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cireland-my.sharepoint.com/personal/g_moloney_ucc_ie/Documents/Human Studies/Coffee Study/Publication/For Upload to Nature/"/>
    </mc:Choice>
  </mc:AlternateContent>
  <xr:revisionPtr revIDLastSave="1233" documentId="8_{9B44F9DB-CCFF-47A8-9F2F-CC3A69CE6E57}" xr6:coauthVersionLast="47" xr6:coauthVersionMax="47" xr10:uidLastSave="{A40A5FD7-B1B4-4CE9-A481-8DF4549BEA36}"/>
  <bookViews>
    <workbookView xWindow="-120" yWindow="-120" windowWidth="29040" windowHeight="15720" tabRatio="822" xr2:uid="{21484DCC-2827-4DDB-9840-E3532B7BC482}"/>
  </bookViews>
  <sheets>
    <sheet name="Index" sheetId="28" r:id="rId1"/>
    <sheet name="Supplementary Data File 1" sheetId="1" r:id="rId2"/>
    <sheet name="Supplementary Data File 2" sheetId="2" r:id="rId3"/>
    <sheet name="Supplementary Data 3" sheetId="3" r:id="rId4"/>
    <sheet name="Supplementary Data 4" sheetId="4" r:id="rId5"/>
    <sheet name="Supplementary Data 5" sheetId="5" r:id="rId6"/>
    <sheet name="Supplementary Data 6" sheetId="6" r:id="rId7"/>
    <sheet name="Supplementary Data 7" sheetId="7" r:id="rId8"/>
    <sheet name="Supplementary Data 8" sheetId="8" r:id="rId9"/>
    <sheet name="Supplementary Data 9" sheetId="9" r:id="rId10"/>
    <sheet name="Supplementary Data 10" sheetId="10" r:id="rId11"/>
    <sheet name="Supplementary Data 11-14" sheetId="12" r:id="rId12"/>
    <sheet name="Supplementary Data 15" sheetId="13" r:id="rId13"/>
    <sheet name="Supplementary Data 16" sheetId="14" r:id="rId14"/>
    <sheet name="Supplementary Data 17a-d" sheetId="29" r:id="rId15"/>
    <sheet name="Supplementary Data 18a-d" sheetId="30" r:id="rId16"/>
    <sheet name="Suppl Data 19 Daily tot V2" sheetId="31" r:id="rId17"/>
    <sheet name="Suppl Data 20 Daily total V3" sheetId="32" r:id="rId18"/>
    <sheet name="Suppl Data 21 Daily total V4" sheetId="33" r:id="rId19"/>
    <sheet name="Supplementary Data 22" sheetId="34" r:id="rId20"/>
    <sheet name="Supplementary Data 23" sheetId="35" r:id="rId21"/>
  </sheets>
  <definedNames>
    <definedName name="_Hlk130808395" localSheetId="9">'Supplementary Data 9'!$E$18</definedName>
    <definedName name="_Hlk130828433" localSheetId="9">'Supplementary Data 9'!#REF!</definedName>
    <definedName name="_Hlk134095353" localSheetId="11">'Supplementary Data 11-14'!#REF!</definedName>
    <definedName name="_Hlk134705378" localSheetId="12">'Supplementary Data 15'!$B$4</definedName>
    <definedName name="_Hlk134715056" localSheetId="11">'Supplementary Data 11-14'!#REF!</definedName>
    <definedName name="_Hlk134715134" localSheetId="5">'Supplementary Data 5'!#REF!</definedName>
    <definedName name="_Hlk135914367" localSheetId="11">'Supplementary Data 11-14'!#REF!</definedName>
    <definedName name="ExternalData_1" localSheetId="2" hidden="1">'Supplementary Data File 2'!#REF!</definedName>
    <definedName name="OLE_LINK2" localSheetId="2">'Supplementary Data File 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U39" i="33" l="1"/>
  <c r="CR39" i="33"/>
  <c r="CO39" i="33"/>
  <c r="CL39" i="33"/>
  <c r="CI39" i="33"/>
  <c r="CF39" i="33"/>
  <c r="CC39" i="33"/>
  <c r="BZ39" i="33"/>
  <c r="BW39" i="33"/>
  <c r="BT39" i="33"/>
  <c r="BQ39" i="33"/>
  <c r="BN39" i="33"/>
  <c r="BK39" i="33"/>
  <c r="BH39" i="33"/>
  <c r="BE39" i="33"/>
  <c r="BB39" i="33"/>
  <c r="AY39" i="33"/>
  <c r="AV39" i="33"/>
  <c r="AS39" i="33"/>
  <c r="AP39" i="33"/>
  <c r="AM39" i="33"/>
  <c r="AJ39" i="33"/>
  <c r="AG39" i="33"/>
  <c r="AD39" i="33"/>
  <c r="AA39" i="33"/>
  <c r="X39" i="33"/>
  <c r="U39" i="33"/>
  <c r="R39" i="33"/>
  <c r="O39" i="33"/>
  <c r="M39" i="33"/>
  <c r="K39" i="33"/>
  <c r="I39" i="33"/>
  <c r="G39" i="33"/>
  <c r="F39" i="33"/>
  <c r="E39" i="33"/>
  <c r="CU38" i="33"/>
  <c r="CR38" i="33"/>
  <c r="CO38" i="33"/>
  <c r="CL38" i="33"/>
  <c r="CI38" i="33"/>
  <c r="CF38" i="33"/>
  <c r="CC38" i="33"/>
  <c r="BZ38" i="33"/>
  <c r="BW38" i="33"/>
  <c r="BT38" i="33"/>
  <c r="BQ38" i="33"/>
  <c r="BN38" i="33"/>
  <c r="BK38" i="33"/>
  <c r="BH38" i="33"/>
  <c r="BE38" i="33"/>
  <c r="BB38" i="33"/>
  <c r="AY38" i="33"/>
  <c r="AV38" i="33"/>
  <c r="AS38" i="33"/>
  <c r="AP38" i="33"/>
  <c r="AM38" i="33"/>
  <c r="AJ38" i="33"/>
  <c r="AG38" i="33"/>
  <c r="AD38" i="33"/>
  <c r="AA38" i="33"/>
  <c r="X38" i="33"/>
  <c r="U38" i="33"/>
  <c r="R38" i="33"/>
  <c r="O38" i="33"/>
  <c r="M38" i="33"/>
  <c r="K38" i="33"/>
  <c r="I38" i="33"/>
  <c r="G38" i="33"/>
  <c r="F38" i="33"/>
  <c r="E38" i="33"/>
  <c r="CU37" i="33"/>
  <c r="CR37" i="33"/>
  <c r="CO37" i="33"/>
  <c r="CL37" i="33"/>
  <c r="CI37" i="33"/>
  <c r="CF37" i="33"/>
  <c r="CC37" i="33"/>
  <c r="BZ37" i="33"/>
  <c r="BW37" i="33"/>
  <c r="BT37" i="33"/>
  <c r="BQ37" i="33"/>
  <c r="BN37" i="33"/>
  <c r="BK37" i="33"/>
  <c r="BH37" i="33"/>
  <c r="BE37" i="33"/>
  <c r="BB37" i="33"/>
  <c r="AY37" i="33"/>
  <c r="AV37" i="33"/>
  <c r="AS37" i="33"/>
  <c r="AP37" i="33"/>
  <c r="AM37" i="33"/>
  <c r="AJ37" i="33"/>
  <c r="AG37" i="33"/>
  <c r="AD37" i="33"/>
  <c r="AA37" i="33"/>
  <c r="X37" i="33"/>
  <c r="U37" i="33"/>
  <c r="R37" i="33"/>
  <c r="O37" i="33"/>
  <c r="M37" i="33"/>
  <c r="K37" i="33"/>
  <c r="I37" i="33"/>
  <c r="G37" i="33"/>
  <c r="F37" i="33"/>
  <c r="E37" i="33"/>
  <c r="CU36" i="33"/>
  <c r="CR36" i="33"/>
  <c r="CO36" i="33"/>
  <c r="CL36" i="33"/>
  <c r="CI36" i="33"/>
  <c r="CF36" i="33"/>
  <c r="CC36" i="33"/>
  <c r="BZ36" i="33"/>
  <c r="BW36" i="33"/>
  <c r="BT36" i="33"/>
  <c r="BR36" i="33"/>
  <c r="BQ36" i="33"/>
  <c r="BO36" i="33"/>
  <c r="BN36" i="33"/>
  <c r="BK36" i="33"/>
  <c r="BH36" i="33"/>
  <c r="BE36" i="33"/>
  <c r="BB36" i="33"/>
  <c r="AY36" i="33"/>
  <c r="AV36" i="33"/>
  <c r="AT36" i="33"/>
  <c r="AS36" i="33"/>
  <c r="AQ36" i="33"/>
  <c r="AP36" i="33"/>
  <c r="AM36" i="33"/>
  <c r="AJ36" i="33"/>
  <c r="AG36" i="33"/>
  <c r="AD36" i="33"/>
  <c r="AA36" i="33"/>
  <c r="X36" i="33"/>
  <c r="V36" i="33"/>
  <c r="U36" i="33"/>
  <c r="S36" i="33"/>
  <c r="R36" i="33"/>
  <c r="O36" i="33"/>
  <c r="M36" i="33"/>
  <c r="K36" i="33"/>
  <c r="I36" i="33"/>
  <c r="G36" i="33"/>
  <c r="F36" i="33"/>
  <c r="E36" i="33"/>
  <c r="CV35" i="33"/>
  <c r="CU35" i="33"/>
  <c r="CR35" i="33"/>
  <c r="CO35" i="33"/>
  <c r="CL35" i="33"/>
  <c r="CI35" i="33"/>
  <c r="CF35" i="33"/>
  <c r="CC35" i="33"/>
  <c r="BZ35" i="33"/>
  <c r="BX35" i="33"/>
  <c r="BW35" i="33"/>
  <c r="BT35" i="33"/>
  <c r="BQ35" i="33"/>
  <c r="BN35" i="33"/>
  <c r="BK35" i="33"/>
  <c r="BH35" i="33"/>
  <c r="BE35" i="33"/>
  <c r="BB35" i="33"/>
  <c r="AY35" i="33"/>
  <c r="AV35" i="33"/>
  <c r="AS35" i="33"/>
  <c r="AP35" i="33"/>
  <c r="AM35" i="33"/>
  <c r="AJ35" i="33"/>
  <c r="AG35" i="33"/>
  <c r="AD35" i="33"/>
  <c r="AA35" i="33"/>
  <c r="X35" i="33"/>
  <c r="U35" i="33"/>
  <c r="R35" i="33"/>
  <c r="P35" i="33"/>
  <c r="O35" i="33"/>
  <c r="M35" i="33"/>
  <c r="K35" i="33"/>
  <c r="I35" i="33"/>
  <c r="G35" i="33"/>
  <c r="F35" i="33"/>
  <c r="E35" i="33"/>
  <c r="CU34" i="33"/>
  <c r="CR34" i="33"/>
  <c r="CO34" i="33"/>
  <c r="CL34" i="33"/>
  <c r="CI34" i="33"/>
  <c r="CF34" i="33"/>
  <c r="CC34" i="33"/>
  <c r="BZ34" i="33"/>
  <c r="BW34" i="33"/>
  <c r="BT34" i="33"/>
  <c r="BQ34" i="33"/>
  <c r="BN34" i="33"/>
  <c r="BK34" i="33"/>
  <c r="BH34" i="33"/>
  <c r="BE34" i="33"/>
  <c r="BB34" i="33"/>
  <c r="AY34" i="33"/>
  <c r="AV34" i="33"/>
  <c r="AS34" i="33"/>
  <c r="AP34" i="33"/>
  <c r="AM34" i="33"/>
  <c r="AJ34" i="33"/>
  <c r="AG34" i="33"/>
  <c r="AD34" i="33"/>
  <c r="AA34" i="33"/>
  <c r="X34" i="33"/>
  <c r="U34" i="33"/>
  <c r="R34" i="33"/>
  <c r="O34" i="33"/>
  <c r="M34" i="33"/>
  <c r="L34" i="33"/>
  <c r="K34" i="33"/>
  <c r="I34" i="33"/>
  <c r="G34" i="33"/>
  <c r="F34" i="33"/>
  <c r="E34" i="33"/>
  <c r="CU33" i="33"/>
  <c r="CR33" i="33"/>
  <c r="CO33" i="33"/>
  <c r="CL33" i="33"/>
  <c r="CI33" i="33"/>
  <c r="CG33" i="33"/>
  <c r="CF33" i="33"/>
  <c r="CC33" i="33"/>
  <c r="BZ33" i="33"/>
  <c r="BW33" i="33"/>
  <c r="BT33" i="33"/>
  <c r="BQ33" i="33"/>
  <c r="BN33" i="33"/>
  <c r="BK33" i="33"/>
  <c r="BI33" i="33"/>
  <c r="BH33" i="33"/>
  <c r="BE33" i="33"/>
  <c r="BB33" i="33"/>
  <c r="AY33" i="33"/>
  <c r="AV33" i="33"/>
  <c r="AS33" i="33"/>
  <c r="AP33" i="33"/>
  <c r="AM33" i="33"/>
  <c r="AK33" i="33"/>
  <c r="AJ33" i="33"/>
  <c r="AG33" i="33"/>
  <c r="AD33" i="33"/>
  <c r="AA33" i="33"/>
  <c r="X33" i="33"/>
  <c r="U33" i="33"/>
  <c r="R33" i="33"/>
  <c r="O33" i="33"/>
  <c r="M33" i="33"/>
  <c r="K33" i="33"/>
  <c r="I33" i="33"/>
  <c r="G33" i="33"/>
  <c r="F33" i="33"/>
  <c r="E33" i="33"/>
  <c r="CW31" i="33"/>
  <c r="CV31" i="33"/>
  <c r="CT31" i="33"/>
  <c r="CS31" i="33"/>
  <c r="CQ31" i="33"/>
  <c r="CP31" i="33"/>
  <c r="CN31" i="33"/>
  <c r="CM31" i="33"/>
  <c r="CK31" i="33"/>
  <c r="CJ31" i="33"/>
  <c r="CH31" i="33"/>
  <c r="CG31" i="33"/>
  <c r="CE31" i="33"/>
  <c r="CD31" i="33"/>
  <c r="CB31" i="33"/>
  <c r="CA31" i="33"/>
  <c r="BY31" i="33"/>
  <c r="BX31" i="33"/>
  <c r="BV31" i="33"/>
  <c r="BU31" i="33"/>
  <c r="BS31" i="33"/>
  <c r="BR31" i="33"/>
  <c r="BP31" i="33"/>
  <c r="BO31" i="33"/>
  <c r="BM31" i="33"/>
  <c r="BL31" i="33"/>
  <c r="BJ31" i="33"/>
  <c r="BI31" i="33"/>
  <c r="BG31" i="33"/>
  <c r="BF31" i="33"/>
  <c r="BD31" i="33"/>
  <c r="BC31" i="33"/>
  <c r="BA31" i="33"/>
  <c r="AZ31" i="33"/>
  <c r="AX31" i="33"/>
  <c r="AW31" i="33"/>
  <c r="AU31" i="33"/>
  <c r="AT31" i="33"/>
  <c r="AR31" i="33"/>
  <c r="AQ31" i="33"/>
  <c r="AO31" i="33"/>
  <c r="AN31" i="33"/>
  <c r="AL31" i="33"/>
  <c r="AK31" i="33"/>
  <c r="AI31" i="33"/>
  <c r="AH31" i="33"/>
  <c r="AF31" i="33"/>
  <c r="AE31" i="33"/>
  <c r="AC31" i="33"/>
  <c r="AB31" i="33"/>
  <c r="Z31" i="33"/>
  <c r="Y31" i="33"/>
  <c r="W31" i="33"/>
  <c r="V31" i="33"/>
  <c r="T31" i="33"/>
  <c r="S31" i="33"/>
  <c r="Q31" i="33"/>
  <c r="P31" i="33"/>
  <c r="N31" i="33"/>
  <c r="L31" i="33"/>
  <c r="J31" i="33"/>
  <c r="H31" i="33"/>
  <c r="CW30" i="33"/>
  <c r="CV30" i="33"/>
  <c r="CT30" i="33"/>
  <c r="CS30" i="33"/>
  <c r="CQ30" i="33"/>
  <c r="CP30" i="33"/>
  <c r="CN30" i="33"/>
  <c r="CM30" i="33"/>
  <c r="CK30" i="33"/>
  <c r="CJ30" i="33"/>
  <c r="CH30" i="33"/>
  <c r="CG30" i="33"/>
  <c r="CE30" i="33"/>
  <c r="CD30" i="33"/>
  <c r="CB30" i="33"/>
  <c r="CA30" i="33"/>
  <c r="BY30" i="33"/>
  <c r="BX30" i="33"/>
  <c r="BV30" i="33"/>
  <c r="BU30" i="33"/>
  <c r="BS30" i="33"/>
  <c r="BR30" i="33"/>
  <c r="BP30" i="33"/>
  <c r="BO30" i="33"/>
  <c r="BM30" i="33"/>
  <c r="BL30" i="33"/>
  <c r="BJ30" i="33"/>
  <c r="BI30" i="33"/>
  <c r="BG30" i="33"/>
  <c r="BF30" i="33"/>
  <c r="BD30" i="33"/>
  <c r="BC30" i="33"/>
  <c r="BA30" i="33"/>
  <c r="AZ30" i="33"/>
  <c r="AX30" i="33"/>
  <c r="AW30" i="33"/>
  <c r="AU30" i="33"/>
  <c r="AT30" i="33"/>
  <c r="AR30" i="33"/>
  <c r="AQ30" i="33"/>
  <c r="AO30" i="33"/>
  <c r="AN30" i="33"/>
  <c r="AL30" i="33"/>
  <c r="AK30" i="33"/>
  <c r="AI30" i="33"/>
  <c r="AH30" i="33"/>
  <c r="AF30" i="33"/>
  <c r="AE30" i="33"/>
  <c r="AC30" i="33"/>
  <c r="AB30" i="33"/>
  <c r="Z30" i="33"/>
  <c r="Y30" i="33"/>
  <c r="W30" i="33"/>
  <c r="V30" i="33"/>
  <c r="T30" i="33"/>
  <c r="S30" i="33"/>
  <c r="Q30" i="33"/>
  <c r="P30" i="33"/>
  <c r="N30" i="33"/>
  <c r="L30" i="33"/>
  <c r="J30" i="33"/>
  <c r="H30" i="33"/>
  <c r="CW29" i="33"/>
  <c r="CV29" i="33"/>
  <c r="CT29" i="33"/>
  <c r="CS29" i="33"/>
  <c r="CQ29" i="33"/>
  <c r="CP29" i="33"/>
  <c r="CN29" i="33"/>
  <c r="CM29" i="33"/>
  <c r="CK29" i="33"/>
  <c r="CJ29" i="33"/>
  <c r="CH29" i="33"/>
  <c r="CG29" i="33"/>
  <c r="CE29" i="33"/>
  <c r="CD29" i="33"/>
  <c r="CB29" i="33"/>
  <c r="CA29" i="33"/>
  <c r="BY29" i="33"/>
  <c r="BX29" i="33"/>
  <c r="BV29" i="33"/>
  <c r="BU29" i="33"/>
  <c r="BS29" i="33"/>
  <c r="BR29" i="33"/>
  <c r="BP29" i="33"/>
  <c r="BO29" i="33"/>
  <c r="BM29" i="33"/>
  <c r="BL29" i="33"/>
  <c r="BJ29" i="33"/>
  <c r="BI29" i="33"/>
  <c r="BG29" i="33"/>
  <c r="BF29" i="33"/>
  <c r="BD29" i="33"/>
  <c r="BC29" i="33"/>
  <c r="BA29" i="33"/>
  <c r="AZ29" i="33"/>
  <c r="AX29" i="33"/>
  <c r="AW29" i="33"/>
  <c r="AU29" i="33"/>
  <c r="AT29" i="33"/>
  <c r="AR29" i="33"/>
  <c r="AQ29" i="33"/>
  <c r="AO29" i="33"/>
  <c r="AN29" i="33"/>
  <c r="AL29" i="33"/>
  <c r="AK29" i="33"/>
  <c r="AI29" i="33"/>
  <c r="AH29" i="33"/>
  <c r="AF29" i="33"/>
  <c r="AE29" i="33"/>
  <c r="AC29" i="33"/>
  <c r="AB29" i="33"/>
  <c r="Z29" i="33"/>
  <c r="Y29" i="33"/>
  <c r="W29" i="33"/>
  <c r="V29" i="33"/>
  <c r="T29" i="33"/>
  <c r="S29" i="33"/>
  <c r="Q29" i="33"/>
  <c r="P29" i="33"/>
  <c r="N29" i="33"/>
  <c r="L29" i="33"/>
  <c r="J29" i="33"/>
  <c r="H29" i="33"/>
  <c r="CW28" i="33"/>
  <c r="CV28" i="33"/>
  <c r="CT28" i="33"/>
  <c r="CS28" i="33"/>
  <c r="CQ28" i="33"/>
  <c r="CP28" i="33"/>
  <c r="CN28" i="33"/>
  <c r="CM28" i="33"/>
  <c r="CK28" i="33"/>
  <c r="CJ28" i="33"/>
  <c r="CH28" i="33"/>
  <c r="CG28" i="33"/>
  <c r="CE28" i="33"/>
  <c r="CD28" i="33"/>
  <c r="CB28" i="33"/>
  <c r="CA28" i="33"/>
  <c r="BY28" i="33"/>
  <c r="BX28" i="33"/>
  <c r="BV28" i="33"/>
  <c r="BU28" i="33"/>
  <c r="BS28" i="33"/>
  <c r="BR28" i="33"/>
  <c r="BP28" i="33"/>
  <c r="BO28" i="33"/>
  <c r="BM28" i="33"/>
  <c r="BL28" i="33"/>
  <c r="BJ28" i="33"/>
  <c r="BI28" i="33"/>
  <c r="BG28" i="33"/>
  <c r="BF28" i="33"/>
  <c r="BD28" i="33"/>
  <c r="BC28" i="33"/>
  <c r="BA28" i="33"/>
  <c r="AZ28" i="33"/>
  <c r="AX28" i="33"/>
  <c r="AW28" i="33"/>
  <c r="AU28" i="33"/>
  <c r="AT28" i="33"/>
  <c r="AR28" i="33"/>
  <c r="AQ28" i="33"/>
  <c r="AO28" i="33"/>
  <c r="AN28" i="33"/>
  <c r="AL28" i="33"/>
  <c r="AK28" i="33"/>
  <c r="AI28" i="33"/>
  <c r="AH28" i="33"/>
  <c r="AF28" i="33"/>
  <c r="AE28" i="33"/>
  <c r="AC28" i="33"/>
  <c r="AB28" i="33"/>
  <c r="Z28" i="33"/>
  <c r="Y28" i="33"/>
  <c r="W28" i="33"/>
  <c r="V28" i="33"/>
  <c r="T28" i="33"/>
  <c r="S28" i="33"/>
  <c r="Q28" i="33"/>
  <c r="P28" i="33"/>
  <c r="N28" i="33"/>
  <c r="L28" i="33"/>
  <c r="J28" i="33"/>
  <c r="H28" i="33"/>
  <c r="CW27" i="33"/>
  <c r="CV27" i="33"/>
  <c r="CT27" i="33"/>
  <c r="CS27" i="33"/>
  <c r="CQ27" i="33"/>
  <c r="CP27" i="33"/>
  <c r="CN27" i="33"/>
  <c r="CM27" i="33"/>
  <c r="CK27" i="33"/>
  <c r="CJ27" i="33"/>
  <c r="CH27" i="33"/>
  <c r="CG27" i="33"/>
  <c r="CE27" i="33"/>
  <c r="CD27" i="33"/>
  <c r="CB27" i="33"/>
  <c r="CA27" i="33"/>
  <c r="BY27" i="33"/>
  <c r="BX27" i="33"/>
  <c r="BV27" i="33"/>
  <c r="BU27" i="33"/>
  <c r="BS27" i="33"/>
  <c r="BR27" i="33"/>
  <c r="BP27" i="33"/>
  <c r="BO27" i="33"/>
  <c r="BM27" i="33"/>
  <c r="BL27" i="33"/>
  <c r="BJ27" i="33"/>
  <c r="BI27" i="33"/>
  <c r="BG27" i="33"/>
  <c r="BF27" i="33"/>
  <c r="BD27" i="33"/>
  <c r="BC27" i="33"/>
  <c r="BA27" i="33"/>
  <c r="AZ27" i="33"/>
  <c r="AX27" i="33"/>
  <c r="AW27" i="33"/>
  <c r="AU27" i="33"/>
  <c r="AT27" i="33"/>
  <c r="AR27" i="33"/>
  <c r="AQ27" i="33"/>
  <c r="AO27" i="33"/>
  <c r="AN27" i="33"/>
  <c r="AL27" i="33"/>
  <c r="AK27" i="33"/>
  <c r="AI27" i="33"/>
  <c r="AH27" i="33"/>
  <c r="AF27" i="33"/>
  <c r="AE27" i="33"/>
  <c r="AC27" i="33"/>
  <c r="AB27" i="33"/>
  <c r="Z27" i="33"/>
  <c r="Y27" i="33"/>
  <c r="W27" i="33"/>
  <c r="V27" i="33"/>
  <c r="T27" i="33"/>
  <c r="S27" i="33"/>
  <c r="Q27" i="33"/>
  <c r="P27" i="33"/>
  <c r="N27" i="33"/>
  <c r="L27" i="33"/>
  <c r="J27" i="33"/>
  <c r="H27" i="33"/>
  <c r="CW26" i="33"/>
  <c r="CV26" i="33"/>
  <c r="CT26" i="33"/>
  <c r="CS26" i="33"/>
  <c r="CQ26" i="33"/>
  <c r="CP26" i="33"/>
  <c r="CN26" i="33"/>
  <c r="CM26" i="33"/>
  <c r="CK26" i="33"/>
  <c r="CJ26" i="33"/>
  <c r="CH26" i="33"/>
  <c r="CG26" i="33"/>
  <c r="CE26" i="33"/>
  <c r="CD26" i="33"/>
  <c r="CB26" i="33"/>
  <c r="CA26" i="33"/>
  <c r="BY26" i="33"/>
  <c r="BX26" i="33"/>
  <c r="BV26" i="33"/>
  <c r="BU26" i="33"/>
  <c r="BS26" i="33"/>
  <c r="BR26" i="33"/>
  <c r="BP26" i="33"/>
  <c r="BO26" i="33"/>
  <c r="BM26" i="33"/>
  <c r="BL26" i="33"/>
  <c r="BJ26" i="33"/>
  <c r="BI26" i="33"/>
  <c r="BG26" i="33"/>
  <c r="BF26" i="33"/>
  <c r="BD26" i="33"/>
  <c r="BC26" i="33"/>
  <c r="BA26" i="33"/>
  <c r="AZ26" i="33"/>
  <c r="AX26" i="33"/>
  <c r="AW26" i="33"/>
  <c r="AU26" i="33"/>
  <c r="AT26" i="33"/>
  <c r="AR26" i="33"/>
  <c r="AQ26" i="33"/>
  <c r="AO26" i="33"/>
  <c r="AN26" i="33"/>
  <c r="AL26" i="33"/>
  <c r="AK26" i="33"/>
  <c r="AI26" i="33"/>
  <c r="AH26" i="33"/>
  <c r="AF26" i="33"/>
  <c r="AE26" i="33"/>
  <c r="AC26" i="33"/>
  <c r="AB26" i="33"/>
  <c r="Z26" i="33"/>
  <c r="Y26" i="33"/>
  <c r="W26" i="33"/>
  <c r="V26" i="33"/>
  <c r="T26" i="33"/>
  <c r="S26" i="33"/>
  <c r="Q26" i="33"/>
  <c r="P26" i="33"/>
  <c r="N26" i="33"/>
  <c r="L26" i="33"/>
  <c r="J26" i="33"/>
  <c r="H26" i="33"/>
  <c r="CW25" i="33"/>
  <c r="CV25" i="33"/>
  <c r="CT25" i="33"/>
  <c r="CS25" i="33"/>
  <c r="CQ25" i="33"/>
  <c r="CP25" i="33"/>
  <c r="CN25" i="33"/>
  <c r="CM25" i="33"/>
  <c r="CK25" i="33"/>
  <c r="CJ25" i="33"/>
  <c r="CH25" i="33"/>
  <c r="CG25" i="33"/>
  <c r="CE25" i="33"/>
  <c r="CD25" i="33"/>
  <c r="CB25" i="33"/>
  <c r="CA25" i="33"/>
  <c r="BY25" i="33"/>
  <c r="BX25" i="33"/>
  <c r="BV25" i="33"/>
  <c r="BU25" i="33"/>
  <c r="BS25" i="33"/>
  <c r="BR25" i="33"/>
  <c r="BP25" i="33"/>
  <c r="BO25" i="33"/>
  <c r="BM25" i="33"/>
  <c r="BL25" i="33"/>
  <c r="BJ25" i="33"/>
  <c r="BI25" i="33"/>
  <c r="BG25" i="33"/>
  <c r="BF25" i="33"/>
  <c r="BD25" i="33"/>
  <c r="BC25" i="33"/>
  <c r="BA25" i="33"/>
  <c r="AZ25" i="33"/>
  <c r="AX25" i="33"/>
  <c r="AW25" i="33"/>
  <c r="AU25" i="33"/>
  <c r="AT25" i="33"/>
  <c r="AR25" i="33"/>
  <c r="AQ25" i="33"/>
  <c r="AO25" i="33"/>
  <c r="AN25" i="33"/>
  <c r="AL25" i="33"/>
  <c r="AK25" i="33"/>
  <c r="AI25" i="33"/>
  <c r="AH25" i="33"/>
  <c r="AF25" i="33"/>
  <c r="AE25" i="33"/>
  <c r="AC25" i="33"/>
  <c r="AB25" i="33"/>
  <c r="Z25" i="33"/>
  <c r="Y25" i="33"/>
  <c r="W25" i="33"/>
  <c r="V25" i="33"/>
  <c r="T25" i="33"/>
  <c r="S25" i="33"/>
  <c r="Q25" i="33"/>
  <c r="P25" i="33"/>
  <c r="N25" i="33"/>
  <c r="L25" i="33"/>
  <c r="J25" i="33"/>
  <c r="H25" i="33"/>
  <c r="CW24" i="33"/>
  <c r="CV24" i="33"/>
  <c r="CT24" i="33"/>
  <c r="CS24" i="33"/>
  <c r="CQ24" i="33"/>
  <c r="CP24" i="33"/>
  <c r="CN24" i="33"/>
  <c r="CM24" i="33"/>
  <c r="CK24" i="33"/>
  <c r="CJ24" i="33"/>
  <c r="CH24" i="33"/>
  <c r="CG24" i="33"/>
  <c r="CE24" i="33"/>
  <c r="CD24" i="33"/>
  <c r="CB24" i="33"/>
  <c r="CA24" i="33"/>
  <c r="BY24" i="33"/>
  <c r="BX24" i="33"/>
  <c r="BV24" i="33"/>
  <c r="BU24" i="33"/>
  <c r="BS24" i="33"/>
  <c r="BR24" i="33"/>
  <c r="BP24" i="33"/>
  <c r="BO24" i="33"/>
  <c r="BM24" i="33"/>
  <c r="BL24" i="33"/>
  <c r="BJ24" i="33"/>
  <c r="BI24" i="33"/>
  <c r="BG24" i="33"/>
  <c r="BF24" i="33"/>
  <c r="BD24" i="33"/>
  <c r="BC24" i="33"/>
  <c r="BA24" i="33"/>
  <c r="AZ24" i="33"/>
  <c r="AX24" i="33"/>
  <c r="AW24" i="33"/>
  <c r="AU24" i="33"/>
  <c r="AT24" i="33"/>
  <c r="AR24" i="33"/>
  <c r="AQ24" i="33"/>
  <c r="AO24" i="33"/>
  <c r="AN24" i="33"/>
  <c r="AL24" i="33"/>
  <c r="AK24" i="33"/>
  <c r="AI24" i="33"/>
  <c r="AH24" i="33"/>
  <c r="AF24" i="33"/>
  <c r="AE24" i="33"/>
  <c r="AC24" i="33"/>
  <c r="AB24" i="33"/>
  <c r="Z24" i="33"/>
  <c r="Y24" i="33"/>
  <c r="W24" i="33"/>
  <c r="V24" i="33"/>
  <c r="T24" i="33"/>
  <c r="S24" i="33"/>
  <c r="Q24" i="33"/>
  <c r="P24" i="33"/>
  <c r="N24" i="33"/>
  <c r="L24" i="33"/>
  <c r="J24" i="33"/>
  <c r="H24" i="33"/>
  <c r="CW23" i="33"/>
  <c r="CV23" i="33"/>
  <c r="CT23" i="33"/>
  <c r="CS23" i="33"/>
  <c r="CQ23" i="33"/>
  <c r="CP23" i="33"/>
  <c r="CN23" i="33"/>
  <c r="CM23" i="33"/>
  <c r="CK23" i="33"/>
  <c r="CJ23" i="33"/>
  <c r="CH23" i="33"/>
  <c r="CG23" i="33"/>
  <c r="CE23" i="33"/>
  <c r="CD23" i="33"/>
  <c r="CB23" i="33"/>
  <c r="CA23" i="33"/>
  <c r="BY23" i="33"/>
  <c r="BX23" i="33"/>
  <c r="BV23" i="33"/>
  <c r="BU23" i="33"/>
  <c r="BS23" i="33"/>
  <c r="BR23" i="33"/>
  <c r="BP23" i="33"/>
  <c r="BO23" i="33"/>
  <c r="BM23" i="33"/>
  <c r="BL23" i="33"/>
  <c r="BJ23" i="33"/>
  <c r="BI23" i="33"/>
  <c r="BG23" i="33"/>
  <c r="BF23" i="33"/>
  <c r="BD23" i="33"/>
  <c r="BC23" i="33"/>
  <c r="BA23" i="33"/>
  <c r="AZ23" i="33"/>
  <c r="AX23" i="33"/>
  <c r="AW23" i="33"/>
  <c r="AU23" i="33"/>
  <c r="AT23" i="33"/>
  <c r="AR23" i="33"/>
  <c r="AQ23" i="33"/>
  <c r="AO23" i="33"/>
  <c r="AN23" i="33"/>
  <c r="AL23" i="33"/>
  <c r="AK23" i="33"/>
  <c r="AI23" i="33"/>
  <c r="AH23" i="33"/>
  <c r="AF23" i="33"/>
  <c r="AE23" i="33"/>
  <c r="AC23" i="33"/>
  <c r="AB23" i="33"/>
  <c r="Z23" i="33"/>
  <c r="Y23" i="33"/>
  <c r="W23" i="33"/>
  <c r="V23" i="33"/>
  <c r="T23" i="33"/>
  <c r="S23" i="33"/>
  <c r="Q23" i="33"/>
  <c r="P23" i="33"/>
  <c r="N23" i="33"/>
  <c r="L23" i="33"/>
  <c r="J23" i="33"/>
  <c r="H23" i="33"/>
  <c r="CW22" i="33"/>
  <c r="CV22" i="33"/>
  <c r="CT22" i="33"/>
  <c r="CS22" i="33"/>
  <c r="CQ22" i="33"/>
  <c r="CP22" i="33"/>
  <c r="CN22" i="33"/>
  <c r="CM22" i="33"/>
  <c r="CK22" i="33"/>
  <c r="CJ22" i="33"/>
  <c r="CH22" i="33"/>
  <c r="CG22" i="33"/>
  <c r="CE22" i="33"/>
  <c r="CD22" i="33"/>
  <c r="CB22" i="33"/>
  <c r="CA22" i="33"/>
  <c r="BY22" i="33"/>
  <c r="BX22" i="33"/>
  <c r="BV22" i="33"/>
  <c r="BU22" i="33"/>
  <c r="BS22" i="33"/>
  <c r="BR22" i="33"/>
  <c r="BP22" i="33"/>
  <c r="BO22" i="33"/>
  <c r="BM22" i="33"/>
  <c r="BL22" i="33"/>
  <c r="BJ22" i="33"/>
  <c r="BI22" i="33"/>
  <c r="BG22" i="33"/>
  <c r="BF22" i="33"/>
  <c r="BD22" i="33"/>
  <c r="BC22" i="33"/>
  <c r="BA22" i="33"/>
  <c r="AZ22" i="33"/>
  <c r="AX22" i="33"/>
  <c r="AW22" i="33"/>
  <c r="AU22" i="33"/>
  <c r="AT22" i="33"/>
  <c r="AR22" i="33"/>
  <c r="AQ22" i="33"/>
  <c r="AO22" i="33"/>
  <c r="AN22" i="33"/>
  <c r="AL22" i="33"/>
  <c r="AK22" i="33"/>
  <c r="AI22" i="33"/>
  <c r="AH22" i="33"/>
  <c r="AF22" i="33"/>
  <c r="AE22" i="33"/>
  <c r="AC22" i="33"/>
  <c r="AB22" i="33"/>
  <c r="Z22" i="33"/>
  <c r="Y22" i="33"/>
  <c r="W22" i="33"/>
  <c r="V22" i="33"/>
  <c r="T22" i="33"/>
  <c r="S22" i="33"/>
  <c r="Q22" i="33"/>
  <c r="P22" i="33"/>
  <c r="N22" i="33"/>
  <c r="L22" i="33"/>
  <c r="J22" i="33"/>
  <c r="H22" i="33"/>
  <c r="CW21" i="33"/>
  <c r="CV21" i="33"/>
  <c r="CT21" i="33"/>
  <c r="CS21" i="33"/>
  <c r="CQ21" i="33"/>
  <c r="CP21" i="33"/>
  <c r="CN21" i="33"/>
  <c r="CM21" i="33"/>
  <c r="CK21" i="33"/>
  <c r="CJ21" i="33"/>
  <c r="CH21" i="33"/>
  <c r="CG21" i="33"/>
  <c r="CE21" i="33"/>
  <c r="CD21" i="33"/>
  <c r="CB21" i="33"/>
  <c r="CA21" i="33"/>
  <c r="BY21" i="33"/>
  <c r="BX21" i="33"/>
  <c r="BV21" i="33"/>
  <c r="BU21" i="33"/>
  <c r="BS21" i="33"/>
  <c r="BR21" i="33"/>
  <c r="BP21" i="33"/>
  <c r="BO21" i="33"/>
  <c r="BM21" i="33"/>
  <c r="BL21" i="33"/>
  <c r="BJ21" i="33"/>
  <c r="BI21" i="33"/>
  <c r="BG21" i="33"/>
  <c r="BF21" i="33"/>
  <c r="BD21" i="33"/>
  <c r="BC21" i="33"/>
  <c r="BA21" i="33"/>
  <c r="AZ21" i="33"/>
  <c r="AX21" i="33"/>
  <c r="AW21" i="33"/>
  <c r="AU21" i="33"/>
  <c r="AT21" i="33"/>
  <c r="AR21" i="33"/>
  <c r="AQ21" i="33"/>
  <c r="AO21" i="33"/>
  <c r="AN21" i="33"/>
  <c r="AL21" i="33"/>
  <c r="AK21" i="33"/>
  <c r="AI21" i="33"/>
  <c r="AH21" i="33"/>
  <c r="AF21" i="33"/>
  <c r="AE21" i="33"/>
  <c r="AC21" i="33"/>
  <c r="AB21" i="33"/>
  <c r="Z21" i="33"/>
  <c r="Y21" i="33"/>
  <c r="W21" i="33"/>
  <c r="V21" i="33"/>
  <c r="T21" i="33"/>
  <c r="S21" i="33"/>
  <c r="Q21" i="33"/>
  <c r="P21" i="33"/>
  <c r="N21" i="33"/>
  <c r="L21" i="33"/>
  <c r="J21" i="33"/>
  <c r="H21" i="33"/>
  <c r="CW20" i="33"/>
  <c r="CV20" i="33"/>
  <c r="CT20" i="33"/>
  <c r="CS20" i="33"/>
  <c r="CQ20" i="33"/>
  <c r="CP20" i="33"/>
  <c r="CN20" i="33"/>
  <c r="CM20" i="33"/>
  <c r="CK20" i="33"/>
  <c r="CJ20" i="33"/>
  <c r="CH20" i="33"/>
  <c r="CG20" i="33"/>
  <c r="CE20" i="33"/>
  <c r="CD20" i="33"/>
  <c r="CB20" i="33"/>
  <c r="CA20" i="33"/>
  <c r="BY20" i="33"/>
  <c r="BX20" i="33"/>
  <c r="BV20" i="33"/>
  <c r="BU20" i="33"/>
  <c r="BS20" i="33"/>
  <c r="BR20" i="33"/>
  <c r="BP20" i="33"/>
  <c r="BO20" i="33"/>
  <c r="BM20" i="33"/>
  <c r="BL20" i="33"/>
  <c r="BJ20" i="33"/>
  <c r="BI20" i="33"/>
  <c r="BG20" i="33"/>
  <c r="BF20" i="33"/>
  <c r="BD20" i="33"/>
  <c r="BC20" i="33"/>
  <c r="BA20" i="33"/>
  <c r="AZ20" i="33"/>
  <c r="AX20" i="33"/>
  <c r="AW20" i="33"/>
  <c r="AU20" i="33"/>
  <c r="AT20" i="33"/>
  <c r="AR20" i="33"/>
  <c r="AQ20" i="33"/>
  <c r="AO20" i="33"/>
  <c r="AN20" i="33"/>
  <c r="AL20" i="33"/>
  <c r="AK20" i="33"/>
  <c r="AI20" i="33"/>
  <c r="AH20" i="33"/>
  <c r="AF20" i="33"/>
  <c r="AE20" i="33"/>
  <c r="AC20" i="33"/>
  <c r="AB20" i="33"/>
  <c r="Z20" i="33"/>
  <c r="Y20" i="33"/>
  <c r="W20" i="33"/>
  <c r="V20" i="33"/>
  <c r="T20" i="33"/>
  <c r="S20" i="33"/>
  <c r="Q20" i="33"/>
  <c r="P20" i="33"/>
  <c r="N20" i="33"/>
  <c r="L20" i="33"/>
  <c r="J20" i="33"/>
  <c r="H20" i="33"/>
  <c r="CW19" i="33"/>
  <c r="CV19" i="33"/>
  <c r="CT19" i="33"/>
  <c r="CS19" i="33"/>
  <c r="CQ19" i="33"/>
  <c r="CP19" i="33"/>
  <c r="CN19" i="33"/>
  <c r="CM19" i="33"/>
  <c r="CK19" i="33"/>
  <c r="CJ19" i="33"/>
  <c r="CH19" i="33"/>
  <c r="CG19" i="33"/>
  <c r="CE19" i="33"/>
  <c r="CD19" i="33"/>
  <c r="CB19" i="33"/>
  <c r="CA19" i="33"/>
  <c r="BY19" i="33"/>
  <c r="BX19" i="33"/>
  <c r="BV19" i="33"/>
  <c r="BU19" i="33"/>
  <c r="BS19" i="33"/>
  <c r="BR19" i="33"/>
  <c r="BP19" i="33"/>
  <c r="BO19" i="33"/>
  <c r="BM19" i="33"/>
  <c r="BL19" i="33"/>
  <c r="BJ19" i="33"/>
  <c r="BI19" i="33"/>
  <c r="BG19" i="33"/>
  <c r="BF19" i="33"/>
  <c r="BD19" i="33"/>
  <c r="BC19" i="33"/>
  <c r="BA19" i="33"/>
  <c r="AZ19" i="33"/>
  <c r="AX19" i="33"/>
  <c r="AW19" i="33"/>
  <c r="AU19" i="33"/>
  <c r="AT19" i="33"/>
  <c r="AR19" i="33"/>
  <c r="AQ19" i="33"/>
  <c r="AO19" i="33"/>
  <c r="AN19" i="33"/>
  <c r="AL19" i="33"/>
  <c r="AK19" i="33"/>
  <c r="AI19" i="33"/>
  <c r="AH19" i="33"/>
  <c r="AF19" i="33"/>
  <c r="AE19" i="33"/>
  <c r="AC19" i="33"/>
  <c r="AB19" i="33"/>
  <c r="Z19" i="33"/>
  <c r="Y19" i="33"/>
  <c r="W19" i="33"/>
  <c r="V19" i="33"/>
  <c r="T19" i="33"/>
  <c r="S19" i="33"/>
  <c r="Q19" i="33"/>
  <c r="P19" i="33"/>
  <c r="N19" i="33"/>
  <c r="L19" i="33"/>
  <c r="J19" i="33"/>
  <c r="H19" i="33"/>
  <c r="CW18" i="33"/>
  <c r="CV18" i="33"/>
  <c r="CT18" i="33"/>
  <c r="CS18" i="33"/>
  <c r="CQ18" i="33"/>
  <c r="CP18" i="33"/>
  <c r="CN18" i="33"/>
  <c r="CM18" i="33"/>
  <c r="CK18" i="33"/>
  <c r="CJ18" i="33"/>
  <c r="CH18" i="33"/>
  <c r="CG18" i="33"/>
  <c r="CE18" i="33"/>
  <c r="CD18" i="33"/>
  <c r="CB18" i="33"/>
  <c r="CA18" i="33"/>
  <c r="BY18" i="33"/>
  <c r="BX18" i="33"/>
  <c r="BV18" i="33"/>
  <c r="BU18" i="33"/>
  <c r="BS18" i="33"/>
  <c r="BR18" i="33"/>
  <c r="BP18" i="33"/>
  <c r="BO18" i="33"/>
  <c r="BM18" i="33"/>
  <c r="BL18" i="33"/>
  <c r="BJ18" i="33"/>
  <c r="BI18" i="33"/>
  <c r="BG18" i="33"/>
  <c r="BF18" i="33"/>
  <c r="BD18" i="33"/>
  <c r="BC18" i="33"/>
  <c r="BA18" i="33"/>
  <c r="AZ18" i="33"/>
  <c r="AX18" i="33"/>
  <c r="AW18" i="33"/>
  <c r="AU18" i="33"/>
  <c r="AT18" i="33"/>
  <c r="AR18" i="33"/>
  <c r="AQ18" i="33"/>
  <c r="AO18" i="33"/>
  <c r="AN18" i="33"/>
  <c r="AL18" i="33"/>
  <c r="AK18" i="33"/>
  <c r="AI18" i="33"/>
  <c r="AH18" i="33"/>
  <c r="AF18" i="33"/>
  <c r="AE18" i="33"/>
  <c r="AC18" i="33"/>
  <c r="AB18" i="33"/>
  <c r="Z18" i="33"/>
  <c r="Y18" i="33"/>
  <c r="W18" i="33"/>
  <c r="V18" i="33"/>
  <c r="T18" i="33"/>
  <c r="S18" i="33"/>
  <c r="Q18" i="33"/>
  <c r="P18" i="33"/>
  <c r="N18" i="33"/>
  <c r="L18" i="33"/>
  <c r="J18" i="33"/>
  <c r="H18" i="33"/>
  <c r="CW17" i="33"/>
  <c r="CV17" i="33"/>
  <c r="CT17" i="33"/>
  <c r="CS17" i="33"/>
  <c r="CQ17" i="33"/>
  <c r="CP17" i="33"/>
  <c r="CN17" i="33"/>
  <c r="CM17" i="33"/>
  <c r="CK17" i="33"/>
  <c r="CJ17" i="33"/>
  <c r="CH17" i="33"/>
  <c r="CG17" i="33"/>
  <c r="CE17" i="33"/>
  <c r="CD17" i="33"/>
  <c r="CB17" i="33"/>
  <c r="CA17" i="33"/>
  <c r="BY17" i="33"/>
  <c r="BX17" i="33"/>
  <c r="BV17" i="33"/>
  <c r="BU17" i="33"/>
  <c r="BS17" i="33"/>
  <c r="BR17" i="33"/>
  <c r="BP17" i="33"/>
  <c r="BO17" i="33"/>
  <c r="BM17" i="33"/>
  <c r="BL17" i="33"/>
  <c r="BJ17" i="33"/>
  <c r="BI17" i="33"/>
  <c r="BG17" i="33"/>
  <c r="BF17" i="33"/>
  <c r="BD17" i="33"/>
  <c r="BC17" i="33"/>
  <c r="BA17" i="33"/>
  <c r="AZ17" i="33"/>
  <c r="AX17" i="33"/>
  <c r="AW17" i="33"/>
  <c r="AU17" i="33"/>
  <c r="AT17" i="33"/>
  <c r="AR17" i="33"/>
  <c r="AQ17" i="33"/>
  <c r="AO17" i="33"/>
  <c r="AN17" i="33"/>
  <c r="AL17" i="33"/>
  <c r="AK17" i="33"/>
  <c r="AI17" i="33"/>
  <c r="AH17" i="33"/>
  <c r="AF17" i="33"/>
  <c r="AE17" i="33"/>
  <c r="AC17" i="33"/>
  <c r="AB17" i="33"/>
  <c r="Z17" i="33"/>
  <c r="Y17" i="33"/>
  <c r="W17" i="33"/>
  <c r="V17" i="33"/>
  <c r="T17" i="33"/>
  <c r="S17" i="33"/>
  <c r="Q17" i="33"/>
  <c r="P17" i="33"/>
  <c r="N17" i="33"/>
  <c r="L17" i="33"/>
  <c r="J17" i="33"/>
  <c r="H17" i="33"/>
  <c r="CW16" i="33"/>
  <c r="CV16" i="33"/>
  <c r="CT16" i="33"/>
  <c r="CS16" i="33"/>
  <c r="CQ16" i="33"/>
  <c r="CP16" i="33"/>
  <c r="CN16" i="33"/>
  <c r="CM16" i="33"/>
  <c r="CK16" i="33"/>
  <c r="CJ16" i="33"/>
  <c r="CH16" i="33"/>
  <c r="CG16" i="33"/>
  <c r="CE16" i="33"/>
  <c r="CD16" i="33"/>
  <c r="CB16" i="33"/>
  <c r="CA16" i="33"/>
  <c r="BY16" i="33"/>
  <c r="BX16" i="33"/>
  <c r="BV16" i="33"/>
  <c r="BU16" i="33"/>
  <c r="BS16" i="33"/>
  <c r="BR16" i="33"/>
  <c r="BP16" i="33"/>
  <c r="BO16" i="33"/>
  <c r="BM16" i="33"/>
  <c r="BL16" i="33"/>
  <c r="BJ16" i="33"/>
  <c r="BI16" i="33"/>
  <c r="BG16" i="33"/>
  <c r="BF16" i="33"/>
  <c r="BD16" i="33"/>
  <c r="BC16" i="33"/>
  <c r="BA16" i="33"/>
  <c r="AZ16" i="33"/>
  <c r="AX16" i="33"/>
  <c r="AW16" i="33"/>
  <c r="AU16" i="33"/>
  <c r="AT16" i="33"/>
  <c r="AR16" i="33"/>
  <c r="AQ16" i="33"/>
  <c r="AO16" i="33"/>
  <c r="AN16" i="33"/>
  <c r="AL16" i="33"/>
  <c r="AK16" i="33"/>
  <c r="AI16" i="33"/>
  <c r="AH16" i="33"/>
  <c r="AF16" i="33"/>
  <c r="AE16" i="33"/>
  <c r="AC16" i="33"/>
  <c r="AB16" i="33"/>
  <c r="Z16" i="33"/>
  <c r="Y16" i="33"/>
  <c r="W16" i="33"/>
  <c r="V16" i="33"/>
  <c r="T16" i="33"/>
  <c r="S16" i="33"/>
  <c r="Q16" i="33"/>
  <c r="P16" i="33"/>
  <c r="N16" i="33"/>
  <c r="L16" i="33"/>
  <c r="J16" i="33"/>
  <c r="H16" i="33"/>
  <c r="CW15" i="33"/>
  <c r="CV15" i="33"/>
  <c r="CT15" i="33"/>
  <c r="CS15" i="33"/>
  <c r="CQ15" i="33"/>
  <c r="CP15" i="33"/>
  <c r="CN15" i="33"/>
  <c r="CM15" i="33"/>
  <c r="CK15" i="33"/>
  <c r="CJ15" i="33"/>
  <c r="CH15" i="33"/>
  <c r="CG15" i="33"/>
  <c r="CE15" i="33"/>
  <c r="CD15" i="33"/>
  <c r="CB15" i="33"/>
  <c r="CA15" i="33"/>
  <c r="BY15" i="33"/>
  <c r="BX15" i="33"/>
  <c r="BV15" i="33"/>
  <c r="BU15" i="33"/>
  <c r="BS15" i="33"/>
  <c r="BR15" i="33"/>
  <c r="BP15" i="33"/>
  <c r="BO15" i="33"/>
  <c r="BM15" i="33"/>
  <c r="BL15" i="33"/>
  <c r="BJ15" i="33"/>
  <c r="BI15" i="33"/>
  <c r="BG15" i="33"/>
  <c r="BF15" i="33"/>
  <c r="BD15" i="33"/>
  <c r="BC15" i="33"/>
  <c r="BA15" i="33"/>
  <c r="AZ15" i="33"/>
  <c r="AX15" i="33"/>
  <c r="AW15" i="33"/>
  <c r="AU15" i="33"/>
  <c r="AT15" i="33"/>
  <c r="AR15" i="33"/>
  <c r="AQ15" i="33"/>
  <c r="AO15" i="33"/>
  <c r="AN15" i="33"/>
  <c r="AL15" i="33"/>
  <c r="AK15" i="33"/>
  <c r="AI15" i="33"/>
  <c r="AH15" i="33"/>
  <c r="AF15" i="33"/>
  <c r="AE15" i="33"/>
  <c r="AC15" i="33"/>
  <c r="AB15" i="33"/>
  <c r="Z15" i="33"/>
  <c r="Y15" i="33"/>
  <c r="W15" i="33"/>
  <c r="V15" i="33"/>
  <c r="T15" i="33"/>
  <c r="S15" i="33"/>
  <c r="Q15" i="33"/>
  <c r="P15" i="33"/>
  <c r="N15" i="33"/>
  <c r="L15" i="33"/>
  <c r="J15" i="33"/>
  <c r="H15" i="33"/>
  <c r="CW14" i="33"/>
  <c r="CV14" i="33"/>
  <c r="CT14" i="33"/>
  <c r="CS14" i="33"/>
  <c r="CQ14" i="33"/>
  <c r="CP14" i="33"/>
  <c r="CN14" i="33"/>
  <c r="CM14" i="33"/>
  <c r="CK14" i="33"/>
  <c r="CJ14" i="33"/>
  <c r="CH14" i="33"/>
  <c r="CG14" i="33"/>
  <c r="CE14" i="33"/>
  <c r="CD14" i="33"/>
  <c r="CB14" i="33"/>
  <c r="CA14" i="33"/>
  <c r="BY14" i="33"/>
  <c r="BX14" i="33"/>
  <c r="BV14" i="33"/>
  <c r="BU14" i="33"/>
  <c r="BS14" i="33"/>
  <c r="BR14" i="33"/>
  <c r="BP14" i="33"/>
  <c r="BO14" i="33"/>
  <c r="BM14" i="33"/>
  <c r="BL14" i="33"/>
  <c r="BJ14" i="33"/>
  <c r="BI14" i="33"/>
  <c r="BG14" i="33"/>
  <c r="BF14" i="33"/>
  <c r="BD14" i="33"/>
  <c r="BC14" i="33"/>
  <c r="BA14" i="33"/>
  <c r="AZ14" i="33"/>
  <c r="AX14" i="33"/>
  <c r="AW14" i="33"/>
  <c r="AU14" i="33"/>
  <c r="AT14" i="33"/>
  <c r="AR14" i="33"/>
  <c r="AQ14" i="33"/>
  <c r="AO14" i="33"/>
  <c r="AN14" i="33"/>
  <c r="AL14" i="33"/>
  <c r="AK14" i="33"/>
  <c r="AI14" i="33"/>
  <c r="AH14" i="33"/>
  <c r="AF14" i="33"/>
  <c r="AE14" i="33"/>
  <c r="AC14" i="33"/>
  <c r="AB14" i="33"/>
  <c r="Z14" i="33"/>
  <c r="Y14" i="33"/>
  <c r="W14" i="33"/>
  <c r="V14" i="33"/>
  <c r="T14" i="33"/>
  <c r="S14" i="33"/>
  <c r="Q14" i="33"/>
  <c r="P14" i="33"/>
  <c r="N14" i="33"/>
  <c r="L14" i="33"/>
  <c r="J14" i="33"/>
  <c r="H14" i="33"/>
  <c r="CW13" i="33"/>
  <c r="CV13" i="33"/>
  <c r="CT13" i="33"/>
  <c r="CS13" i="33"/>
  <c r="CQ13" i="33"/>
  <c r="CP13" i="33"/>
  <c r="CN13" i="33"/>
  <c r="CM13" i="33"/>
  <c r="CK13" i="33"/>
  <c r="CJ13" i="33"/>
  <c r="CH13" i="33"/>
  <c r="CG13" i="33"/>
  <c r="CE13" i="33"/>
  <c r="CD13" i="33"/>
  <c r="CB13" i="33"/>
  <c r="CA13" i="33"/>
  <c r="BY13" i="33"/>
  <c r="BX13" i="33"/>
  <c r="BV13" i="33"/>
  <c r="BU13" i="33"/>
  <c r="BS13" i="33"/>
  <c r="BR13" i="33"/>
  <c r="BP13" i="33"/>
  <c r="BO13" i="33"/>
  <c r="BM13" i="33"/>
  <c r="BL13" i="33"/>
  <c r="BJ13" i="33"/>
  <c r="BI13" i="33"/>
  <c r="BG13" i="33"/>
  <c r="BF13" i="33"/>
  <c r="BD13" i="33"/>
  <c r="BC13" i="33"/>
  <c r="BA13" i="33"/>
  <c r="AZ13" i="33"/>
  <c r="AX13" i="33"/>
  <c r="AW13" i="33"/>
  <c r="AU13" i="33"/>
  <c r="AT13" i="33"/>
  <c r="AR13" i="33"/>
  <c r="AQ13" i="33"/>
  <c r="AO13" i="33"/>
  <c r="AN13" i="33"/>
  <c r="AL13" i="33"/>
  <c r="AK13" i="33"/>
  <c r="AI13" i="33"/>
  <c r="AH13" i="33"/>
  <c r="AF13" i="33"/>
  <c r="AE13" i="33"/>
  <c r="AC13" i="33"/>
  <c r="AB13" i="33"/>
  <c r="Z13" i="33"/>
  <c r="Y13" i="33"/>
  <c r="W13" i="33"/>
  <c r="V13" i="33"/>
  <c r="T13" i="33"/>
  <c r="S13" i="33"/>
  <c r="Q13" i="33"/>
  <c r="P13" i="33"/>
  <c r="N13" i="33"/>
  <c r="L13" i="33"/>
  <c r="J13" i="33"/>
  <c r="H13" i="33"/>
  <c r="CW12" i="33"/>
  <c r="CV12" i="33"/>
  <c r="CT12" i="33"/>
  <c r="CS12" i="33"/>
  <c r="CQ12" i="33"/>
  <c r="CP12" i="33"/>
  <c r="CN12" i="33"/>
  <c r="CM12" i="33"/>
  <c r="CK12" i="33"/>
  <c r="CJ12" i="33"/>
  <c r="CH12" i="33"/>
  <c r="CG12" i="33"/>
  <c r="CE12" i="33"/>
  <c r="CD12" i="33"/>
  <c r="CB12" i="33"/>
  <c r="CA12" i="33"/>
  <c r="BY12" i="33"/>
  <c r="BX12" i="33"/>
  <c r="BV12" i="33"/>
  <c r="BU12" i="33"/>
  <c r="BS12" i="33"/>
  <c r="BR12" i="33"/>
  <c r="BP12" i="33"/>
  <c r="BO12" i="33"/>
  <c r="BM12" i="33"/>
  <c r="BL12" i="33"/>
  <c r="BJ12" i="33"/>
  <c r="BI12" i="33"/>
  <c r="BG12" i="33"/>
  <c r="BF12" i="33"/>
  <c r="BD12" i="33"/>
  <c r="BC12" i="33"/>
  <c r="BA12" i="33"/>
  <c r="AZ12" i="33"/>
  <c r="AX12" i="33"/>
  <c r="AW12" i="33"/>
  <c r="AU12" i="33"/>
  <c r="AT12" i="33"/>
  <c r="AR12" i="33"/>
  <c r="AQ12" i="33"/>
  <c r="AO12" i="33"/>
  <c r="AN12" i="33"/>
  <c r="AL12" i="33"/>
  <c r="AK12" i="33"/>
  <c r="AI12" i="33"/>
  <c r="AH12" i="33"/>
  <c r="AF12" i="33"/>
  <c r="AE12" i="33"/>
  <c r="AC12" i="33"/>
  <c r="AB12" i="33"/>
  <c r="Z12" i="33"/>
  <c r="Y12" i="33"/>
  <c r="W12" i="33"/>
  <c r="V12" i="33"/>
  <c r="T12" i="33"/>
  <c r="S12" i="33"/>
  <c r="Q12" i="33"/>
  <c r="P12" i="33"/>
  <c r="N12" i="33"/>
  <c r="L12" i="33"/>
  <c r="J12" i="33"/>
  <c r="H12" i="33"/>
  <c r="CW11" i="33"/>
  <c r="CV11" i="33"/>
  <c r="CT11" i="33"/>
  <c r="CS11" i="33"/>
  <c r="CQ11" i="33"/>
  <c r="CP11" i="33"/>
  <c r="CN11" i="33"/>
  <c r="CM11" i="33"/>
  <c r="CK11" i="33"/>
  <c r="CJ11" i="33"/>
  <c r="CH11" i="33"/>
  <c r="CG11" i="33"/>
  <c r="CE11" i="33"/>
  <c r="CD11" i="33"/>
  <c r="CB11" i="33"/>
  <c r="CA11" i="33"/>
  <c r="BY11" i="33"/>
  <c r="BX11" i="33"/>
  <c r="BV11" i="33"/>
  <c r="BU11" i="33"/>
  <c r="BS11" i="33"/>
  <c r="BR11" i="33"/>
  <c r="BP11" i="33"/>
  <c r="BO11" i="33"/>
  <c r="BM11" i="33"/>
  <c r="BL11" i="33"/>
  <c r="BJ11" i="33"/>
  <c r="BI11" i="33"/>
  <c r="BG11" i="33"/>
  <c r="BF11" i="33"/>
  <c r="BD11" i="33"/>
  <c r="BC11" i="33"/>
  <c r="BA11" i="33"/>
  <c r="AZ11" i="33"/>
  <c r="AX11" i="33"/>
  <c r="AW11" i="33"/>
  <c r="AU11" i="33"/>
  <c r="AT11" i="33"/>
  <c r="AR11" i="33"/>
  <c r="AQ11" i="33"/>
  <c r="AO11" i="33"/>
  <c r="AN11" i="33"/>
  <c r="AL11" i="33"/>
  <c r="AK11" i="33"/>
  <c r="AI11" i="33"/>
  <c r="AH11" i="33"/>
  <c r="AF11" i="33"/>
  <c r="AE11" i="33"/>
  <c r="AC11" i="33"/>
  <c r="AB11" i="33"/>
  <c r="Z11" i="33"/>
  <c r="Y11" i="33"/>
  <c r="W11" i="33"/>
  <c r="V11" i="33"/>
  <c r="T11" i="33"/>
  <c r="S11" i="33"/>
  <c r="Q11" i="33"/>
  <c r="P11" i="33"/>
  <c r="N11" i="33"/>
  <c r="L11" i="33"/>
  <c r="J11" i="33"/>
  <c r="H11" i="33"/>
  <c r="CW10" i="33"/>
  <c r="CV10" i="33"/>
  <c r="CT10" i="33"/>
  <c r="CS10" i="33"/>
  <c r="CQ10" i="33"/>
  <c r="CP10" i="33"/>
  <c r="CN10" i="33"/>
  <c r="CM10" i="33"/>
  <c r="CK10" i="33"/>
  <c r="CJ10" i="33"/>
  <c r="CH10" i="33"/>
  <c r="CG10" i="33"/>
  <c r="CE10" i="33"/>
  <c r="CD10" i="33"/>
  <c r="CB10" i="33"/>
  <c r="CA10" i="33"/>
  <c r="BY10" i="33"/>
  <c r="BX10" i="33"/>
  <c r="BV10" i="33"/>
  <c r="BU10" i="33"/>
  <c r="BS10" i="33"/>
  <c r="BR10" i="33"/>
  <c r="BP10" i="33"/>
  <c r="BO10" i="33"/>
  <c r="BM10" i="33"/>
  <c r="BL10" i="33"/>
  <c r="BJ10" i="33"/>
  <c r="BI10" i="33"/>
  <c r="BG10" i="33"/>
  <c r="BF10" i="33"/>
  <c r="BD10" i="33"/>
  <c r="BC10" i="33"/>
  <c r="BA10" i="33"/>
  <c r="AZ10" i="33"/>
  <c r="AX10" i="33"/>
  <c r="AW10" i="33"/>
  <c r="AU10" i="33"/>
  <c r="AT10" i="33"/>
  <c r="AR10" i="33"/>
  <c r="AQ10" i="33"/>
  <c r="AO10" i="33"/>
  <c r="AN10" i="33"/>
  <c r="AL10" i="33"/>
  <c r="AK10" i="33"/>
  <c r="AI10" i="33"/>
  <c r="AH10" i="33"/>
  <c r="AF10" i="33"/>
  <c r="AE10" i="33"/>
  <c r="AC10" i="33"/>
  <c r="AB10" i="33"/>
  <c r="Z10" i="33"/>
  <c r="Y10" i="33"/>
  <c r="W10" i="33"/>
  <c r="V10" i="33"/>
  <c r="T10" i="33"/>
  <c r="S10" i="33"/>
  <c r="Q10" i="33"/>
  <c r="P10" i="33"/>
  <c r="N10" i="33"/>
  <c r="L10" i="33"/>
  <c r="J10" i="33"/>
  <c r="H10" i="33"/>
  <c r="CW9" i="33"/>
  <c r="CV9" i="33"/>
  <c r="CT9" i="33"/>
  <c r="CS9" i="33"/>
  <c r="CQ9" i="33"/>
  <c r="CP9" i="33"/>
  <c r="CN9" i="33"/>
  <c r="CM9" i="33"/>
  <c r="CK9" i="33"/>
  <c r="CJ9" i="33"/>
  <c r="CH9" i="33"/>
  <c r="CG9" i="33"/>
  <c r="CE9" i="33"/>
  <c r="CD9" i="33"/>
  <c r="CB9" i="33"/>
  <c r="CA9" i="33"/>
  <c r="BY9" i="33"/>
  <c r="BX9" i="33"/>
  <c r="BV9" i="33"/>
  <c r="BU9" i="33"/>
  <c r="BS9" i="33"/>
  <c r="BR9" i="33"/>
  <c r="BP9" i="33"/>
  <c r="BO9" i="33"/>
  <c r="BM9" i="33"/>
  <c r="BL9" i="33"/>
  <c r="BJ9" i="33"/>
  <c r="BI9" i="33"/>
  <c r="BG9" i="33"/>
  <c r="BF9" i="33"/>
  <c r="BD9" i="33"/>
  <c r="BC9" i="33"/>
  <c r="BA9" i="33"/>
  <c r="AZ9" i="33"/>
  <c r="AX9" i="33"/>
  <c r="AW9" i="33"/>
  <c r="AU9" i="33"/>
  <c r="AT9" i="33"/>
  <c r="AR9" i="33"/>
  <c r="AQ9" i="33"/>
  <c r="AO9" i="33"/>
  <c r="AN9" i="33"/>
  <c r="AL9" i="33"/>
  <c r="AK9" i="33"/>
  <c r="AI9" i="33"/>
  <c r="AH9" i="33"/>
  <c r="AF9" i="33"/>
  <c r="AE9" i="33"/>
  <c r="AC9" i="33"/>
  <c r="AB9" i="33"/>
  <c r="Z9" i="33"/>
  <c r="Y9" i="33"/>
  <c r="W9" i="33"/>
  <c r="V9" i="33"/>
  <c r="T9" i="33"/>
  <c r="S9" i="33"/>
  <c r="Q9" i="33"/>
  <c r="P9" i="33"/>
  <c r="N9" i="33"/>
  <c r="L9" i="33"/>
  <c r="J9" i="33"/>
  <c r="H9" i="33"/>
  <c r="CW8" i="33"/>
  <c r="CV8" i="33"/>
  <c r="CT8" i="33"/>
  <c r="CS8" i="33"/>
  <c r="CQ8" i="33"/>
  <c r="CP8" i="33"/>
  <c r="CP36" i="33" s="1"/>
  <c r="CN8" i="33"/>
  <c r="CM8" i="33"/>
  <c r="CK8" i="33"/>
  <c r="CJ8" i="33"/>
  <c r="CH8" i="33"/>
  <c r="CG8" i="33"/>
  <c r="CE8" i="33"/>
  <c r="CD8" i="33"/>
  <c r="CB8" i="33"/>
  <c r="CA8" i="33"/>
  <c r="BY8" i="33"/>
  <c r="BX8" i="33"/>
  <c r="BV8" i="33"/>
  <c r="BU8" i="33"/>
  <c r="BS8" i="33"/>
  <c r="BR8" i="33"/>
  <c r="BP8" i="33"/>
  <c r="BO8" i="33"/>
  <c r="BM8" i="33"/>
  <c r="BL8" i="33"/>
  <c r="BJ8" i="33"/>
  <c r="BI8" i="33"/>
  <c r="BG8" i="33"/>
  <c r="BF8" i="33"/>
  <c r="BF33" i="33" s="1"/>
  <c r="BD8" i="33"/>
  <c r="BC8" i="33"/>
  <c r="BA8" i="33"/>
  <c r="AZ8" i="33"/>
  <c r="AX8" i="33"/>
  <c r="AW8" i="33"/>
  <c r="AU8" i="33"/>
  <c r="AT8" i="33"/>
  <c r="AR8" i="33"/>
  <c r="AQ8" i="33"/>
  <c r="AO8" i="33"/>
  <c r="AN8" i="33"/>
  <c r="AN35" i="33" s="1"/>
  <c r="AL8" i="33"/>
  <c r="AK8" i="33"/>
  <c r="AI8" i="33"/>
  <c r="AI35" i="33" s="1"/>
  <c r="AH8" i="33"/>
  <c r="AF8" i="33"/>
  <c r="AE8" i="33"/>
  <c r="AC8" i="33"/>
  <c r="AB8" i="33"/>
  <c r="Z8" i="33"/>
  <c r="Y8" i="33"/>
  <c r="W8" i="33"/>
  <c r="V8" i="33"/>
  <c r="V33" i="33" s="1"/>
  <c r="T8" i="33"/>
  <c r="S8" i="33"/>
  <c r="Q8" i="33"/>
  <c r="P8" i="33"/>
  <c r="N8" i="33"/>
  <c r="L8" i="33"/>
  <c r="J8" i="33"/>
  <c r="H8" i="33"/>
  <c r="CW7" i="33"/>
  <c r="CV7" i="33"/>
  <c r="CT7" i="33"/>
  <c r="CS7" i="33"/>
  <c r="CS33" i="33" s="1"/>
  <c r="CQ7" i="33"/>
  <c r="CP7" i="33"/>
  <c r="CN7" i="33"/>
  <c r="CM7" i="33"/>
  <c r="CK7" i="33"/>
  <c r="CJ7" i="33"/>
  <c r="CH7" i="33"/>
  <c r="CG7" i="33"/>
  <c r="CE7" i="33"/>
  <c r="CD7" i="33"/>
  <c r="CB7" i="33"/>
  <c r="CA7" i="33"/>
  <c r="CA36" i="33" s="1"/>
  <c r="BY7" i="33"/>
  <c r="BX7" i="33"/>
  <c r="BV7" i="33"/>
  <c r="BU7" i="33"/>
  <c r="BS7" i="33"/>
  <c r="BR7" i="33"/>
  <c r="BP7" i="33"/>
  <c r="BO7" i="33"/>
  <c r="BM7" i="33"/>
  <c r="BL7" i="33"/>
  <c r="BJ7" i="33"/>
  <c r="BI7" i="33"/>
  <c r="BG7" i="33"/>
  <c r="BF7" i="33"/>
  <c r="BD7" i="33"/>
  <c r="BD35" i="33" s="1"/>
  <c r="BC7" i="33"/>
  <c r="BA7" i="33"/>
  <c r="AZ7" i="33"/>
  <c r="AX7" i="33"/>
  <c r="AW7" i="33"/>
  <c r="AU7" i="33"/>
  <c r="AT7" i="33"/>
  <c r="AR7" i="33"/>
  <c r="AQ7" i="33"/>
  <c r="AO7" i="33"/>
  <c r="AN7" i="33"/>
  <c r="AL7" i="33"/>
  <c r="AK7" i="33"/>
  <c r="AI7" i="33"/>
  <c r="AH7" i="33"/>
  <c r="AF7" i="33"/>
  <c r="AE7" i="33"/>
  <c r="AC7" i="33"/>
  <c r="AB7" i="33"/>
  <c r="Z7" i="33"/>
  <c r="Y7" i="33"/>
  <c r="Y33" i="33" s="1"/>
  <c r="W7" i="33"/>
  <c r="V7" i="33"/>
  <c r="T7" i="33"/>
  <c r="S7" i="33"/>
  <c r="Q7" i="33"/>
  <c r="P7" i="33"/>
  <c r="N7" i="33"/>
  <c r="L7" i="33"/>
  <c r="J7" i="33"/>
  <c r="H7" i="33"/>
  <c r="CW6" i="33"/>
  <c r="CV6" i="33"/>
  <c r="CT6" i="33"/>
  <c r="CS6" i="33"/>
  <c r="CQ6" i="33"/>
  <c r="CP6" i="33"/>
  <c r="CN6" i="33"/>
  <c r="CM6" i="33"/>
  <c r="CK6" i="33"/>
  <c r="CK34" i="33" s="1"/>
  <c r="CJ6" i="33"/>
  <c r="CH6" i="33"/>
  <c r="CG6" i="33"/>
  <c r="CE6" i="33"/>
  <c r="CD6" i="33"/>
  <c r="CD33" i="33" s="1"/>
  <c r="CB6" i="33"/>
  <c r="CA6" i="33"/>
  <c r="BY6" i="33"/>
  <c r="BX6" i="33"/>
  <c r="BV6" i="33"/>
  <c r="BU6" i="33"/>
  <c r="BS6" i="33"/>
  <c r="BS35" i="33" s="1"/>
  <c r="BR6" i="33"/>
  <c r="BP6" i="33"/>
  <c r="BO6" i="33"/>
  <c r="BM6" i="33"/>
  <c r="BL6" i="33"/>
  <c r="BL35" i="33" s="1"/>
  <c r="BJ6" i="33"/>
  <c r="BI6" i="33"/>
  <c r="BG6" i="33"/>
  <c r="BG35" i="33" s="1"/>
  <c r="BF6" i="33"/>
  <c r="BD6" i="33"/>
  <c r="BC6" i="33"/>
  <c r="BA6" i="33"/>
  <c r="BA34" i="33" s="1"/>
  <c r="AZ6" i="33"/>
  <c r="AX6" i="33"/>
  <c r="AW6" i="33"/>
  <c r="AU6" i="33"/>
  <c r="AT6" i="33"/>
  <c r="AT33" i="33" s="1"/>
  <c r="AR6" i="33"/>
  <c r="AQ6" i="33"/>
  <c r="AO6" i="33"/>
  <c r="AN6" i="33"/>
  <c r="AL6" i="33"/>
  <c r="AK6" i="33"/>
  <c r="AI6" i="33"/>
  <c r="AH6" i="33"/>
  <c r="AF6" i="33"/>
  <c r="AE6" i="33"/>
  <c r="AC6" i="33"/>
  <c r="AB6" i="33"/>
  <c r="AB35" i="33" s="1"/>
  <c r="Z6" i="33"/>
  <c r="Y6" i="33"/>
  <c r="W6" i="33"/>
  <c r="V6" i="33"/>
  <c r="T6" i="33"/>
  <c r="S6" i="33"/>
  <c r="Q6" i="33"/>
  <c r="Q34" i="33" s="1"/>
  <c r="P6" i="33"/>
  <c r="N6" i="33"/>
  <c r="L6" i="33"/>
  <c r="J6" i="33"/>
  <c r="H6" i="33"/>
  <c r="H35" i="33" s="1"/>
  <c r="CW5" i="33"/>
  <c r="CV5" i="33"/>
  <c r="CT5" i="33"/>
  <c r="CS5" i="33"/>
  <c r="CQ5" i="33"/>
  <c r="CP5" i="33"/>
  <c r="CN5" i="33"/>
  <c r="CN35" i="33" s="1"/>
  <c r="CM5" i="33"/>
  <c r="CK5" i="33"/>
  <c r="CJ5" i="33"/>
  <c r="CH5" i="33"/>
  <c r="CG5" i="33"/>
  <c r="CE5" i="33"/>
  <c r="CD5" i="33"/>
  <c r="CB5" i="33"/>
  <c r="CB35" i="33" s="1"/>
  <c r="CA5" i="33"/>
  <c r="BY5" i="33"/>
  <c r="BX5" i="33"/>
  <c r="BV5" i="33"/>
  <c r="BU5" i="33"/>
  <c r="BS5" i="33"/>
  <c r="BR5" i="33"/>
  <c r="BP5" i="33"/>
  <c r="BO5" i="33"/>
  <c r="BM5" i="33"/>
  <c r="BL5" i="33"/>
  <c r="BJ5" i="33"/>
  <c r="BI5" i="33"/>
  <c r="BG5" i="33"/>
  <c r="BF5" i="33"/>
  <c r="BD5" i="33"/>
  <c r="BC5" i="33"/>
  <c r="BA5" i="33"/>
  <c r="AZ5" i="33"/>
  <c r="AX5" i="33"/>
  <c r="AW5" i="33"/>
  <c r="AW33" i="33" s="1"/>
  <c r="AU5" i="33"/>
  <c r="AT5" i="33"/>
  <c r="AR5" i="33"/>
  <c r="AQ5" i="33"/>
  <c r="AO5" i="33"/>
  <c r="AN5" i="33"/>
  <c r="AL5" i="33"/>
  <c r="AK5" i="33"/>
  <c r="AI5" i="33"/>
  <c r="AH5" i="33"/>
  <c r="AF5" i="33"/>
  <c r="AE5" i="33"/>
  <c r="AE36" i="33" s="1"/>
  <c r="AC5" i="33"/>
  <c r="AB5" i="33"/>
  <c r="Z5" i="33"/>
  <c r="Y5" i="33"/>
  <c r="W5" i="33"/>
  <c r="V5" i="33"/>
  <c r="T5" i="33"/>
  <c r="T35" i="33" s="1"/>
  <c r="S5" i="33"/>
  <c r="Q5" i="33"/>
  <c r="P5" i="33"/>
  <c r="N5" i="33"/>
  <c r="L5" i="33"/>
  <c r="J5" i="33"/>
  <c r="H5" i="33"/>
  <c r="CW4" i="33"/>
  <c r="CW34" i="33" s="1"/>
  <c r="CV4" i="33"/>
  <c r="CT4" i="33"/>
  <c r="CS4" i="33"/>
  <c r="CQ4" i="33"/>
  <c r="CQ35" i="33" s="1"/>
  <c r="CP4" i="33"/>
  <c r="CN4" i="33"/>
  <c r="CM4" i="33"/>
  <c r="CK4" i="33"/>
  <c r="CJ4" i="33"/>
  <c r="CJ35" i="33" s="1"/>
  <c r="CH4" i="33"/>
  <c r="CG4" i="33"/>
  <c r="CE4" i="33"/>
  <c r="CE35" i="33" s="1"/>
  <c r="CD4" i="33"/>
  <c r="CB4" i="33"/>
  <c r="CA4" i="33"/>
  <c r="BY4" i="33"/>
  <c r="BY34" i="33" s="1"/>
  <c r="BX4" i="33"/>
  <c r="BV4" i="33"/>
  <c r="BU4" i="33"/>
  <c r="BS4" i="33"/>
  <c r="BR4" i="33"/>
  <c r="BR33" i="33" s="1"/>
  <c r="BP4" i="33"/>
  <c r="BO4" i="33"/>
  <c r="BM4" i="33"/>
  <c r="BM34" i="33" s="1"/>
  <c r="BL4" i="33"/>
  <c r="BJ4" i="33"/>
  <c r="BI4" i="33"/>
  <c r="BG4" i="33"/>
  <c r="BF4" i="33"/>
  <c r="BD4" i="33"/>
  <c r="BC4" i="33"/>
  <c r="BA4" i="33"/>
  <c r="AZ4" i="33"/>
  <c r="AZ35" i="33" s="1"/>
  <c r="AX4" i="33"/>
  <c r="AW4" i="33"/>
  <c r="AU4" i="33"/>
  <c r="AU35" i="33" s="1"/>
  <c r="AT4" i="33"/>
  <c r="AR4" i="33"/>
  <c r="AQ4" i="33"/>
  <c r="AO4" i="33"/>
  <c r="AO34" i="33" s="1"/>
  <c r="AN4" i="33"/>
  <c r="AL4" i="33"/>
  <c r="AK4" i="33"/>
  <c r="AI4" i="33"/>
  <c r="AH4" i="33"/>
  <c r="AH33" i="33" s="1"/>
  <c r="AF4" i="33"/>
  <c r="AE4" i="33"/>
  <c r="AC4" i="33"/>
  <c r="AC34" i="33" s="1"/>
  <c r="AB4" i="33"/>
  <c r="Z4" i="33"/>
  <c r="Y4" i="33"/>
  <c r="W4" i="33"/>
  <c r="W35" i="33" s="1"/>
  <c r="V4" i="33"/>
  <c r="T4" i="33"/>
  <c r="S4" i="33"/>
  <c r="Q4" i="33"/>
  <c r="P4" i="33"/>
  <c r="N4" i="33"/>
  <c r="L4" i="33"/>
  <c r="J4" i="33"/>
  <c r="J33" i="33" s="1"/>
  <c r="H4" i="33"/>
  <c r="CW3" i="33"/>
  <c r="CV3" i="33"/>
  <c r="CT3" i="33"/>
  <c r="CS3" i="33"/>
  <c r="CQ3" i="33"/>
  <c r="CP3" i="33"/>
  <c r="CN3" i="33"/>
  <c r="CM3" i="33"/>
  <c r="CK3" i="33"/>
  <c r="CJ3" i="33"/>
  <c r="CJ39" i="33" s="1"/>
  <c r="CH3" i="33"/>
  <c r="CG3" i="33"/>
  <c r="CE3" i="33"/>
  <c r="CD3" i="33"/>
  <c r="CB3" i="33"/>
  <c r="CA3" i="33"/>
  <c r="BY3" i="33"/>
  <c r="BX3" i="33"/>
  <c r="BV3" i="33"/>
  <c r="BU3" i="33"/>
  <c r="BS3" i="33"/>
  <c r="BR3" i="33"/>
  <c r="BR34" i="33" s="1"/>
  <c r="BP3" i="33"/>
  <c r="BP35" i="33" s="1"/>
  <c r="BO3" i="33"/>
  <c r="BM3" i="33"/>
  <c r="BL3" i="33"/>
  <c r="BJ3" i="33"/>
  <c r="BI3" i="33"/>
  <c r="BG3" i="33"/>
  <c r="BF3" i="33"/>
  <c r="BD3" i="33"/>
  <c r="BC3" i="33"/>
  <c r="BA3" i="33"/>
  <c r="AZ3" i="33"/>
  <c r="AZ39" i="33" s="1"/>
  <c r="AX3" i="33"/>
  <c r="AW3" i="33"/>
  <c r="AU3" i="33"/>
  <c r="AT3" i="33"/>
  <c r="AR3" i="33"/>
  <c r="AR35" i="33" s="1"/>
  <c r="AQ3" i="33"/>
  <c r="AO3" i="33"/>
  <c r="AN3" i="33"/>
  <c r="AL3" i="33"/>
  <c r="AK3" i="33"/>
  <c r="AI3" i="33"/>
  <c r="AH3" i="33"/>
  <c r="AH34" i="33" s="1"/>
  <c r="AF3" i="33"/>
  <c r="AF35" i="33" s="1"/>
  <c r="AE3" i="33"/>
  <c r="AC3" i="33"/>
  <c r="AB3" i="33"/>
  <c r="Z3" i="33"/>
  <c r="Y3" i="33"/>
  <c r="W3" i="33"/>
  <c r="V3" i="33"/>
  <c r="T3" i="33"/>
  <c r="S3" i="33"/>
  <c r="Q3" i="33"/>
  <c r="P3" i="33"/>
  <c r="P39" i="33" s="1"/>
  <c r="N3" i="33"/>
  <c r="L3" i="33"/>
  <c r="J3" i="33"/>
  <c r="H3" i="33"/>
  <c r="CT40" i="32"/>
  <c r="CQ40" i="32"/>
  <c r="CN40" i="32"/>
  <c r="CK40" i="32"/>
  <c r="CH40" i="32"/>
  <c r="CE40" i="32"/>
  <c r="CB40" i="32"/>
  <c r="BY40" i="32"/>
  <c r="BV40" i="32"/>
  <c r="BS40" i="32"/>
  <c r="BP40" i="32"/>
  <c r="BM40" i="32"/>
  <c r="BJ40" i="32"/>
  <c r="BG40" i="32"/>
  <c r="BD40" i="32"/>
  <c r="BA40" i="32"/>
  <c r="AZ40" i="32"/>
  <c r="AX40" i="32"/>
  <c r="AU40" i="32"/>
  <c r="AR40" i="32"/>
  <c r="AO40" i="32"/>
  <c r="AL40" i="32"/>
  <c r="AI40" i="32"/>
  <c r="AF40" i="32"/>
  <c r="AC40" i="32"/>
  <c r="Z40" i="32"/>
  <c r="W40" i="32"/>
  <c r="T40" i="32"/>
  <c r="Q40" i="32"/>
  <c r="N40" i="32"/>
  <c r="L40" i="32"/>
  <c r="J40" i="32"/>
  <c r="H40" i="32"/>
  <c r="F40" i="32"/>
  <c r="E40" i="32"/>
  <c r="D40" i="32"/>
  <c r="CT39" i="32"/>
  <c r="CQ39" i="32"/>
  <c r="CN39" i="32"/>
  <c r="CK39" i="32"/>
  <c r="CH39" i="32"/>
  <c r="CE39" i="32"/>
  <c r="CB39" i="32"/>
  <c r="BY39" i="32"/>
  <c r="BV39" i="32"/>
  <c r="BS39" i="32"/>
  <c r="BP39" i="32"/>
  <c r="BM39" i="32"/>
  <c r="BJ39" i="32"/>
  <c r="BG39" i="32"/>
  <c r="BD39" i="32"/>
  <c r="BA39" i="32"/>
  <c r="AX39" i="32"/>
  <c r="AU39" i="32"/>
  <c r="AR39" i="32"/>
  <c r="AO39" i="32"/>
  <c r="AL39" i="32"/>
  <c r="AI39" i="32"/>
  <c r="AF39" i="32"/>
  <c r="AC39" i="32"/>
  <c r="Z39" i="32"/>
  <c r="W39" i="32"/>
  <c r="T39" i="32"/>
  <c r="Q39" i="32"/>
  <c r="N39" i="32"/>
  <c r="L39" i="32"/>
  <c r="J39" i="32"/>
  <c r="H39" i="32"/>
  <c r="F39" i="32"/>
  <c r="E39" i="32"/>
  <c r="D39" i="32"/>
  <c r="CT38" i="32"/>
  <c r="CQ38" i="32"/>
  <c r="CN38" i="32"/>
  <c r="CK38" i="32"/>
  <c r="CH38" i="32"/>
  <c r="CE38" i="32"/>
  <c r="CB38" i="32"/>
  <c r="BY38" i="32"/>
  <c r="BV38" i="32"/>
  <c r="BS38" i="32"/>
  <c r="BP38" i="32"/>
  <c r="BM38" i="32"/>
  <c r="BJ38" i="32"/>
  <c r="BG38" i="32"/>
  <c r="BD38" i="32"/>
  <c r="BA38" i="32"/>
  <c r="AX38" i="32"/>
  <c r="AU38" i="32"/>
  <c r="AR38" i="32"/>
  <c r="AO38" i="32"/>
  <c r="AL38" i="32"/>
  <c r="AI38" i="32"/>
  <c r="AF38" i="32"/>
  <c r="AC38" i="32"/>
  <c r="Z38" i="32"/>
  <c r="W38" i="32"/>
  <c r="T38" i="32"/>
  <c r="Q38" i="32"/>
  <c r="N38" i="32"/>
  <c r="L38" i="32"/>
  <c r="J38" i="32"/>
  <c r="H38" i="32"/>
  <c r="F38" i="32"/>
  <c r="E38" i="32"/>
  <c r="D38" i="32"/>
  <c r="CT37" i="32"/>
  <c r="CQ37" i="32"/>
  <c r="CN37" i="32"/>
  <c r="CK37" i="32"/>
  <c r="CH37" i="32"/>
  <c r="CE37" i="32"/>
  <c r="CB37" i="32"/>
  <c r="BY37" i="32"/>
  <c r="BV37" i="32"/>
  <c r="BS37" i="32"/>
  <c r="BP37" i="32"/>
  <c r="BM37" i="32"/>
  <c r="BJ37" i="32"/>
  <c r="BG37" i="32"/>
  <c r="BD37" i="32"/>
  <c r="BA37" i="32"/>
  <c r="AX37" i="32"/>
  <c r="AU37" i="32"/>
  <c r="AR37" i="32"/>
  <c r="AQ37" i="32"/>
  <c r="AO37" i="32"/>
  <c r="AL37" i="32"/>
  <c r="AI37" i="32"/>
  <c r="AF37" i="32"/>
  <c r="AC37" i="32"/>
  <c r="Z37" i="32"/>
  <c r="W37" i="32"/>
  <c r="V37" i="32"/>
  <c r="T37" i="32"/>
  <c r="Q37" i="32"/>
  <c r="N37" i="32"/>
  <c r="L37" i="32"/>
  <c r="J37" i="32"/>
  <c r="H37" i="32"/>
  <c r="F37" i="32"/>
  <c r="E37" i="32"/>
  <c r="D37" i="32"/>
  <c r="CT36" i="32"/>
  <c r="CQ36" i="32"/>
  <c r="CN36" i="32"/>
  <c r="CK36" i="32"/>
  <c r="CH36" i="32"/>
  <c r="CE36" i="32"/>
  <c r="CB36" i="32"/>
  <c r="BY36" i="32"/>
  <c r="BV36" i="32"/>
  <c r="BS36" i="32"/>
  <c r="BP36" i="32"/>
  <c r="BM36" i="32"/>
  <c r="BJ36" i="32"/>
  <c r="BG36" i="32"/>
  <c r="BD36" i="32"/>
  <c r="BA36" i="32"/>
  <c r="AX36" i="32"/>
  <c r="AU36" i="32"/>
  <c r="AR36" i="32"/>
  <c r="AO36" i="32"/>
  <c r="AL36" i="32"/>
  <c r="AI36" i="32"/>
  <c r="AF36" i="32"/>
  <c r="AC36" i="32"/>
  <c r="Z36" i="32"/>
  <c r="W36" i="32"/>
  <c r="V36" i="32"/>
  <c r="T36" i="32"/>
  <c r="Q36" i="32"/>
  <c r="N36" i="32"/>
  <c r="L36" i="32"/>
  <c r="J36" i="32"/>
  <c r="H36" i="32"/>
  <c r="F36" i="32"/>
  <c r="E36" i="32"/>
  <c r="D36" i="32"/>
  <c r="CV35" i="32"/>
  <c r="CT35" i="32"/>
  <c r="CQ35" i="32"/>
  <c r="CN35" i="32"/>
  <c r="CK35" i="32"/>
  <c r="CH35" i="32"/>
  <c r="CG35" i="32"/>
  <c r="CE35" i="32"/>
  <c r="CB35" i="32"/>
  <c r="BY35" i="32"/>
  <c r="BV35" i="32"/>
  <c r="BS35" i="32"/>
  <c r="BP35" i="32"/>
  <c r="BM35" i="32"/>
  <c r="BJ35" i="32"/>
  <c r="BG35" i="32"/>
  <c r="BD35" i="32"/>
  <c r="BA35" i="32"/>
  <c r="AZ35" i="32"/>
  <c r="AX35" i="32"/>
  <c r="AU35" i="32"/>
  <c r="AR35" i="32"/>
  <c r="AO35" i="32"/>
  <c r="AL35" i="32"/>
  <c r="AK35" i="32"/>
  <c r="AI35" i="32"/>
  <c r="AF35" i="32"/>
  <c r="AC35" i="32"/>
  <c r="Z35" i="32"/>
  <c r="W35" i="32"/>
  <c r="T35" i="32"/>
  <c r="Q35" i="32"/>
  <c r="N35" i="32"/>
  <c r="L35" i="32"/>
  <c r="J35" i="32"/>
  <c r="I35" i="32"/>
  <c r="H35" i="32"/>
  <c r="F35" i="32"/>
  <c r="E35" i="32"/>
  <c r="D35" i="32"/>
  <c r="CT34" i="32"/>
  <c r="CQ34" i="32"/>
  <c r="CN34" i="32"/>
  <c r="CK34" i="32"/>
  <c r="CH34" i="32"/>
  <c r="CE34" i="32"/>
  <c r="CB34" i="32"/>
  <c r="BY34" i="32"/>
  <c r="BV34" i="32"/>
  <c r="BS34" i="32"/>
  <c r="BP34" i="32"/>
  <c r="BM34" i="32"/>
  <c r="BJ34" i="32"/>
  <c r="BG34" i="32"/>
  <c r="BD34" i="32"/>
  <c r="BA34" i="32"/>
  <c r="AX34" i="32"/>
  <c r="AU34" i="32"/>
  <c r="AT34" i="32"/>
  <c r="AR34" i="32"/>
  <c r="AO34" i="32"/>
  <c r="AL34" i="32"/>
  <c r="AI34" i="32"/>
  <c r="AF34" i="32"/>
  <c r="AC34" i="32"/>
  <c r="Z34" i="32"/>
  <c r="W34" i="32"/>
  <c r="T34" i="32"/>
  <c r="Q34" i="32"/>
  <c r="P34" i="32"/>
  <c r="N34" i="32"/>
  <c r="L34" i="32"/>
  <c r="J34" i="32"/>
  <c r="H34" i="32"/>
  <c r="F34" i="32"/>
  <c r="E34" i="32"/>
  <c r="D34" i="32"/>
  <c r="CV32" i="32"/>
  <c r="CU32" i="32"/>
  <c r="CS32" i="32"/>
  <c r="CR32" i="32"/>
  <c r="CP32" i="32"/>
  <c r="CO32" i="32"/>
  <c r="CM32" i="32"/>
  <c r="CL32" i="32"/>
  <c r="CJ32" i="32"/>
  <c r="CI32" i="32"/>
  <c r="CG32" i="32"/>
  <c r="CF32" i="32"/>
  <c r="CD32" i="32"/>
  <c r="CC32" i="32"/>
  <c r="CA32" i="32"/>
  <c r="BZ32" i="32"/>
  <c r="BX32" i="32"/>
  <c r="BW32" i="32"/>
  <c r="BU32" i="32"/>
  <c r="BT32" i="32"/>
  <c r="BR32" i="32"/>
  <c r="BQ32" i="32"/>
  <c r="BO32" i="32"/>
  <c r="BN32" i="32"/>
  <c r="BL32" i="32"/>
  <c r="BK32" i="32"/>
  <c r="BI32" i="32"/>
  <c r="BH32" i="32"/>
  <c r="BF32" i="32"/>
  <c r="BE32" i="32"/>
  <c r="BC32" i="32"/>
  <c r="BB32" i="32"/>
  <c r="AZ32" i="32"/>
  <c r="AY32" i="32"/>
  <c r="AW32" i="32"/>
  <c r="AV32" i="32"/>
  <c r="AT32" i="32"/>
  <c r="AS32" i="32"/>
  <c r="AQ32" i="32"/>
  <c r="AP32" i="32"/>
  <c r="AN32" i="32"/>
  <c r="AM32" i="32"/>
  <c r="AK32" i="32"/>
  <c r="AJ32" i="32"/>
  <c r="AH32" i="32"/>
  <c r="AG32" i="32"/>
  <c r="AE32" i="32"/>
  <c r="AD32" i="32"/>
  <c r="AB32" i="32"/>
  <c r="AA32" i="32"/>
  <c r="Y32" i="32"/>
  <c r="X32" i="32"/>
  <c r="V32" i="32"/>
  <c r="U32" i="32"/>
  <c r="S32" i="32"/>
  <c r="R32" i="32"/>
  <c r="P32" i="32"/>
  <c r="O32" i="32"/>
  <c r="M32" i="32"/>
  <c r="K32" i="32"/>
  <c r="I32" i="32"/>
  <c r="G32" i="32"/>
  <c r="CV31" i="32"/>
  <c r="CU31" i="32"/>
  <c r="CS31" i="32"/>
  <c r="CR31" i="32"/>
  <c r="CP31" i="32"/>
  <c r="CO31" i="32"/>
  <c r="CM31" i="32"/>
  <c r="CL31" i="32"/>
  <c r="CJ31" i="32"/>
  <c r="CI31" i="32"/>
  <c r="CG31" i="32"/>
  <c r="CF31" i="32"/>
  <c r="CD31" i="32"/>
  <c r="CC31" i="32"/>
  <c r="CA31" i="32"/>
  <c r="BZ31" i="32"/>
  <c r="BX31" i="32"/>
  <c r="BW31" i="32"/>
  <c r="BU31" i="32"/>
  <c r="BT31" i="32"/>
  <c r="BR31" i="32"/>
  <c r="BQ31" i="32"/>
  <c r="BO31" i="32"/>
  <c r="BN31" i="32"/>
  <c r="BL31" i="32"/>
  <c r="BK31" i="32"/>
  <c r="BI31" i="32"/>
  <c r="BH31" i="32"/>
  <c r="BF31" i="32"/>
  <c r="BE31" i="32"/>
  <c r="BC31" i="32"/>
  <c r="BB31" i="32"/>
  <c r="AZ31" i="32"/>
  <c r="AY31" i="32"/>
  <c r="AW31" i="32"/>
  <c r="AV31" i="32"/>
  <c r="AT31" i="32"/>
  <c r="AS31" i="32"/>
  <c r="AQ31" i="32"/>
  <c r="AP31" i="32"/>
  <c r="AN31" i="32"/>
  <c r="AM31" i="32"/>
  <c r="AK31" i="32"/>
  <c r="AJ31" i="32"/>
  <c r="AH31" i="32"/>
  <c r="AG31" i="32"/>
  <c r="AE31" i="32"/>
  <c r="AD31" i="32"/>
  <c r="AB31" i="32"/>
  <c r="AA31" i="32"/>
  <c r="Y31" i="32"/>
  <c r="X31" i="32"/>
  <c r="V31" i="32"/>
  <c r="U31" i="32"/>
  <c r="S31" i="32"/>
  <c r="R31" i="32"/>
  <c r="P31" i="32"/>
  <c r="O31" i="32"/>
  <c r="M31" i="32"/>
  <c r="K31" i="32"/>
  <c r="I31" i="32"/>
  <c r="G31" i="32"/>
  <c r="CV30" i="32"/>
  <c r="CU30" i="32"/>
  <c r="CS30" i="32"/>
  <c r="CR30" i="32"/>
  <c r="CP30" i="32"/>
  <c r="CO30" i="32"/>
  <c r="CM30" i="32"/>
  <c r="CL30" i="32"/>
  <c r="CJ30" i="32"/>
  <c r="CI30" i="32"/>
  <c r="CG30" i="32"/>
  <c r="CF30" i="32"/>
  <c r="CD30" i="32"/>
  <c r="CC30" i="32"/>
  <c r="CA30" i="32"/>
  <c r="BZ30" i="32"/>
  <c r="BX30" i="32"/>
  <c r="BW30" i="32"/>
  <c r="BU30" i="32"/>
  <c r="BT30" i="32"/>
  <c r="BR30" i="32"/>
  <c r="BQ30" i="32"/>
  <c r="BO30" i="32"/>
  <c r="BN30" i="32"/>
  <c r="BL30" i="32"/>
  <c r="BK30" i="32"/>
  <c r="BI30" i="32"/>
  <c r="BH30" i="32"/>
  <c r="BF30" i="32"/>
  <c r="BE30" i="32"/>
  <c r="BC30" i="32"/>
  <c r="BB30" i="32"/>
  <c r="AZ30" i="32"/>
  <c r="AY30" i="32"/>
  <c r="AW30" i="32"/>
  <c r="AV30" i="32"/>
  <c r="AT30" i="32"/>
  <c r="AS30" i="32"/>
  <c r="AQ30" i="32"/>
  <c r="AP30" i="32"/>
  <c r="AN30" i="32"/>
  <c r="AM30" i="32"/>
  <c r="AK30" i="32"/>
  <c r="AJ30" i="32"/>
  <c r="AH30" i="32"/>
  <c r="AG30" i="32"/>
  <c r="AE30" i="32"/>
  <c r="AD30" i="32"/>
  <c r="AB30" i="32"/>
  <c r="AA30" i="32"/>
  <c r="Y30" i="32"/>
  <c r="X30" i="32"/>
  <c r="V30" i="32"/>
  <c r="U30" i="32"/>
  <c r="S30" i="32"/>
  <c r="R30" i="32"/>
  <c r="P30" i="32"/>
  <c r="O30" i="32"/>
  <c r="M30" i="32"/>
  <c r="K30" i="32"/>
  <c r="I30" i="32"/>
  <c r="G30" i="32"/>
  <c r="CV29" i="32"/>
  <c r="CU29" i="32"/>
  <c r="CS29" i="32"/>
  <c r="CR29" i="32"/>
  <c r="CP29" i="32"/>
  <c r="CO29" i="32"/>
  <c r="CM29" i="32"/>
  <c r="CL29" i="32"/>
  <c r="CJ29" i="32"/>
  <c r="CI29" i="32"/>
  <c r="CG29" i="32"/>
  <c r="CF29" i="32"/>
  <c r="CD29" i="32"/>
  <c r="CC29" i="32"/>
  <c r="CA29" i="32"/>
  <c r="BZ29" i="32"/>
  <c r="BX29" i="32"/>
  <c r="BW29" i="32"/>
  <c r="BU29" i="32"/>
  <c r="BT29" i="32"/>
  <c r="BR29" i="32"/>
  <c r="BQ29" i="32"/>
  <c r="BO29" i="32"/>
  <c r="BN29" i="32"/>
  <c r="BL29" i="32"/>
  <c r="BK29" i="32"/>
  <c r="BI29" i="32"/>
  <c r="BH29" i="32"/>
  <c r="BF29" i="32"/>
  <c r="BE29" i="32"/>
  <c r="BC29" i="32"/>
  <c r="BB29" i="32"/>
  <c r="AZ29" i="32"/>
  <c r="AY29" i="32"/>
  <c r="AW29" i="32"/>
  <c r="AV29" i="32"/>
  <c r="AT29" i="32"/>
  <c r="AS29" i="32"/>
  <c r="AQ29" i="32"/>
  <c r="AP29" i="32"/>
  <c r="AN29" i="32"/>
  <c r="AM29" i="32"/>
  <c r="AK29" i="32"/>
  <c r="AJ29" i="32"/>
  <c r="AH29" i="32"/>
  <c r="AG29" i="32"/>
  <c r="AE29" i="32"/>
  <c r="AD29" i="32"/>
  <c r="AB29" i="32"/>
  <c r="AA29" i="32"/>
  <c r="Y29" i="32"/>
  <c r="X29" i="32"/>
  <c r="V29" i="32"/>
  <c r="U29" i="32"/>
  <c r="S29" i="32"/>
  <c r="R29" i="32"/>
  <c r="P29" i="32"/>
  <c r="O29" i="32"/>
  <c r="M29" i="32"/>
  <c r="K29" i="32"/>
  <c r="I29" i="32"/>
  <c r="G29" i="32"/>
  <c r="CV28" i="32"/>
  <c r="CU28" i="32"/>
  <c r="CS28" i="32"/>
  <c r="CR28" i="32"/>
  <c r="CP28" i="32"/>
  <c r="CO28" i="32"/>
  <c r="CM28" i="32"/>
  <c r="CL28" i="32"/>
  <c r="CJ28" i="32"/>
  <c r="CI28" i="32"/>
  <c r="CG28" i="32"/>
  <c r="CF28" i="32"/>
  <c r="CD28" i="32"/>
  <c r="CC28" i="32"/>
  <c r="CA28" i="32"/>
  <c r="BZ28" i="32"/>
  <c r="BX28" i="32"/>
  <c r="BW28" i="32"/>
  <c r="BU28" i="32"/>
  <c r="BT28" i="32"/>
  <c r="BR28" i="32"/>
  <c r="BQ28" i="32"/>
  <c r="BO28" i="32"/>
  <c r="BN28" i="32"/>
  <c r="BL28" i="32"/>
  <c r="BK28" i="32"/>
  <c r="BI28" i="32"/>
  <c r="BH28" i="32"/>
  <c r="BF28" i="32"/>
  <c r="BE28" i="32"/>
  <c r="BC28" i="32"/>
  <c r="BB28" i="32"/>
  <c r="AZ28" i="32"/>
  <c r="AY28" i="32"/>
  <c r="AW28" i="32"/>
  <c r="AV28" i="32"/>
  <c r="AT28" i="32"/>
  <c r="AS28" i="32"/>
  <c r="AQ28" i="32"/>
  <c r="AP28" i="32"/>
  <c r="AN28" i="32"/>
  <c r="AM28" i="32"/>
  <c r="AK28" i="32"/>
  <c r="AJ28" i="32"/>
  <c r="AH28" i="32"/>
  <c r="AG28" i="32"/>
  <c r="AE28" i="32"/>
  <c r="AD28" i="32"/>
  <c r="AB28" i="32"/>
  <c r="AA28" i="32"/>
  <c r="Y28" i="32"/>
  <c r="X28" i="32"/>
  <c r="V28" i="32"/>
  <c r="U28" i="32"/>
  <c r="S28" i="32"/>
  <c r="R28" i="32"/>
  <c r="P28" i="32"/>
  <c r="O28" i="32"/>
  <c r="M28" i="32"/>
  <c r="K28" i="32"/>
  <c r="I28" i="32"/>
  <c r="G28" i="32"/>
  <c r="CV27" i="32"/>
  <c r="CU27" i="32"/>
  <c r="CS27" i="32"/>
  <c r="CR27" i="32"/>
  <c r="CP27" i="32"/>
  <c r="CO27" i="32"/>
  <c r="CM27" i="32"/>
  <c r="CL27" i="32"/>
  <c r="CJ27" i="32"/>
  <c r="CI27" i="32"/>
  <c r="CG27" i="32"/>
  <c r="CF27" i="32"/>
  <c r="CD27" i="32"/>
  <c r="CC27" i="32"/>
  <c r="CA27" i="32"/>
  <c r="BZ27" i="32"/>
  <c r="BX27" i="32"/>
  <c r="BW27" i="32"/>
  <c r="BU27" i="32"/>
  <c r="BT27" i="32"/>
  <c r="BR27" i="32"/>
  <c r="BQ27" i="32"/>
  <c r="BO27" i="32"/>
  <c r="BN27" i="32"/>
  <c r="BL27" i="32"/>
  <c r="BK27" i="32"/>
  <c r="BI27" i="32"/>
  <c r="BH27" i="32"/>
  <c r="BF27" i="32"/>
  <c r="BE27" i="32"/>
  <c r="BC27" i="32"/>
  <c r="BB27" i="32"/>
  <c r="AZ27" i="32"/>
  <c r="AY27" i="32"/>
  <c r="AW27" i="32"/>
  <c r="AV27" i="32"/>
  <c r="AT27" i="32"/>
  <c r="AS27" i="32"/>
  <c r="AQ27" i="32"/>
  <c r="AP27" i="32"/>
  <c r="AN27" i="32"/>
  <c r="AM27" i="32"/>
  <c r="AK27" i="32"/>
  <c r="AJ27" i="32"/>
  <c r="AH27" i="32"/>
  <c r="AG27" i="32"/>
  <c r="AE27" i="32"/>
  <c r="AD27" i="32"/>
  <c r="AB27" i="32"/>
  <c r="AA27" i="32"/>
  <c r="Y27" i="32"/>
  <c r="X27" i="32"/>
  <c r="V27" i="32"/>
  <c r="U27" i="32"/>
  <c r="S27" i="32"/>
  <c r="R27" i="32"/>
  <c r="P27" i="32"/>
  <c r="O27" i="32"/>
  <c r="M27" i="32"/>
  <c r="K27" i="32"/>
  <c r="I27" i="32"/>
  <c r="G27" i="32"/>
  <c r="CV26" i="32"/>
  <c r="CU26" i="32"/>
  <c r="CS26" i="32"/>
  <c r="CR26" i="32"/>
  <c r="CP26" i="32"/>
  <c r="CO26" i="32"/>
  <c r="CM26" i="32"/>
  <c r="CL26" i="32"/>
  <c r="CJ26" i="32"/>
  <c r="CI26" i="32"/>
  <c r="CG26" i="32"/>
  <c r="CF26" i="32"/>
  <c r="CD26" i="32"/>
  <c r="CC26" i="32"/>
  <c r="CA26" i="32"/>
  <c r="BZ26" i="32"/>
  <c r="BX26" i="32"/>
  <c r="BW26" i="32"/>
  <c r="BU26" i="32"/>
  <c r="BT26" i="32"/>
  <c r="BR26" i="32"/>
  <c r="BQ26" i="32"/>
  <c r="BO26" i="32"/>
  <c r="BN26" i="32"/>
  <c r="BL26" i="32"/>
  <c r="BK26" i="32"/>
  <c r="BI26" i="32"/>
  <c r="BH26" i="32"/>
  <c r="BF26" i="32"/>
  <c r="BE26" i="32"/>
  <c r="BC26" i="32"/>
  <c r="BB26" i="32"/>
  <c r="AZ26" i="32"/>
  <c r="AY26" i="32"/>
  <c r="AW26" i="32"/>
  <c r="AV26" i="32"/>
  <c r="AT26" i="32"/>
  <c r="AS26" i="32"/>
  <c r="AQ26" i="32"/>
  <c r="AP26" i="32"/>
  <c r="AN26" i="32"/>
  <c r="AM26" i="32"/>
  <c r="AK26" i="32"/>
  <c r="AJ26" i="32"/>
  <c r="AH26" i="32"/>
  <c r="AG26" i="32"/>
  <c r="AE26" i="32"/>
  <c r="AD26" i="32"/>
  <c r="AB26" i="32"/>
  <c r="AA26" i="32"/>
  <c r="Y26" i="32"/>
  <c r="X26" i="32"/>
  <c r="V26" i="32"/>
  <c r="U26" i="32"/>
  <c r="S26" i="32"/>
  <c r="R26" i="32"/>
  <c r="P26" i="32"/>
  <c r="O26" i="32"/>
  <c r="M26" i="32"/>
  <c r="K26" i="32"/>
  <c r="I26" i="32"/>
  <c r="G26" i="32"/>
  <c r="CV25" i="32"/>
  <c r="CU25" i="32"/>
  <c r="CS25" i="32"/>
  <c r="CR25" i="32"/>
  <c r="CP25" i="32"/>
  <c r="CO25" i="32"/>
  <c r="CM25" i="32"/>
  <c r="CL25" i="32"/>
  <c r="CJ25" i="32"/>
  <c r="CI25" i="32"/>
  <c r="CG25" i="32"/>
  <c r="CF25" i="32"/>
  <c r="CD25" i="32"/>
  <c r="CC25" i="32"/>
  <c r="CA25" i="32"/>
  <c r="BZ25" i="32"/>
  <c r="BX25" i="32"/>
  <c r="BW25" i="32"/>
  <c r="BU25" i="32"/>
  <c r="BT25" i="32"/>
  <c r="BR25" i="32"/>
  <c r="BQ25" i="32"/>
  <c r="BO25" i="32"/>
  <c r="BN25" i="32"/>
  <c r="BL25" i="32"/>
  <c r="BK25" i="32"/>
  <c r="BI25" i="32"/>
  <c r="BH25" i="32"/>
  <c r="BF25" i="32"/>
  <c r="BE25" i="32"/>
  <c r="BC25" i="32"/>
  <c r="BB25" i="32"/>
  <c r="AZ25" i="32"/>
  <c r="AY25" i="32"/>
  <c r="AW25" i="32"/>
  <c r="AV25" i="32"/>
  <c r="AT25" i="32"/>
  <c r="AS25" i="32"/>
  <c r="AQ25" i="32"/>
  <c r="AP25" i="32"/>
  <c r="AN25" i="32"/>
  <c r="AM25" i="32"/>
  <c r="AK25" i="32"/>
  <c r="AJ25" i="32"/>
  <c r="AH25" i="32"/>
  <c r="AG25" i="32"/>
  <c r="AE25" i="32"/>
  <c r="AD25" i="32"/>
  <c r="AB25" i="32"/>
  <c r="AA25" i="32"/>
  <c r="Y25" i="32"/>
  <c r="X25" i="32"/>
  <c r="V25" i="32"/>
  <c r="U25" i="32"/>
  <c r="S25" i="32"/>
  <c r="R25" i="32"/>
  <c r="P25" i="32"/>
  <c r="O25" i="32"/>
  <c r="M25" i="32"/>
  <c r="K25" i="32"/>
  <c r="I25" i="32"/>
  <c r="G25" i="32"/>
  <c r="CV24" i="32"/>
  <c r="CU24" i="32"/>
  <c r="CS24" i="32"/>
  <c r="CR24" i="32"/>
  <c r="CP24" i="32"/>
  <c r="CO24" i="32"/>
  <c r="CM24" i="32"/>
  <c r="CL24" i="32"/>
  <c r="CJ24" i="32"/>
  <c r="CI24" i="32"/>
  <c r="CG24" i="32"/>
  <c r="CF24" i="32"/>
  <c r="CD24" i="32"/>
  <c r="CC24" i="32"/>
  <c r="CA24" i="32"/>
  <c r="BZ24" i="32"/>
  <c r="BX24" i="32"/>
  <c r="BW24" i="32"/>
  <c r="BU24" i="32"/>
  <c r="BT24" i="32"/>
  <c r="BR24" i="32"/>
  <c r="BQ24" i="32"/>
  <c r="BO24" i="32"/>
  <c r="BN24" i="32"/>
  <c r="BL24" i="32"/>
  <c r="BK24" i="32"/>
  <c r="BI24" i="32"/>
  <c r="BH24" i="32"/>
  <c r="BF24" i="32"/>
  <c r="BE24" i="32"/>
  <c r="BC24" i="32"/>
  <c r="BB24" i="32"/>
  <c r="AZ24" i="32"/>
  <c r="AY24" i="32"/>
  <c r="AW24" i="32"/>
  <c r="AV24" i="32"/>
  <c r="AT24" i="32"/>
  <c r="AS24" i="32"/>
  <c r="AQ24" i="32"/>
  <c r="AP24" i="32"/>
  <c r="AN24" i="32"/>
  <c r="AM24" i="32"/>
  <c r="AK24" i="32"/>
  <c r="AJ24" i="32"/>
  <c r="AH24" i="32"/>
  <c r="AG24" i="32"/>
  <c r="AE24" i="32"/>
  <c r="AD24" i="32"/>
  <c r="AB24" i="32"/>
  <c r="AA24" i="32"/>
  <c r="Y24" i="32"/>
  <c r="X24" i="32"/>
  <c r="V24" i="32"/>
  <c r="U24" i="32"/>
  <c r="S24" i="32"/>
  <c r="R24" i="32"/>
  <c r="P24" i="32"/>
  <c r="O24" i="32"/>
  <c r="M24" i="32"/>
  <c r="K24" i="32"/>
  <c r="I24" i="32"/>
  <c r="G24" i="32"/>
  <c r="CV23" i="32"/>
  <c r="CU23" i="32"/>
  <c r="CS23" i="32"/>
  <c r="CR23" i="32"/>
  <c r="CP23" i="32"/>
  <c r="CO23" i="32"/>
  <c r="CM23" i="32"/>
  <c r="CL23" i="32"/>
  <c r="CJ23" i="32"/>
  <c r="CI23" i="32"/>
  <c r="CG23" i="32"/>
  <c r="CF23" i="32"/>
  <c r="CD23" i="32"/>
  <c r="CC23" i="32"/>
  <c r="CA23" i="32"/>
  <c r="BZ23" i="32"/>
  <c r="BX23" i="32"/>
  <c r="BW23" i="32"/>
  <c r="BU23" i="32"/>
  <c r="BT23" i="32"/>
  <c r="BR23" i="32"/>
  <c r="BQ23" i="32"/>
  <c r="BO23" i="32"/>
  <c r="BN23" i="32"/>
  <c r="BL23" i="32"/>
  <c r="BK23" i="32"/>
  <c r="BI23" i="32"/>
  <c r="BH23" i="32"/>
  <c r="BF23" i="32"/>
  <c r="BE23" i="32"/>
  <c r="BC23" i="32"/>
  <c r="BB23" i="32"/>
  <c r="AZ23" i="32"/>
  <c r="AY23" i="32"/>
  <c r="AW23" i="32"/>
  <c r="AV23" i="32"/>
  <c r="AT23" i="32"/>
  <c r="AS23" i="32"/>
  <c r="AQ23" i="32"/>
  <c r="AP23" i="32"/>
  <c r="AN23" i="32"/>
  <c r="AM23" i="32"/>
  <c r="AK23" i="32"/>
  <c r="AJ23" i="32"/>
  <c r="AH23" i="32"/>
  <c r="AG23" i="32"/>
  <c r="AE23" i="32"/>
  <c r="AD23" i="32"/>
  <c r="AB23" i="32"/>
  <c r="AA23" i="32"/>
  <c r="Y23" i="32"/>
  <c r="X23" i="32"/>
  <c r="V23" i="32"/>
  <c r="U23" i="32"/>
  <c r="S23" i="32"/>
  <c r="R23" i="32"/>
  <c r="P23" i="32"/>
  <c r="O23" i="32"/>
  <c r="M23" i="32"/>
  <c r="K23" i="32"/>
  <c r="I23" i="32"/>
  <c r="G23" i="32"/>
  <c r="CV22" i="32"/>
  <c r="CU22" i="32"/>
  <c r="CS22" i="32"/>
  <c r="CR22" i="32"/>
  <c r="CP22" i="32"/>
  <c r="CO22" i="32"/>
  <c r="CM22" i="32"/>
  <c r="CL22" i="32"/>
  <c r="CJ22" i="32"/>
  <c r="CI22" i="32"/>
  <c r="CG22" i="32"/>
  <c r="CF22" i="32"/>
  <c r="CD22" i="32"/>
  <c r="CC22" i="32"/>
  <c r="CA22" i="32"/>
  <c r="BZ22" i="32"/>
  <c r="BX22" i="32"/>
  <c r="BW22" i="32"/>
  <c r="BU22" i="32"/>
  <c r="BT22" i="32"/>
  <c r="BR22" i="32"/>
  <c r="BQ22" i="32"/>
  <c r="BO22" i="32"/>
  <c r="BN22" i="32"/>
  <c r="BL22" i="32"/>
  <c r="BK22" i="32"/>
  <c r="BI22" i="32"/>
  <c r="BH22" i="32"/>
  <c r="BF22" i="32"/>
  <c r="BE22" i="32"/>
  <c r="BC22" i="32"/>
  <c r="BB22" i="32"/>
  <c r="AZ22" i="32"/>
  <c r="AY22" i="32"/>
  <c r="AW22" i="32"/>
  <c r="AV22" i="32"/>
  <c r="AT22" i="32"/>
  <c r="AS22" i="32"/>
  <c r="AQ22" i="32"/>
  <c r="AP22" i="32"/>
  <c r="AN22" i="32"/>
  <c r="AM22" i="32"/>
  <c r="AK22" i="32"/>
  <c r="AJ22" i="32"/>
  <c r="AH22" i="32"/>
  <c r="AG22" i="32"/>
  <c r="AE22" i="32"/>
  <c r="AD22" i="32"/>
  <c r="AB22" i="32"/>
  <c r="AA22" i="32"/>
  <c r="Y22" i="32"/>
  <c r="X22" i="32"/>
  <c r="V22" i="32"/>
  <c r="U22" i="32"/>
  <c r="S22" i="32"/>
  <c r="R22" i="32"/>
  <c r="P22" i="32"/>
  <c r="O22" i="32"/>
  <c r="M22" i="32"/>
  <c r="K22" i="32"/>
  <c r="I22" i="32"/>
  <c r="G22" i="32"/>
  <c r="CV21" i="32"/>
  <c r="CU21" i="32"/>
  <c r="CS21" i="32"/>
  <c r="CR21" i="32"/>
  <c r="CP21" i="32"/>
  <c r="CO21" i="32"/>
  <c r="CM21" i="32"/>
  <c r="CL21" i="32"/>
  <c r="CJ21" i="32"/>
  <c r="CI21" i="32"/>
  <c r="CG21" i="32"/>
  <c r="CF21" i="32"/>
  <c r="CD21" i="32"/>
  <c r="CC21" i="32"/>
  <c r="CA21" i="32"/>
  <c r="BZ21" i="32"/>
  <c r="BX21" i="32"/>
  <c r="BW21" i="32"/>
  <c r="BU21" i="32"/>
  <c r="BT21" i="32"/>
  <c r="BR21" i="32"/>
  <c r="BQ21" i="32"/>
  <c r="BO21" i="32"/>
  <c r="BN21" i="32"/>
  <c r="BL21" i="32"/>
  <c r="BK21" i="32"/>
  <c r="BI21" i="32"/>
  <c r="BH21" i="32"/>
  <c r="BF21" i="32"/>
  <c r="BE21" i="32"/>
  <c r="BC21" i="32"/>
  <c r="BB21" i="32"/>
  <c r="AZ21" i="32"/>
  <c r="AY21" i="32"/>
  <c r="AW21" i="32"/>
  <c r="AV21" i="32"/>
  <c r="AT21" i="32"/>
  <c r="AS21" i="32"/>
  <c r="AQ21" i="32"/>
  <c r="AP21" i="32"/>
  <c r="AN21" i="32"/>
  <c r="AM21" i="32"/>
  <c r="AK21" i="32"/>
  <c r="AJ21" i="32"/>
  <c r="AH21" i="32"/>
  <c r="AG21" i="32"/>
  <c r="AE21" i="32"/>
  <c r="AD21" i="32"/>
  <c r="AB21" i="32"/>
  <c r="AA21" i="32"/>
  <c r="Y21" i="32"/>
  <c r="X21" i="32"/>
  <c r="V21" i="32"/>
  <c r="U21" i="32"/>
  <c r="S21" i="32"/>
  <c r="R21" i="32"/>
  <c r="P21" i="32"/>
  <c r="O21" i="32"/>
  <c r="M21" i="32"/>
  <c r="K21" i="32"/>
  <c r="I21" i="32"/>
  <c r="G21" i="32"/>
  <c r="CV20" i="32"/>
  <c r="CU20" i="32"/>
  <c r="CS20" i="32"/>
  <c r="CR20" i="32"/>
  <c r="CP20" i="32"/>
  <c r="CO20" i="32"/>
  <c r="CM20" i="32"/>
  <c r="CL20" i="32"/>
  <c r="CJ20" i="32"/>
  <c r="CI20" i="32"/>
  <c r="CG20" i="32"/>
  <c r="CF20" i="32"/>
  <c r="CD20" i="32"/>
  <c r="CC20" i="32"/>
  <c r="CA20" i="32"/>
  <c r="BZ20" i="32"/>
  <c r="BX20" i="32"/>
  <c r="BW20" i="32"/>
  <c r="BU20" i="32"/>
  <c r="BT20" i="32"/>
  <c r="BR20" i="32"/>
  <c r="BQ20" i="32"/>
  <c r="BO20" i="32"/>
  <c r="BN20" i="32"/>
  <c r="BL20" i="32"/>
  <c r="BK20" i="32"/>
  <c r="BI20" i="32"/>
  <c r="BH20" i="32"/>
  <c r="BF20" i="32"/>
  <c r="BE20" i="32"/>
  <c r="BC20" i="32"/>
  <c r="BB20" i="32"/>
  <c r="AZ20" i="32"/>
  <c r="AY20" i="32"/>
  <c r="AW20" i="32"/>
  <c r="AV20" i="32"/>
  <c r="AT20" i="32"/>
  <c r="AS20" i="32"/>
  <c r="AQ20" i="32"/>
  <c r="AP20" i="32"/>
  <c r="AN20" i="32"/>
  <c r="AM20" i="32"/>
  <c r="AK20" i="32"/>
  <c r="AJ20" i="32"/>
  <c r="AH20" i="32"/>
  <c r="AG20" i="32"/>
  <c r="AE20" i="32"/>
  <c r="AD20" i="32"/>
  <c r="AB20" i="32"/>
  <c r="AA20" i="32"/>
  <c r="Y20" i="32"/>
  <c r="X20" i="32"/>
  <c r="V20" i="32"/>
  <c r="U20" i="32"/>
  <c r="S20" i="32"/>
  <c r="R20" i="32"/>
  <c r="P20" i="32"/>
  <c r="O20" i="32"/>
  <c r="M20" i="32"/>
  <c r="K20" i="32"/>
  <c r="I20" i="32"/>
  <c r="G20" i="32"/>
  <c r="CV19" i="32"/>
  <c r="CU19" i="32"/>
  <c r="CS19" i="32"/>
  <c r="CR19" i="32"/>
  <c r="CP19" i="32"/>
  <c r="CO19" i="32"/>
  <c r="CM19" i="32"/>
  <c r="CL19" i="32"/>
  <c r="CJ19" i="32"/>
  <c r="CI19" i="32"/>
  <c r="CG19" i="32"/>
  <c r="CF19" i="32"/>
  <c r="CD19" i="32"/>
  <c r="CC19" i="32"/>
  <c r="CA19" i="32"/>
  <c r="BZ19" i="32"/>
  <c r="BX19" i="32"/>
  <c r="BW19" i="32"/>
  <c r="BU19" i="32"/>
  <c r="BT19" i="32"/>
  <c r="BR19" i="32"/>
  <c r="BQ19" i="32"/>
  <c r="BO19" i="32"/>
  <c r="BN19" i="32"/>
  <c r="BL19" i="32"/>
  <c r="BK19" i="32"/>
  <c r="BI19" i="32"/>
  <c r="BH19" i="32"/>
  <c r="BF19" i="32"/>
  <c r="BE19" i="32"/>
  <c r="BC19" i="32"/>
  <c r="BB19" i="32"/>
  <c r="AZ19" i="32"/>
  <c r="AY19" i="32"/>
  <c r="AW19" i="32"/>
  <c r="AV19" i="32"/>
  <c r="AT19" i="32"/>
  <c r="AS19" i="32"/>
  <c r="AQ19" i="32"/>
  <c r="AP19" i="32"/>
  <c r="AN19" i="32"/>
  <c r="AM19" i="32"/>
  <c r="AK19" i="32"/>
  <c r="AJ19" i="32"/>
  <c r="AH19" i="32"/>
  <c r="AG19" i="32"/>
  <c r="AE19" i="32"/>
  <c r="AD19" i="32"/>
  <c r="AB19" i="32"/>
  <c r="AA19" i="32"/>
  <c r="Y19" i="32"/>
  <c r="X19" i="32"/>
  <c r="V19" i="32"/>
  <c r="U19" i="32"/>
  <c r="S19" i="32"/>
  <c r="R19" i="32"/>
  <c r="P19" i="32"/>
  <c r="O19" i="32"/>
  <c r="M19" i="32"/>
  <c r="K19" i="32"/>
  <c r="I19" i="32"/>
  <c r="G19" i="32"/>
  <c r="CV18" i="32"/>
  <c r="CU18" i="32"/>
  <c r="CS18" i="32"/>
  <c r="CR18" i="32"/>
  <c r="CP18" i="32"/>
  <c r="CO18" i="32"/>
  <c r="CM18" i="32"/>
  <c r="CL18" i="32"/>
  <c r="CJ18" i="32"/>
  <c r="CI18" i="32"/>
  <c r="CG18" i="32"/>
  <c r="CF18" i="32"/>
  <c r="CD18" i="32"/>
  <c r="CC18" i="32"/>
  <c r="CA18" i="32"/>
  <c r="BZ18" i="32"/>
  <c r="BX18" i="32"/>
  <c r="BW18" i="32"/>
  <c r="BU18" i="32"/>
  <c r="BT18" i="32"/>
  <c r="BR18" i="32"/>
  <c r="BQ18" i="32"/>
  <c r="BO18" i="32"/>
  <c r="BN18" i="32"/>
  <c r="BL18" i="32"/>
  <c r="BK18" i="32"/>
  <c r="BI18" i="32"/>
  <c r="BH18" i="32"/>
  <c r="BF18" i="32"/>
  <c r="BE18" i="32"/>
  <c r="BC18" i="32"/>
  <c r="BB18" i="32"/>
  <c r="AZ18" i="32"/>
  <c r="AY18" i="32"/>
  <c r="AW18" i="32"/>
  <c r="AV18" i="32"/>
  <c r="AT18" i="32"/>
  <c r="AS18" i="32"/>
  <c r="AQ18" i="32"/>
  <c r="AP18" i="32"/>
  <c r="AN18" i="32"/>
  <c r="AM18" i="32"/>
  <c r="AK18" i="32"/>
  <c r="AJ18" i="32"/>
  <c r="AH18" i="32"/>
  <c r="AG18" i="32"/>
  <c r="AE18" i="32"/>
  <c r="AD18" i="32"/>
  <c r="AB18" i="32"/>
  <c r="AA18" i="32"/>
  <c r="Y18" i="32"/>
  <c r="X18" i="32"/>
  <c r="V18" i="32"/>
  <c r="U18" i="32"/>
  <c r="S18" i="32"/>
  <c r="R18" i="32"/>
  <c r="P18" i="32"/>
  <c r="O18" i="32"/>
  <c r="M18" i="32"/>
  <c r="K18" i="32"/>
  <c r="I18" i="32"/>
  <c r="G18" i="32"/>
  <c r="CV17" i="32"/>
  <c r="CU17" i="32"/>
  <c r="CS17" i="32"/>
  <c r="CR17" i="32"/>
  <c r="CP17" i="32"/>
  <c r="CO17" i="32"/>
  <c r="CM17" i="32"/>
  <c r="CL17" i="32"/>
  <c r="CJ17" i="32"/>
  <c r="CI17" i="32"/>
  <c r="CG17" i="32"/>
  <c r="CF17" i="32"/>
  <c r="CD17" i="32"/>
  <c r="CC17" i="32"/>
  <c r="CA17" i="32"/>
  <c r="BZ17" i="32"/>
  <c r="BX17" i="32"/>
  <c r="BW17" i="32"/>
  <c r="BU17" i="32"/>
  <c r="BT17" i="32"/>
  <c r="BR17" i="32"/>
  <c r="BQ17" i="32"/>
  <c r="BO17" i="32"/>
  <c r="BN17" i="32"/>
  <c r="BL17" i="32"/>
  <c r="BK17" i="32"/>
  <c r="BI17" i="32"/>
  <c r="BH17" i="32"/>
  <c r="BF17" i="32"/>
  <c r="BE17" i="32"/>
  <c r="BC17" i="32"/>
  <c r="BB17" i="32"/>
  <c r="AZ17" i="32"/>
  <c r="AY17" i="32"/>
  <c r="AW17" i="32"/>
  <c r="AV17" i="32"/>
  <c r="AT17" i="32"/>
  <c r="AS17" i="32"/>
  <c r="AQ17" i="32"/>
  <c r="AP17" i="32"/>
  <c r="AN17" i="32"/>
  <c r="AM17" i="32"/>
  <c r="AK17" i="32"/>
  <c r="AJ17" i="32"/>
  <c r="AH17" i="32"/>
  <c r="AG17" i="32"/>
  <c r="AE17" i="32"/>
  <c r="AD17" i="32"/>
  <c r="AB17" i="32"/>
  <c r="AA17" i="32"/>
  <c r="Y17" i="32"/>
  <c r="X17" i="32"/>
  <c r="V17" i="32"/>
  <c r="U17" i="32"/>
  <c r="S17" i="32"/>
  <c r="R17" i="32"/>
  <c r="P17" i="32"/>
  <c r="O17" i="32"/>
  <c r="M17" i="32"/>
  <c r="K17" i="32"/>
  <c r="I17" i="32"/>
  <c r="G17" i="32"/>
  <c r="CV16" i="32"/>
  <c r="CU16" i="32"/>
  <c r="CS16" i="32"/>
  <c r="CR16" i="32"/>
  <c r="CP16" i="32"/>
  <c r="CO16" i="32"/>
  <c r="CM16" i="32"/>
  <c r="CL16" i="32"/>
  <c r="CJ16" i="32"/>
  <c r="CI16" i="32"/>
  <c r="CG16" i="32"/>
  <c r="CF16" i="32"/>
  <c r="CD16" i="32"/>
  <c r="CC16" i="32"/>
  <c r="CA16" i="32"/>
  <c r="BZ16" i="32"/>
  <c r="BX16" i="32"/>
  <c r="BW16" i="32"/>
  <c r="BU16" i="32"/>
  <c r="BT16" i="32"/>
  <c r="BR16" i="32"/>
  <c r="BQ16" i="32"/>
  <c r="BO16" i="32"/>
  <c r="BN16" i="32"/>
  <c r="BL16" i="32"/>
  <c r="BK16" i="32"/>
  <c r="BI16" i="32"/>
  <c r="BH16" i="32"/>
  <c r="BF16" i="32"/>
  <c r="BE16" i="32"/>
  <c r="BC16" i="32"/>
  <c r="BB16" i="32"/>
  <c r="AZ16" i="32"/>
  <c r="AY16" i="32"/>
  <c r="AW16" i="32"/>
  <c r="AV16" i="32"/>
  <c r="AT16" i="32"/>
  <c r="AS16" i="32"/>
  <c r="AQ16" i="32"/>
  <c r="AP16" i="32"/>
  <c r="AN16" i="32"/>
  <c r="AM16" i="32"/>
  <c r="AK16" i="32"/>
  <c r="AJ16" i="32"/>
  <c r="AH16" i="32"/>
  <c r="AG16" i="32"/>
  <c r="AE16" i="32"/>
  <c r="AD16" i="32"/>
  <c r="AB16" i="32"/>
  <c r="AA16" i="32"/>
  <c r="Y16" i="32"/>
  <c r="X16" i="32"/>
  <c r="V16" i="32"/>
  <c r="U16" i="32"/>
  <c r="S16" i="32"/>
  <c r="R16" i="32"/>
  <c r="P16" i="32"/>
  <c r="O16" i="32"/>
  <c r="M16" i="32"/>
  <c r="K16" i="32"/>
  <c r="I16" i="32"/>
  <c r="G16" i="32"/>
  <c r="CV15" i="32"/>
  <c r="CU15" i="32"/>
  <c r="CS15" i="32"/>
  <c r="CR15" i="32"/>
  <c r="CP15" i="32"/>
  <c r="CO15" i="32"/>
  <c r="CM15" i="32"/>
  <c r="CL15" i="32"/>
  <c r="CJ15" i="32"/>
  <c r="CI15" i="32"/>
  <c r="CG15" i="32"/>
  <c r="CF15" i="32"/>
  <c r="CD15" i="32"/>
  <c r="CC15" i="32"/>
  <c r="CA15" i="32"/>
  <c r="BZ15" i="32"/>
  <c r="BX15" i="32"/>
  <c r="BW15" i="32"/>
  <c r="BU15" i="32"/>
  <c r="BT15" i="32"/>
  <c r="BR15" i="32"/>
  <c r="BQ15" i="32"/>
  <c r="BO15" i="32"/>
  <c r="BN15" i="32"/>
  <c r="BL15" i="32"/>
  <c r="BK15" i="32"/>
  <c r="BI15" i="32"/>
  <c r="BH15" i="32"/>
  <c r="BF15" i="32"/>
  <c r="BE15" i="32"/>
  <c r="BC15" i="32"/>
  <c r="BB15" i="32"/>
  <c r="AZ15" i="32"/>
  <c r="AY15" i="32"/>
  <c r="AW15" i="32"/>
  <c r="AV15" i="32"/>
  <c r="AT15" i="32"/>
  <c r="AS15" i="32"/>
  <c r="AQ15" i="32"/>
  <c r="AP15" i="32"/>
  <c r="AN15" i="32"/>
  <c r="AM15" i="32"/>
  <c r="AK15" i="32"/>
  <c r="AJ15" i="32"/>
  <c r="AH15" i="32"/>
  <c r="AG15" i="32"/>
  <c r="AE15" i="32"/>
  <c r="AD15" i="32"/>
  <c r="AB15" i="32"/>
  <c r="AA15" i="32"/>
  <c r="Y15" i="32"/>
  <c r="X15" i="32"/>
  <c r="V15" i="32"/>
  <c r="U15" i="32"/>
  <c r="S15" i="32"/>
  <c r="R15" i="32"/>
  <c r="P15" i="32"/>
  <c r="O15" i="32"/>
  <c r="M15" i="32"/>
  <c r="K15" i="32"/>
  <c r="I15" i="32"/>
  <c r="G15" i="32"/>
  <c r="CV14" i="32"/>
  <c r="CU14" i="32"/>
  <c r="CS14" i="32"/>
  <c r="CR14" i="32"/>
  <c r="CP14" i="32"/>
  <c r="CO14" i="32"/>
  <c r="CM14" i="32"/>
  <c r="CL14" i="32"/>
  <c r="CJ14" i="32"/>
  <c r="CI14" i="32"/>
  <c r="CG14" i="32"/>
  <c r="CF14" i="32"/>
  <c r="CD14" i="32"/>
  <c r="CC14" i="32"/>
  <c r="CA14" i="32"/>
  <c r="BZ14" i="32"/>
  <c r="BX14" i="32"/>
  <c r="BW14" i="32"/>
  <c r="BU14" i="32"/>
  <c r="BT14" i="32"/>
  <c r="BR14" i="32"/>
  <c r="BQ14" i="32"/>
  <c r="BO14" i="32"/>
  <c r="BN14" i="32"/>
  <c r="BL14" i="32"/>
  <c r="BK14" i="32"/>
  <c r="BI14" i="32"/>
  <c r="BH14" i="32"/>
  <c r="BF14" i="32"/>
  <c r="BE14" i="32"/>
  <c r="BC14" i="32"/>
  <c r="BB14" i="32"/>
  <c r="AZ14" i="32"/>
  <c r="AY14" i="32"/>
  <c r="AW14" i="32"/>
  <c r="AV14" i="32"/>
  <c r="AT14" i="32"/>
  <c r="AS14" i="32"/>
  <c r="AQ14" i="32"/>
  <c r="AP14" i="32"/>
  <c r="AN14" i="32"/>
  <c r="AM14" i="32"/>
  <c r="AK14" i="32"/>
  <c r="AJ14" i="32"/>
  <c r="AH14" i="32"/>
  <c r="AG14" i="32"/>
  <c r="AE14" i="32"/>
  <c r="AD14" i="32"/>
  <c r="AB14" i="32"/>
  <c r="AA14" i="32"/>
  <c r="Y14" i="32"/>
  <c r="X14" i="32"/>
  <c r="V14" i="32"/>
  <c r="U14" i="32"/>
  <c r="S14" i="32"/>
  <c r="R14" i="32"/>
  <c r="P14" i="32"/>
  <c r="O14" i="32"/>
  <c r="M14" i="32"/>
  <c r="K14" i="32"/>
  <c r="I14" i="32"/>
  <c r="G14" i="32"/>
  <c r="CV13" i="32"/>
  <c r="CU13" i="32"/>
  <c r="CS13" i="32"/>
  <c r="CR13" i="32"/>
  <c r="CP13" i="32"/>
  <c r="CO13" i="32"/>
  <c r="CM13" i="32"/>
  <c r="CL13" i="32"/>
  <c r="CJ13" i="32"/>
  <c r="CI13" i="32"/>
  <c r="CG13" i="32"/>
  <c r="CF13" i="32"/>
  <c r="CD13" i="32"/>
  <c r="CC13" i="32"/>
  <c r="CA13" i="32"/>
  <c r="BZ13" i="32"/>
  <c r="BX13" i="32"/>
  <c r="BW13" i="32"/>
  <c r="BU13" i="32"/>
  <c r="BT13" i="32"/>
  <c r="BR13" i="32"/>
  <c r="BQ13" i="32"/>
  <c r="BO13" i="32"/>
  <c r="BN13" i="32"/>
  <c r="BL13" i="32"/>
  <c r="BK13" i="32"/>
  <c r="BI13" i="32"/>
  <c r="BH13" i="32"/>
  <c r="BF13" i="32"/>
  <c r="BE13" i="32"/>
  <c r="BC13" i="32"/>
  <c r="BB13" i="32"/>
  <c r="AZ13" i="32"/>
  <c r="AY13" i="32"/>
  <c r="AW13" i="32"/>
  <c r="AV13" i="32"/>
  <c r="AT13" i="32"/>
  <c r="AS13" i="32"/>
  <c r="AQ13" i="32"/>
  <c r="AP13" i="32"/>
  <c r="AN13" i="32"/>
  <c r="AM13" i="32"/>
  <c r="AK13" i="32"/>
  <c r="AJ13" i="32"/>
  <c r="AH13" i="32"/>
  <c r="AG13" i="32"/>
  <c r="AE13" i="32"/>
  <c r="AD13" i="32"/>
  <c r="AB13" i="32"/>
  <c r="AA13" i="32"/>
  <c r="Y13" i="32"/>
  <c r="X13" i="32"/>
  <c r="V13" i="32"/>
  <c r="U13" i="32"/>
  <c r="S13" i="32"/>
  <c r="R13" i="32"/>
  <c r="P13" i="32"/>
  <c r="O13" i="32"/>
  <c r="M13" i="32"/>
  <c r="K13" i="32"/>
  <c r="I13" i="32"/>
  <c r="G13" i="32"/>
  <c r="CV12" i="32"/>
  <c r="CU12" i="32"/>
  <c r="CS12" i="32"/>
  <c r="CR12" i="32"/>
  <c r="CP12" i="32"/>
  <c r="CO12" i="32"/>
  <c r="CM12" i="32"/>
  <c r="CL12" i="32"/>
  <c r="CJ12" i="32"/>
  <c r="CI12" i="32"/>
  <c r="CG12" i="32"/>
  <c r="CF12" i="32"/>
  <c r="CD12" i="32"/>
  <c r="CC12" i="32"/>
  <c r="CA12" i="32"/>
  <c r="BZ12" i="32"/>
  <c r="BX12" i="32"/>
  <c r="BW12" i="32"/>
  <c r="BU12" i="32"/>
  <c r="BT12" i="32"/>
  <c r="BR12" i="32"/>
  <c r="BQ12" i="32"/>
  <c r="BO12" i="32"/>
  <c r="BN12" i="32"/>
  <c r="BL12" i="32"/>
  <c r="BK12" i="32"/>
  <c r="BI12" i="32"/>
  <c r="BH12" i="32"/>
  <c r="BF12" i="32"/>
  <c r="BE12" i="32"/>
  <c r="BC12" i="32"/>
  <c r="BB12" i="32"/>
  <c r="AZ12" i="32"/>
  <c r="AY12" i="32"/>
  <c r="AW12" i="32"/>
  <c r="AV12" i="32"/>
  <c r="AT12" i="32"/>
  <c r="AS12" i="32"/>
  <c r="AQ12" i="32"/>
  <c r="AP12" i="32"/>
  <c r="AN12" i="32"/>
  <c r="AM12" i="32"/>
  <c r="AK12" i="32"/>
  <c r="AJ12" i="32"/>
  <c r="AH12" i="32"/>
  <c r="AG12" i="32"/>
  <c r="AE12" i="32"/>
  <c r="AD12" i="32"/>
  <c r="AB12" i="32"/>
  <c r="AA12" i="32"/>
  <c r="Y12" i="32"/>
  <c r="X12" i="32"/>
  <c r="V12" i="32"/>
  <c r="U12" i="32"/>
  <c r="S12" i="32"/>
  <c r="R12" i="32"/>
  <c r="P12" i="32"/>
  <c r="O12" i="32"/>
  <c r="M12" i="32"/>
  <c r="K12" i="32"/>
  <c r="I12" i="32"/>
  <c r="G12" i="32"/>
  <c r="CV11" i="32"/>
  <c r="CU11" i="32"/>
  <c r="CS11" i="32"/>
  <c r="CR11" i="32"/>
  <c r="CP11" i="32"/>
  <c r="CO11" i="32"/>
  <c r="CM11" i="32"/>
  <c r="CL11" i="32"/>
  <c r="CJ11" i="32"/>
  <c r="CI11" i="32"/>
  <c r="CG11" i="32"/>
  <c r="CF11" i="32"/>
  <c r="CD11" i="32"/>
  <c r="CC11" i="32"/>
  <c r="CA11" i="32"/>
  <c r="BZ11" i="32"/>
  <c r="BX11" i="32"/>
  <c r="BW11" i="32"/>
  <c r="BU11" i="32"/>
  <c r="BT11" i="32"/>
  <c r="BR11" i="32"/>
  <c r="BQ11" i="32"/>
  <c r="BO11" i="32"/>
  <c r="BN11" i="32"/>
  <c r="BL11" i="32"/>
  <c r="BK11" i="32"/>
  <c r="BI11" i="32"/>
  <c r="BH11" i="32"/>
  <c r="BF11" i="32"/>
  <c r="BE11" i="32"/>
  <c r="BC11" i="32"/>
  <c r="BB11" i="32"/>
  <c r="AZ11" i="32"/>
  <c r="AY11" i="32"/>
  <c r="AW11" i="32"/>
  <c r="AV11" i="32"/>
  <c r="AT11" i="32"/>
  <c r="AS11" i="32"/>
  <c r="AQ11" i="32"/>
  <c r="AP11" i="32"/>
  <c r="AN11" i="32"/>
  <c r="AM11" i="32"/>
  <c r="AK11" i="32"/>
  <c r="AJ11" i="32"/>
  <c r="AH11" i="32"/>
  <c r="AG11" i="32"/>
  <c r="AE11" i="32"/>
  <c r="AD11" i="32"/>
  <c r="AB11" i="32"/>
  <c r="AA11" i="32"/>
  <c r="Y11" i="32"/>
  <c r="X11" i="32"/>
  <c r="V11" i="32"/>
  <c r="U11" i="32"/>
  <c r="S11" i="32"/>
  <c r="R11" i="32"/>
  <c r="P11" i="32"/>
  <c r="O11" i="32"/>
  <c r="M11" i="32"/>
  <c r="K11" i="32"/>
  <c r="I11" i="32"/>
  <c r="G11" i="32"/>
  <c r="CV10" i="32"/>
  <c r="CU10" i="32"/>
  <c r="CS10" i="32"/>
  <c r="CR10" i="32"/>
  <c r="CP10" i="32"/>
  <c r="CO10" i="32"/>
  <c r="CM10" i="32"/>
  <c r="CL10" i="32"/>
  <c r="CJ10" i="32"/>
  <c r="CI10" i="32"/>
  <c r="CG10" i="32"/>
  <c r="CF10" i="32"/>
  <c r="CD10" i="32"/>
  <c r="CC10" i="32"/>
  <c r="CA10" i="32"/>
  <c r="BZ10" i="32"/>
  <c r="BX10" i="32"/>
  <c r="BW10" i="32"/>
  <c r="BU10" i="32"/>
  <c r="BT10" i="32"/>
  <c r="BR10" i="32"/>
  <c r="BQ10" i="32"/>
  <c r="BO10" i="32"/>
  <c r="BN10" i="32"/>
  <c r="BL10" i="32"/>
  <c r="BK10" i="32"/>
  <c r="BI10" i="32"/>
  <c r="BH10" i="32"/>
  <c r="BF10" i="32"/>
  <c r="BE10" i="32"/>
  <c r="BC10" i="32"/>
  <c r="BB10" i="32"/>
  <c r="AZ10" i="32"/>
  <c r="AY10" i="32"/>
  <c r="AW10" i="32"/>
  <c r="AV10" i="32"/>
  <c r="AT10" i="32"/>
  <c r="AS10" i="32"/>
  <c r="AQ10" i="32"/>
  <c r="AP10" i="32"/>
  <c r="AN10" i="32"/>
  <c r="AM10" i="32"/>
  <c r="AK10" i="32"/>
  <c r="AJ10" i="32"/>
  <c r="AH10" i="32"/>
  <c r="AG10" i="32"/>
  <c r="AE10" i="32"/>
  <c r="AD10" i="32"/>
  <c r="AB10" i="32"/>
  <c r="AA10" i="32"/>
  <c r="Y10" i="32"/>
  <c r="X10" i="32"/>
  <c r="V10" i="32"/>
  <c r="U10" i="32"/>
  <c r="S10" i="32"/>
  <c r="R10" i="32"/>
  <c r="P10" i="32"/>
  <c r="O10" i="32"/>
  <c r="M10" i="32"/>
  <c r="K10" i="32"/>
  <c r="I10" i="32"/>
  <c r="G10" i="32"/>
  <c r="CV9" i="32"/>
  <c r="CU9" i="32"/>
  <c r="CS9" i="32"/>
  <c r="CR9" i="32"/>
  <c r="CP9" i="32"/>
  <c r="CO9" i="32"/>
  <c r="CM9" i="32"/>
  <c r="CL9" i="32"/>
  <c r="CJ9" i="32"/>
  <c r="CI9" i="32"/>
  <c r="CG9" i="32"/>
  <c r="CF9" i="32"/>
  <c r="CD9" i="32"/>
  <c r="CC9" i="32"/>
  <c r="CA9" i="32"/>
  <c r="BZ9" i="32"/>
  <c r="BX9" i="32"/>
  <c r="BW9" i="32"/>
  <c r="BU9" i="32"/>
  <c r="BT9" i="32"/>
  <c r="BR9" i="32"/>
  <c r="BQ9" i="32"/>
  <c r="BO9" i="32"/>
  <c r="BN9" i="32"/>
  <c r="BL9" i="32"/>
  <c r="BK9" i="32"/>
  <c r="BI9" i="32"/>
  <c r="BH9" i="32"/>
  <c r="BF9" i="32"/>
  <c r="BE9" i="32"/>
  <c r="BC9" i="32"/>
  <c r="BB9" i="32"/>
  <c r="AZ9" i="32"/>
  <c r="AY9" i="32"/>
  <c r="AW9" i="32"/>
  <c r="AV9" i="32"/>
  <c r="AT9" i="32"/>
  <c r="AS9" i="32"/>
  <c r="AQ9" i="32"/>
  <c r="AP9" i="32"/>
  <c r="AN9" i="32"/>
  <c r="AM9" i="32"/>
  <c r="AK9" i="32"/>
  <c r="AJ9" i="32"/>
  <c r="AH9" i="32"/>
  <c r="AG9" i="32"/>
  <c r="AE9" i="32"/>
  <c r="AD9" i="32"/>
  <c r="AB9" i="32"/>
  <c r="AA9" i="32"/>
  <c r="Y9" i="32"/>
  <c r="X9" i="32"/>
  <c r="V9" i="32"/>
  <c r="U9" i="32"/>
  <c r="S9" i="32"/>
  <c r="R9" i="32"/>
  <c r="P9" i="32"/>
  <c r="O9" i="32"/>
  <c r="M9" i="32"/>
  <c r="K9" i="32"/>
  <c r="I9" i="32"/>
  <c r="G9" i="32"/>
  <c r="CV8" i="32"/>
  <c r="CU8" i="32"/>
  <c r="CS8" i="32"/>
  <c r="CR8" i="32"/>
  <c r="CP8" i="32"/>
  <c r="CO8" i="32"/>
  <c r="CM8" i="32"/>
  <c r="CL8" i="32"/>
  <c r="CJ8" i="32"/>
  <c r="CI8" i="32"/>
  <c r="CG8" i="32"/>
  <c r="CF8" i="32"/>
  <c r="CD8" i="32"/>
  <c r="CC8" i="32"/>
  <c r="CA8" i="32"/>
  <c r="BZ8" i="32"/>
  <c r="BX8" i="32"/>
  <c r="BW8" i="32"/>
  <c r="BU8" i="32"/>
  <c r="BT8" i="32"/>
  <c r="BR8" i="32"/>
  <c r="BQ8" i="32"/>
  <c r="BO8" i="32"/>
  <c r="BN8" i="32"/>
  <c r="BL8" i="32"/>
  <c r="BK8" i="32"/>
  <c r="BK36" i="32" s="1"/>
  <c r="BI8" i="32"/>
  <c r="BH8" i="32"/>
  <c r="BF8" i="32"/>
  <c r="BE8" i="32"/>
  <c r="BC8" i="32"/>
  <c r="BB8" i="32"/>
  <c r="AZ8" i="32"/>
  <c r="AY8" i="32"/>
  <c r="AW8" i="32"/>
  <c r="AV8" i="32"/>
  <c r="AT8" i="32"/>
  <c r="AT37" i="32" s="1"/>
  <c r="AS8" i="32"/>
  <c r="AQ8" i="32"/>
  <c r="AP8" i="32"/>
  <c r="AN8" i="32"/>
  <c r="AM8" i="32"/>
  <c r="AK8" i="32"/>
  <c r="AJ8" i="32"/>
  <c r="AH8" i="32"/>
  <c r="AG8" i="32"/>
  <c r="AE8" i="32"/>
  <c r="AD8" i="32"/>
  <c r="AB8" i="32"/>
  <c r="AB40" i="32" s="1"/>
  <c r="AA8" i="32"/>
  <c r="Y8" i="32"/>
  <c r="X8" i="32"/>
  <c r="V8" i="32"/>
  <c r="U8" i="32"/>
  <c r="S8" i="32"/>
  <c r="R8" i="32"/>
  <c r="P8" i="32"/>
  <c r="O8" i="32"/>
  <c r="M8" i="32"/>
  <c r="K8" i="32"/>
  <c r="I8" i="32"/>
  <c r="I39" i="32" s="1"/>
  <c r="G8" i="32"/>
  <c r="CV7" i="32"/>
  <c r="CU7" i="32"/>
  <c r="CS7" i="32"/>
  <c r="CR7" i="32"/>
  <c r="CP7" i="32"/>
  <c r="CO7" i="32"/>
  <c r="CM7" i="32"/>
  <c r="CL7" i="32"/>
  <c r="CJ7" i="32"/>
  <c r="CI7" i="32"/>
  <c r="CG7" i="32"/>
  <c r="CG37" i="32" s="1"/>
  <c r="CF7" i="32"/>
  <c r="CF36" i="32" s="1"/>
  <c r="CD7" i="32"/>
  <c r="CC7" i="32"/>
  <c r="CA7" i="32"/>
  <c r="BZ7" i="32"/>
  <c r="BX7" i="32"/>
  <c r="BW7" i="32"/>
  <c r="BU7" i="32"/>
  <c r="BT7" i="32"/>
  <c r="BR7" i="32"/>
  <c r="BQ7" i="32"/>
  <c r="BO7" i="32"/>
  <c r="BO37" i="32" s="1"/>
  <c r="BN7" i="32"/>
  <c r="BL7" i="32"/>
  <c r="BK7" i="32"/>
  <c r="BI7" i="32"/>
  <c r="BH7" i="32"/>
  <c r="BF7" i="32"/>
  <c r="BE7" i="32"/>
  <c r="BC7" i="32"/>
  <c r="BB7" i="32"/>
  <c r="AZ7" i="32"/>
  <c r="AY7" i="32"/>
  <c r="AW7" i="32"/>
  <c r="AW34" i="32" s="1"/>
  <c r="AV7" i="32"/>
  <c r="AV34" i="32" s="1"/>
  <c r="AT7" i="32"/>
  <c r="AS7" i="32"/>
  <c r="AQ7" i="32"/>
  <c r="AP7" i="32"/>
  <c r="AN7" i="32"/>
  <c r="AM7" i="32"/>
  <c r="AK7" i="32"/>
  <c r="AJ7" i="32"/>
  <c r="AH7" i="32"/>
  <c r="AG7" i="32"/>
  <c r="AE7" i="32"/>
  <c r="AD7" i="32"/>
  <c r="AD34" i="32" s="1"/>
  <c r="AB7" i="32"/>
  <c r="AA7" i="32"/>
  <c r="Y7" i="32"/>
  <c r="X7" i="32"/>
  <c r="V7" i="32"/>
  <c r="U7" i="32"/>
  <c r="S7" i="32"/>
  <c r="R7" i="32"/>
  <c r="P7" i="32"/>
  <c r="O7" i="32"/>
  <c r="M7" i="32"/>
  <c r="K7" i="32"/>
  <c r="K35" i="32" s="1"/>
  <c r="I7" i="32"/>
  <c r="G7" i="32"/>
  <c r="CV6" i="32"/>
  <c r="CU6" i="32"/>
  <c r="CS6" i="32"/>
  <c r="CR6" i="32"/>
  <c r="CP6" i="32"/>
  <c r="CO6" i="32"/>
  <c r="CM6" i="32"/>
  <c r="CL6" i="32"/>
  <c r="CJ6" i="32"/>
  <c r="CJ35" i="32" s="1"/>
  <c r="CI6" i="32"/>
  <c r="CI35" i="32" s="1"/>
  <c r="CG6" i="32"/>
  <c r="CF6" i="32"/>
  <c r="CD6" i="32"/>
  <c r="CC6" i="32"/>
  <c r="CA6" i="32"/>
  <c r="BZ6" i="32"/>
  <c r="BX6" i="32"/>
  <c r="BW6" i="32"/>
  <c r="BU6" i="32"/>
  <c r="BT6" i="32"/>
  <c r="BR6" i="32"/>
  <c r="BQ6" i="32"/>
  <c r="BQ35" i="32" s="1"/>
  <c r="BO6" i="32"/>
  <c r="BN6" i="32"/>
  <c r="BL6" i="32"/>
  <c r="BK6" i="32"/>
  <c r="BI6" i="32"/>
  <c r="BH6" i="32"/>
  <c r="BF6" i="32"/>
  <c r="BE6" i="32"/>
  <c r="BC6" i="32"/>
  <c r="BB6" i="32"/>
  <c r="AZ6" i="32"/>
  <c r="AY6" i="32"/>
  <c r="AW6" i="32"/>
  <c r="AV6" i="32"/>
  <c r="AT6" i="32"/>
  <c r="AS6" i="32"/>
  <c r="AQ6" i="32"/>
  <c r="AP6" i="32"/>
  <c r="AN6" i="32"/>
  <c r="AM6" i="32"/>
  <c r="AK6" i="32"/>
  <c r="AJ6" i="32"/>
  <c r="AH6" i="32"/>
  <c r="AH34" i="32" s="1"/>
  <c r="AG6" i="32"/>
  <c r="AE6" i="32"/>
  <c r="AD6" i="32"/>
  <c r="AB6" i="32"/>
  <c r="AA6" i="32"/>
  <c r="Y6" i="32"/>
  <c r="X6" i="32"/>
  <c r="V6" i="32"/>
  <c r="U6" i="32"/>
  <c r="S6" i="32"/>
  <c r="R6" i="32"/>
  <c r="P6" i="32"/>
  <c r="O6" i="32"/>
  <c r="M6" i="32"/>
  <c r="K6" i="32"/>
  <c r="I6" i="32"/>
  <c r="G6" i="32"/>
  <c r="CV5" i="32"/>
  <c r="CU5" i="32"/>
  <c r="CS5" i="32"/>
  <c r="CR5" i="32"/>
  <c r="CP5" i="32"/>
  <c r="CO5" i="32"/>
  <c r="CM5" i="32"/>
  <c r="CL5" i="32"/>
  <c r="CL38" i="32" s="1"/>
  <c r="CJ5" i="32"/>
  <c r="CI5" i="32"/>
  <c r="CG5" i="32"/>
  <c r="CG38" i="32" s="1"/>
  <c r="CF5" i="32"/>
  <c r="CD5" i="32"/>
  <c r="CC5" i="32"/>
  <c r="CA5" i="32"/>
  <c r="BZ5" i="32"/>
  <c r="BX5" i="32"/>
  <c r="BW5" i="32"/>
  <c r="BU5" i="32"/>
  <c r="BU35" i="32" s="1"/>
  <c r="BT5" i="32"/>
  <c r="BR5" i="32"/>
  <c r="BQ5" i="32"/>
  <c r="BO5" i="32"/>
  <c r="BN5" i="32"/>
  <c r="BL5" i="32"/>
  <c r="BK5" i="32"/>
  <c r="BI5" i="32"/>
  <c r="BH5" i="32"/>
  <c r="BF5" i="32"/>
  <c r="BE5" i="32"/>
  <c r="BC5" i="32"/>
  <c r="BB5" i="32"/>
  <c r="AZ5" i="32"/>
  <c r="AY5" i="32"/>
  <c r="AW5" i="32"/>
  <c r="AW35" i="32" s="1"/>
  <c r="AV5" i="32"/>
  <c r="AT5" i="32"/>
  <c r="AS5" i="32"/>
  <c r="AQ5" i="32"/>
  <c r="AP5" i="32"/>
  <c r="AN5" i="32"/>
  <c r="AM5" i="32"/>
  <c r="AK5" i="32"/>
  <c r="AJ5" i="32"/>
  <c r="AH5" i="32"/>
  <c r="AG5" i="32"/>
  <c r="AE5" i="32"/>
  <c r="AE37" i="32" s="1"/>
  <c r="AD5" i="32"/>
  <c r="AB5" i="32"/>
  <c r="AA5" i="32"/>
  <c r="Y5" i="32"/>
  <c r="X5" i="32"/>
  <c r="V5" i="32"/>
  <c r="U5" i="32"/>
  <c r="S5" i="32"/>
  <c r="R5" i="32"/>
  <c r="R34" i="32" s="1"/>
  <c r="P5" i="32"/>
  <c r="O5" i="32"/>
  <c r="M5" i="32"/>
  <c r="M34" i="32" s="1"/>
  <c r="K5" i="32"/>
  <c r="I5" i="32"/>
  <c r="G5" i="32"/>
  <c r="CV4" i="32"/>
  <c r="CU4" i="32"/>
  <c r="CS4" i="32"/>
  <c r="CR4" i="32"/>
  <c r="CP4" i="32"/>
  <c r="CP34" i="32" s="1"/>
  <c r="CO4" i="32"/>
  <c r="CM4" i="32"/>
  <c r="CL4" i="32"/>
  <c r="CJ4" i="32"/>
  <c r="CJ34" i="32" s="1"/>
  <c r="CI4" i="32"/>
  <c r="CG4" i="32"/>
  <c r="CF4" i="32"/>
  <c r="CD4" i="32"/>
  <c r="CC4" i="32"/>
  <c r="CA4" i="32"/>
  <c r="BZ4" i="32"/>
  <c r="BX4" i="32"/>
  <c r="BX34" i="32" s="1"/>
  <c r="BW4" i="32"/>
  <c r="BW34" i="32" s="1"/>
  <c r="BU4" i="32"/>
  <c r="BT4" i="32"/>
  <c r="BR4" i="32"/>
  <c r="BR34" i="32" s="1"/>
  <c r="BQ4" i="32"/>
  <c r="BO4" i="32"/>
  <c r="BN4" i="32"/>
  <c r="BL4" i="32"/>
  <c r="BK4" i="32"/>
  <c r="BI4" i="32"/>
  <c r="BH4" i="32"/>
  <c r="BF4" i="32"/>
  <c r="BF38" i="32" s="1"/>
  <c r="BE4" i="32"/>
  <c r="BC4" i="32"/>
  <c r="BB4" i="32"/>
  <c r="AZ4" i="32"/>
  <c r="AZ34" i="32" s="1"/>
  <c r="AY4" i="32"/>
  <c r="AW4" i="32"/>
  <c r="AV4" i="32"/>
  <c r="AT4" i="32"/>
  <c r="AS4" i="32"/>
  <c r="AQ4" i="32"/>
  <c r="AP4" i="32"/>
  <c r="AN4" i="32"/>
  <c r="AN35" i="32" s="1"/>
  <c r="AM4" i="32"/>
  <c r="AM35" i="32" s="1"/>
  <c r="AK4" i="32"/>
  <c r="AJ4" i="32"/>
  <c r="AH4" i="32"/>
  <c r="AH35" i="32" s="1"/>
  <c r="AG4" i="32"/>
  <c r="AE4" i="32"/>
  <c r="AD4" i="32"/>
  <c r="AB4" i="32"/>
  <c r="AA4" i="32"/>
  <c r="Y4" i="32"/>
  <c r="X4" i="32"/>
  <c r="V4" i="32"/>
  <c r="U4" i="32"/>
  <c r="S4" i="32"/>
  <c r="R4" i="32"/>
  <c r="P4" i="32"/>
  <c r="P40" i="32" s="1"/>
  <c r="O4" i="32"/>
  <c r="M4" i="32"/>
  <c r="K4" i="32"/>
  <c r="I4" i="32"/>
  <c r="G4" i="32"/>
  <c r="CV3" i="32"/>
  <c r="CU3" i="32"/>
  <c r="CS3" i="32"/>
  <c r="CS35" i="32" s="1"/>
  <c r="CR3" i="32"/>
  <c r="CP3" i="32"/>
  <c r="CP37" i="32" s="1"/>
  <c r="CO3" i="32"/>
  <c r="CM3" i="32"/>
  <c r="CM37" i="32" s="1"/>
  <c r="CL3" i="32"/>
  <c r="CJ3" i="32"/>
  <c r="CI3" i="32"/>
  <c r="CG3" i="32"/>
  <c r="CF3" i="32"/>
  <c r="CD3" i="32"/>
  <c r="CC3" i="32"/>
  <c r="CA3" i="32"/>
  <c r="BZ3" i="32"/>
  <c r="BX3" i="32"/>
  <c r="BX40" i="32" s="1"/>
  <c r="BW3" i="32"/>
  <c r="BU3" i="32"/>
  <c r="BU37" i="32" s="1"/>
  <c r="BT3" i="32"/>
  <c r="BR3" i="32"/>
  <c r="BQ3" i="32"/>
  <c r="BO3" i="32"/>
  <c r="BN3" i="32"/>
  <c r="BL3" i="32"/>
  <c r="BK3" i="32"/>
  <c r="BI3" i="32"/>
  <c r="BI34" i="32" s="1"/>
  <c r="BH3" i="32"/>
  <c r="BH34" i="32" s="1"/>
  <c r="BF3" i="32"/>
  <c r="BF34" i="32" s="1"/>
  <c r="BE3" i="32"/>
  <c r="BC3" i="32"/>
  <c r="BC37" i="32" s="1"/>
  <c r="BB3" i="32"/>
  <c r="AZ3" i="32"/>
  <c r="AY3" i="32"/>
  <c r="AW3" i="32"/>
  <c r="AV3" i="32"/>
  <c r="AT3" i="32"/>
  <c r="AS3" i="32"/>
  <c r="AQ3" i="32"/>
  <c r="AP3" i="32"/>
  <c r="AN3" i="32"/>
  <c r="AN34" i="32" s="1"/>
  <c r="AM3" i="32"/>
  <c r="AK3" i="32"/>
  <c r="AK34" i="32" s="1"/>
  <c r="AJ3" i="32"/>
  <c r="AH3" i="32"/>
  <c r="AG3" i="32"/>
  <c r="AE3" i="32"/>
  <c r="AD3" i="32"/>
  <c r="AB3" i="32"/>
  <c r="AA3" i="32"/>
  <c r="Y3" i="32"/>
  <c r="Y38" i="32" s="1"/>
  <c r="X3" i="32"/>
  <c r="V3" i="32"/>
  <c r="V34" i="32" s="1"/>
  <c r="U3" i="32"/>
  <c r="S3" i="32"/>
  <c r="R3" i="32"/>
  <c r="P3" i="32"/>
  <c r="O3" i="32"/>
  <c r="M3" i="32"/>
  <c r="K3" i="32"/>
  <c r="I3" i="32"/>
  <c r="G3" i="32"/>
  <c r="CV68" i="31"/>
  <c r="CU68" i="31"/>
  <c r="CR68" i="31"/>
  <c r="CO68" i="31"/>
  <c r="CL68" i="31"/>
  <c r="CI68" i="31"/>
  <c r="CF68" i="31"/>
  <c r="CC68" i="31"/>
  <c r="BZ68" i="31"/>
  <c r="BW68" i="31"/>
  <c r="BT68" i="31"/>
  <c r="BQ68" i="31"/>
  <c r="BN68" i="31"/>
  <c r="BK68" i="31"/>
  <c r="BH68" i="31"/>
  <c r="BE68" i="31"/>
  <c r="BB68" i="31"/>
  <c r="AY68" i="31"/>
  <c r="AV68" i="31"/>
  <c r="AS68" i="31"/>
  <c r="AP68" i="31"/>
  <c r="AM68" i="31"/>
  <c r="AJ68" i="31"/>
  <c r="AG68" i="31"/>
  <c r="AD68" i="31"/>
  <c r="AA68" i="31"/>
  <c r="X68" i="31"/>
  <c r="U68" i="31"/>
  <c r="R68" i="31"/>
  <c r="O68" i="31"/>
  <c r="M68" i="31"/>
  <c r="K68" i="31"/>
  <c r="I68" i="31"/>
  <c r="G68" i="31"/>
  <c r="F68" i="31"/>
  <c r="E68" i="31"/>
  <c r="CU67" i="31"/>
  <c r="CR67" i="31"/>
  <c r="CO67" i="31"/>
  <c r="CL67" i="31"/>
  <c r="CI67" i="31"/>
  <c r="CF67" i="31"/>
  <c r="CC67" i="31"/>
  <c r="BZ67" i="31"/>
  <c r="BW67" i="31"/>
  <c r="BT67" i="31"/>
  <c r="BQ67" i="31"/>
  <c r="BN67" i="31"/>
  <c r="BK67" i="31"/>
  <c r="BH67" i="31"/>
  <c r="BF67" i="31"/>
  <c r="BE67" i="31"/>
  <c r="BB67" i="31"/>
  <c r="AY67" i="31"/>
  <c r="AV67" i="31"/>
  <c r="AS67" i="31"/>
  <c r="AP67" i="31"/>
  <c r="AM67" i="31"/>
  <c r="AJ67" i="31"/>
  <c r="AG67" i="31"/>
  <c r="AD67" i="31"/>
  <c r="AA67" i="31"/>
  <c r="X67" i="31"/>
  <c r="V67" i="31"/>
  <c r="U67" i="31"/>
  <c r="R67" i="31"/>
  <c r="O67" i="31"/>
  <c r="M67" i="31"/>
  <c r="K67" i="31"/>
  <c r="J67" i="31"/>
  <c r="I67" i="31"/>
  <c r="G67" i="31"/>
  <c r="F67" i="31"/>
  <c r="E67" i="31"/>
  <c r="CU66" i="31"/>
  <c r="CR66" i="31"/>
  <c r="CQ66" i="31"/>
  <c r="CO66" i="31"/>
  <c r="CL66" i="31"/>
  <c r="CI66" i="31"/>
  <c r="CF66" i="31"/>
  <c r="CE66" i="31"/>
  <c r="CC66" i="31"/>
  <c r="BZ66" i="31"/>
  <c r="BW66" i="31"/>
  <c r="BT66" i="31"/>
  <c r="BS66" i="31"/>
  <c r="BQ66" i="31"/>
  <c r="BN66" i="31"/>
  <c r="BK66" i="31"/>
  <c r="BH66" i="31"/>
  <c r="BG66" i="31"/>
  <c r="BE66" i="31"/>
  <c r="BB66" i="31"/>
  <c r="AY66" i="31"/>
  <c r="AV66" i="31"/>
  <c r="AU66" i="31"/>
  <c r="AS66" i="31"/>
  <c r="AP66" i="31"/>
  <c r="AM66" i="31"/>
  <c r="AJ66" i="31"/>
  <c r="AI66" i="31"/>
  <c r="AG66" i="31"/>
  <c r="AD66" i="31"/>
  <c r="AA66" i="31"/>
  <c r="X66" i="31"/>
  <c r="W66" i="31"/>
  <c r="U66" i="31"/>
  <c r="R66" i="31"/>
  <c r="O66" i="31"/>
  <c r="M66" i="31"/>
  <c r="K66" i="31"/>
  <c r="I66" i="31"/>
  <c r="G66" i="31"/>
  <c r="F66" i="31"/>
  <c r="E66" i="31"/>
  <c r="CU65" i="31"/>
  <c r="CR65" i="31"/>
  <c r="CO65" i="31"/>
  <c r="CL65" i="31"/>
  <c r="CI65" i="31"/>
  <c r="CF65" i="31"/>
  <c r="CC65" i="31"/>
  <c r="BZ65" i="31"/>
  <c r="BW65" i="31"/>
  <c r="BT65" i="31"/>
  <c r="BQ65" i="31"/>
  <c r="BN65" i="31"/>
  <c r="BK65" i="31"/>
  <c r="BH65" i="31"/>
  <c r="BE65" i="31"/>
  <c r="BB65" i="31"/>
  <c r="AY65" i="31"/>
  <c r="AV65" i="31"/>
  <c r="AS65" i="31"/>
  <c r="AP65" i="31"/>
  <c r="AM65" i="31"/>
  <c r="AJ65" i="31"/>
  <c r="AG65" i="31"/>
  <c r="AD65" i="31"/>
  <c r="AA65" i="31"/>
  <c r="X65" i="31"/>
  <c r="U65" i="31"/>
  <c r="R65" i="31"/>
  <c r="O65" i="31"/>
  <c r="M65" i="31"/>
  <c r="K65" i="31"/>
  <c r="I65" i="31"/>
  <c r="G65" i="31"/>
  <c r="F65" i="31"/>
  <c r="E65" i="31"/>
  <c r="CU64" i="31"/>
  <c r="CR64" i="31"/>
  <c r="CO64" i="31"/>
  <c r="CL64" i="31"/>
  <c r="CI64" i="31"/>
  <c r="CF64" i="31"/>
  <c r="CC64" i="31"/>
  <c r="BZ64" i="31"/>
  <c r="BW64" i="31"/>
  <c r="BT64" i="31"/>
  <c r="BQ64" i="31"/>
  <c r="BN64" i="31"/>
  <c r="BK64" i="31"/>
  <c r="BI64" i="31"/>
  <c r="BH64" i="31"/>
  <c r="BE64" i="31"/>
  <c r="BB64" i="31"/>
  <c r="AY64" i="31"/>
  <c r="AV64" i="31"/>
  <c r="AS64" i="31"/>
  <c r="AP64" i="31"/>
  <c r="AM64" i="31"/>
  <c r="AJ64" i="31"/>
  <c r="AG64" i="31"/>
  <c r="AD64" i="31"/>
  <c r="AA64" i="31"/>
  <c r="Y64" i="31"/>
  <c r="X64" i="31"/>
  <c r="U64" i="31"/>
  <c r="R64" i="31"/>
  <c r="O64" i="31"/>
  <c r="M64" i="31"/>
  <c r="K64" i="31"/>
  <c r="I64" i="31"/>
  <c r="G64" i="31"/>
  <c r="F64" i="31"/>
  <c r="E64" i="31"/>
  <c r="CU63" i="31"/>
  <c r="CT63" i="31"/>
  <c r="CR63" i="31"/>
  <c r="CO63" i="31"/>
  <c r="CL63" i="31"/>
  <c r="CI63" i="31"/>
  <c r="CH63" i="31"/>
  <c r="CF63" i="31"/>
  <c r="CC63" i="31"/>
  <c r="BZ63" i="31"/>
  <c r="BW63" i="31"/>
  <c r="BV63" i="31"/>
  <c r="BT63" i="31"/>
  <c r="BQ63" i="31"/>
  <c r="BN63" i="31"/>
  <c r="BK63" i="31"/>
  <c r="BJ63" i="31"/>
  <c r="BH63" i="31"/>
  <c r="BE63" i="31"/>
  <c r="BB63" i="31"/>
  <c r="AY63" i="31"/>
  <c r="AX63" i="31"/>
  <c r="AV63" i="31"/>
  <c r="AS63" i="31"/>
  <c r="AP63" i="31"/>
  <c r="AM63" i="31"/>
  <c r="AL63" i="31"/>
  <c r="AJ63" i="31"/>
  <c r="AG63" i="31"/>
  <c r="AD63" i="31"/>
  <c r="AA63" i="31"/>
  <c r="Z63" i="31"/>
  <c r="X63" i="31"/>
  <c r="U63" i="31"/>
  <c r="R63" i="31"/>
  <c r="O63" i="31"/>
  <c r="N63" i="31"/>
  <c r="M63" i="31"/>
  <c r="K63" i="31"/>
  <c r="I63" i="31"/>
  <c r="G63" i="31"/>
  <c r="F63" i="31"/>
  <c r="E63" i="31"/>
  <c r="CU62" i="31"/>
  <c r="CR62" i="31"/>
  <c r="CO62" i="31"/>
  <c r="CL62" i="31"/>
  <c r="CI62" i="31"/>
  <c r="CF62" i="31"/>
  <c r="CC62" i="31"/>
  <c r="BZ62" i="31"/>
  <c r="BW62" i="31"/>
  <c r="BT62" i="31"/>
  <c r="BQ62" i="31"/>
  <c r="BN62" i="31"/>
  <c r="BK62" i="31"/>
  <c r="BH62" i="31"/>
  <c r="BE62" i="31"/>
  <c r="BB62" i="31"/>
  <c r="AY62" i="31"/>
  <c r="AV62" i="31"/>
  <c r="AS62" i="31"/>
  <c r="AP62" i="31"/>
  <c r="AM62" i="31"/>
  <c r="AJ62" i="31"/>
  <c r="AG62" i="31"/>
  <c r="AD62" i="31"/>
  <c r="AA62" i="31"/>
  <c r="X62" i="31"/>
  <c r="U62" i="31"/>
  <c r="R62" i="31"/>
  <c r="O62" i="31"/>
  <c r="M62" i="31"/>
  <c r="K62" i="31"/>
  <c r="I62" i="31"/>
  <c r="G62" i="31"/>
  <c r="F62" i="31"/>
  <c r="E62" i="31"/>
  <c r="CW60" i="31"/>
  <c r="CV60" i="31"/>
  <c r="CT60" i="31"/>
  <c r="CS60" i="31"/>
  <c r="CQ60" i="31"/>
  <c r="CP60" i="31"/>
  <c r="CN60" i="31"/>
  <c r="CM60" i="31"/>
  <c r="CK60" i="31"/>
  <c r="CJ60" i="31"/>
  <c r="CH60" i="31"/>
  <c r="CG60" i="31"/>
  <c r="CE60" i="31"/>
  <c r="CD60" i="31"/>
  <c r="CB60" i="31"/>
  <c r="CA60" i="31"/>
  <c r="BY60" i="31"/>
  <c r="BX60" i="31"/>
  <c r="BV60" i="31"/>
  <c r="BU60" i="31"/>
  <c r="BS60" i="31"/>
  <c r="BR60" i="31"/>
  <c r="BP60" i="31"/>
  <c r="BO60" i="31"/>
  <c r="BM60" i="31"/>
  <c r="BL60" i="31"/>
  <c r="BJ60" i="31"/>
  <c r="BI60" i="31"/>
  <c r="BG60" i="31"/>
  <c r="BF60" i="31"/>
  <c r="BD60" i="31"/>
  <c r="BC60" i="31"/>
  <c r="BA60" i="31"/>
  <c r="AZ60" i="31"/>
  <c r="AX60" i="31"/>
  <c r="AW60" i="31"/>
  <c r="AU60" i="31"/>
  <c r="AT60" i="31"/>
  <c r="AR60" i="31"/>
  <c r="AQ60" i="31"/>
  <c r="AO60" i="31"/>
  <c r="AN60" i="31"/>
  <c r="AL60" i="31"/>
  <c r="AK60" i="31"/>
  <c r="AI60" i="31"/>
  <c r="AH60" i="31"/>
  <c r="AF60" i="31"/>
  <c r="AE60" i="31"/>
  <c r="AC60" i="31"/>
  <c r="AB60" i="31"/>
  <c r="Z60" i="31"/>
  <c r="Y60" i="31"/>
  <c r="W60" i="31"/>
  <c r="V60" i="31"/>
  <c r="T60" i="31"/>
  <c r="S60" i="31"/>
  <c r="Q60" i="31"/>
  <c r="P60" i="31"/>
  <c r="N60" i="31"/>
  <c r="L60" i="31"/>
  <c r="J60" i="31"/>
  <c r="H60" i="31"/>
  <c r="CW59" i="31"/>
  <c r="CV59" i="31"/>
  <c r="CT59" i="31"/>
  <c r="CS59" i="31"/>
  <c r="CQ59" i="31"/>
  <c r="CP59" i="31"/>
  <c r="CN59" i="31"/>
  <c r="CM59" i="31"/>
  <c r="CK59" i="31"/>
  <c r="CJ59" i="31"/>
  <c r="CH59" i="31"/>
  <c r="CG59" i="31"/>
  <c r="CE59" i="31"/>
  <c r="CD59" i="31"/>
  <c r="CB59" i="31"/>
  <c r="CA59" i="31"/>
  <c r="BY59" i="31"/>
  <c r="BX59" i="31"/>
  <c r="BV59" i="31"/>
  <c r="BU59" i="31"/>
  <c r="BS59" i="31"/>
  <c r="BR59" i="31"/>
  <c r="BP59" i="31"/>
  <c r="BO59" i="31"/>
  <c r="BM59" i="31"/>
  <c r="BL59" i="31"/>
  <c r="BJ59" i="31"/>
  <c r="BI59" i="31"/>
  <c r="BG59" i="31"/>
  <c r="BF59" i="31"/>
  <c r="BD59" i="31"/>
  <c r="BC59" i="31"/>
  <c r="BA59" i="31"/>
  <c r="AZ59" i="31"/>
  <c r="AX59" i="31"/>
  <c r="AW59" i="31"/>
  <c r="AU59" i="31"/>
  <c r="AT59" i="31"/>
  <c r="AR59" i="31"/>
  <c r="AQ59" i="31"/>
  <c r="AO59" i="31"/>
  <c r="AN59" i="31"/>
  <c r="AL59" i="31"/>
  <c r="AK59" i="31"/>
  <c r="AI59" i="31"/>
  <c r="AH59" i="31"/>
  <c r="AF59" i="31"/>
  <c r="AE59" i="31"/>
  <c r="AC59" i="31"/>
  <c r="AB59" i="31"/>
  <c r="Z59" i="31"/>
  <c r="Y59" i="31"/>
  <c r="W59" i="31"/>
  <c r="V59" i="31"/>
  <c r="T59" i="31"/>
  <c r="S59" i="31"/>
  <c r="Q59" i="31"/>
  <c r="P59" i="31"/>
  <c r="N59" i="31"/>
  <c r="L59" i="31"/>
  <c r="J59" i="31"/>
  <c r="H59" i="31"/>
  <c r="CW58" i="31"/>
  <c r="CV58" i="31"/>
  <c r="CT58" i="31"/>
  <c r="CS58" i="31"/>
  <c r="CQ58" i="31"/>
  <c r="CP58" i="31"/>
  <c r="CN58" i="31"/>
  <c r="CM58" i="31"/>
  <c r="CK58" i="31"/>
  <c r="CJ58" i="31"/>
  <c r="CH58" i="31"/>
  <c r="CG58" i="31"/>
  <c r="CE58" i="31"/>
  <c r="CD58" i="31"/>
  <c r="CB58" i="31"/>
  <c r="CA58" i="31"/>
  <c r="BY58" i="31"/>
  <c r="BX58" i="31"/>
  <c r="BV58" i="31"/>
  <c r="BU58" i="31"/>
  <c r="BS58" i="31"/>
  <c r="BR58" i="31"/>
  <c r="BP58" i="31"/>
  <c r="BO58" i="31"/>
  <c r="BM58" i="31"/>
  <c r="BL58" i="31"/>
  <c r="BJ58" i="31"/>
  <c r="BI58" i="31"/>
  <c r="BG58" i="31"/>
  <c r="BF58" i="31"/>
  <c r="BD58" i="31"/>
  <c r="BC58" i="31"/>
  <c r="BA58" i="31"/>
  <c r="AZ58" i="31"/>
  <c r="AX58" i="31"/>
  <c r="AW58" i="31"/>
  <c r="AU58" i="31"/>
  <c r="AT58" i="31"/>
  <c r="AR58" i="31"/>
  <c r="AQ58" i="31"/>
  <c r="AO58" i="31"/>
  <c r="AN58" i="31"/>
  <c r="AL58" i="31"/>
  <c r="AK58" i="31"/>
  <c r="AI58" i="31"/>
  <c r="AH58" i="31"/>
  <c r="AF58" i="31"/>
  <c r="AE58" i="31"/>
  <c r="AC58" i="31"/>
  <c r="AB58" i="31"/>
  <c r="Z58" i="31"/>
  <c r="Y58" i="31"/>
  <c r="W58" i="31"/>
  <c r="V58" i="31"/>
  <c r="T58" i="31"/>
  <c r="S58" i="31"/>
  <c r="Q58" i="31"/>
  <c r="P58" i="31"/>
  <c r="N58" i="31"/>
  <c r="L58" i="31"/>
  <c r="J58" i="31"/>
  <c r="H58" i="31"/>
  <c r="CW57" i="31"/>
  <c r="CV57" i="31"/>
  <c r="CT57" i="31"/>
  <c r="CS57" i="31"/>
  <c r="CQ57" i="31"/>
  <c r="CP57" i="31"/>
  <c r="CN57" i="31"/>
  <c r="CM57" i="31"/>
  <c r="CK57" i="31"/>
  <c r="CJ57" i="31"/>
  <c r="CH57" i="31"/>
  <c r="CG57" i="31"/>
  <c r="CE57" i="31"/>
  <c r="CD57" i="31"/>
  <c r="CB57" i="31"/>
  <c r="CA57" i="31"/>
  <c r="BY57" i="31"/>
  <c r="BX57" i="31"/>
  <c r="BV57" i="31"/>
  <c r="BU57" i="31"/>
  <c r="BS57" i="31"/>
  <c r="BR57" i="31"/>
  <c r="BP57" i="31"/>
  <c r="BO57" i="31"/>
  <c r="BM57" i="31"/>
  <c r="BL57" i="31"/>
  <c r="BJ57" i="31"/>
  <c r="BI57" i="31"/>
  <c r="BG57" i="31"/>
  <c r="BF57" i="31"/>
  <c r="BD57" i="31"/>
  <c r="BC57" i="31"/>
  <c r="BA57" i="31"/>
  <c r="AZ57" i="31"/>
  <c r="AX57" i="31"/>
  <c r="AW57" i="31"/>
  <c r="AU57" i="31"/>
  <c r="AT57" i="31"/>
  <c r="AR57" i="31"/>
  <c r="AQ57" i="31"/>
  <c r="AO57" i="31"/>
  <c r="AN57" i="31"/>
  <c r="AL57" i="31"/>
  <c r="AK57" i="31"/>
  <c r="AI57" i="31"/>
  <c r="AH57" i="31"/>
  <c r="AF57" i="31"/>
  <c r="AE57" i="31"/>
  <c r="AC57" i="31"/>
  <c r="AB57" i="31"/>
  <c r="Z57" i="31"/>
  <c r="Y57" i="31"/>
  <c r="W57" i="31"/>
  <c r="V57" i="31"/>
  <c r="T57" i="31"/>
  <c r="S57" i="31"/>
  <c r="Q57" i="31"/>
  <c r="P57" i="31"/>
  <c r="N57" i="31"/>
  <c r="L57" i="31"/>
  <c r="J57" i="31"/>
  <c r="H57" i="31"/>
  <c r="CW56" i="31"/>
  <c r="CV56" i="31"/>
  <c r="CT56" i="31"/>
  <c r="CS56" i="31"/>
  <c r="CQ56" i="31"/>
  <c r="CP56" i="31"/>
  <c r="CN56" i="31"/>
  <c r="CM56" i="31"/>
  <c r="CK56" i="31"/>
  <c r="CJ56" i="31"/>
  <c r="CH56" i="31"/>
  <c r="CG56" i="31"/>
  <c r="CE56" i="31"/>
  <c r="CD56" i="31"/>
  <c r="CB56" i="31"/>
  <c r="CA56" i="31"/>
  <c r="BY56" i="31"/>
  <c r="BX56" i="31"/>
  <c r="BV56" i="31"/>
  <c r="BU56" i="31"/>
  <c r="BS56" i="31"/>
  <c r="BR56" i="31"/>
  <c r="BP56" i="31"/>
  <c r="BO56" i="31"/>
  <c r="BM56" i="31"/>
  <c r="BL56" i="31"/>
  <c r="BJ56" i="31"/>
  <c r="BI56" i="31"/>
  <c r="BG56" i="31"/>
  <c r="BF56" i="31"/>
  <c r="BD56" i="31"/>
  <c r="BC56" i="31"/>
  <c r="BA56" i="31"/>
  <c r="AZ56" i="31"/>
  <c r="AX56" i="31"/>
  <c r="AW56" i="31"/>
  <c r="AU56" i="31"/>
  <c r="AT56" i="31"/>
  <c r="AR56" i="31"/>
  <c r="AQ56" i="31"/>
  <c r="AO56" i="31"/>
  <c r="AN56" i="31"/>
  <c r="AL56" i="31"/>
  <c r="AK56" i="31"/>
  <c r="AI56" i="31"/>
  <c r="AH56" i="31"/>
  <c r="AF56" i="31"/>
  <c r="AE56" i="31"/>
  <c r="AC56" i="31"/>
  <c r="AB56" i="31"/>
  <c r="Z56" i="31"/>
  <c r="Y56" i="31"/>
  <c r="W56" i="31"/>
  <c r="V56" i="31"/>
  <c r="T56" i="31"/>
  <c r="S56" i="31"/>
  <c r="Q56" i="31"/>
  <c r="P56" i="31"/>
  <c r="N56" i="31"/>
  <c r="L56" i="31"/>
  <c r="J56" i="31"/>
  <c r="H56" i="31"/>
  <c r="CW55" i="31"/>
  <c r="CV55" i="31"/>
  <c r="CT55" i="31"/>
  <c r="CS55" i="31"/>
  <c r="CQ55" i="31"/>
  <c r="CP55" i="31"/>
  <c r="CN55" i="31"/>
  <c r="CM55" i="31"/>
  <c r="CK55" i="31"/>
  <c r="CJ55" i="31"/>
  <c r="CH55" i="31"/>
  <c r="CG55" i="31"/>
  <c r="CE55" i="31"/>
  <c r="CD55" i="31"/>
  <c r="CB55" i="31"/>
  <c r="CA55" i="31"/>
  <c r="BY55" i="31"/>
  <c r="BX55" i="31"/>
  <c r="BV55" i="31"/>
  <c r="BU55" i="31"/>
  <c r="BS55" i="31"/>
  <c r="BR55" i="31"/>
  <c r="BP55" i="31"/>
  <c r="BO55" i="31"/>
  <c r="BM55" i="31"/>
  <c r="BL55" i="31"/>
  <c r="BJ55" i="31"/>
  <c r="BI55" i="31"/>
  <c r="BG55" i="31"/>
  <c r="BF55" i="31"/>
  <c r="BD55" i="31"/>
  <c r="BC55" i="31"/>
  <c r="BA55" i="31"/>
  <c r="AZ55" i="31"/>
  <c r="AX55" i="31"/>
  <c r="AW55" i="31"/>
  <c r="AU55" i="31"/>
  <c r="AT55" i="31"/>
  <c r="AR55" i="31"/>
  <c r="AQ55" i="31"/>
  <c r="AO55" i="31"/>
  <c r="AN55" i="31"/>
  <c r="AL55" i="31"/>
  <c r="AK55" i="31"/>
  <c r="AI55" i="31"/>
  <c r="AH55" i="31"/>
  <c r="AF55" i="31"/>
  <c r="AE55" i="31"/>
  <c r="AC55" i="31"/>
  <c r="AB55" i="31"/>
  <c r="Z55" i="31"/>
  <c r="Y55" i="31"/>
  <c r="W55" i="31"/>
  <c r="V55" i="31"/>
  <c r="T55" i="31"/>
  <c r="S55" i="31"/>
  <c r="Q55" i="31"/>
  <c r="P55" i="31"/>
  <c r="N55" i="31"/>
  <c r="L55" i="31"/>
  <c r="J55" i="31"/>
  <c r="H55" i="31"/>
  <c r="CW54" i="31"/>
  <c r="CV54" i="31"/>
  <c r="CT54" i="31"/>
  <c r="CS54" i="31"/>
  <c r="CQ54" i="31"/>
  <c r="CP54" i="31"/>
  <c r="CN54" i="31"/>
  <c r="CM54" i="31"/>
  <c r="CK54" i="31"/>
  <c r="CJ54" i="31"/>
  <c r="CH54" i="31"/>
  <c r="CG54" i="31"/>
  <c r="CE54" i="31"/>
  <c r="CD54" i="31"/>
  <c r="CB54" i="31"/>
  <c r="CA54" i="31"/>
  <c r="BY54" i="31"/>
  <c r="BX54" i="31"/>
  <c r="BV54" i="31"/>
  <c r="BU54" i="31"/>
  <c r="BS54" i="31"/>
  <c r="BR54" i="31"/>
  <c r="BP54" i="31"/>
  <c r="BO54" i="31"/>
  <c r="BM54" i="31"/>
  <c r="BL54" i="31"/>
  <c r="BJ54" i="31"/>
  <c r="BI54" i="31"/>
  <c r="BG54" i="31"/>
  <c r="BF54" i="31"/>
  <c r="BD54" i="31"/>
  <c r="BC54" i="31"/>
  <c r="BA54" i="31"/>
  <c r="AZ54" i="31"/>
  <c r="AX54" i="31"/>
  <c r="AW54" i="31"/>
  <c r="AU54" i="31"/>
  <c r="AT54" i="31"/>
  <c r="AR54" i="31"/>
  <c r="AQ54" i="31"/>
  <c r="AO54" i="31"/>
  <c r="AN54" i="31"/>
  <c r="AL54" i="31"/>
  <c r="AK54" i="31"/>
  <c r="AI54" i="31"/>
  <c r="AH54" i="31"/>
  <c r="AF54" i="31"/>
  <c r="AE54" i="31"/>
  <c r="AC54" i="31"/>
  <c r="AB54" i="31"/>
  <c r="Z54" i="31"/>
  <c r="Y54" i="31"/>
  <c r="W54" i="31"/>
  <c r="V54" i="31"/>
  <c r="T54" i="31"/>
  <c r="S54" i="31"/>
  <c r="Q54" i="31"/>
  <c r="P54" i="31"/>
  <c r="N54" i="31"/>
  <c r="L54" i="31"/>
  <c r="J54" i="31"/>
  <c r="H54" i="31"/>
  <c r="CW53" i="31"/>
  <c r="CV53" i="31"/>
  <c r="CT53" i="31"/>
  <c r="CS53" i="31"/>
  <c r="CQ53" i="31"/>
  <c r="CP53" i="31"/>
  <c r="CN53" i="31"/>
  <c r="CM53" i="31"/>
  <c r="CK53" i="31"/>
  <c r="CJ53" i="31"/>
  <c r="CH53" i="31"/>
  <c r="CG53" i="31"/>
  <c r="CE53" i="31"/>
  <c r="CD53" i="31"/>
  <c r="CB53" i="31"/>
  <c r="CA53" i="31"/>
  <c r="BY53" i="31"/>
  <c r="BX53" i="31"/>
  <c r="BV53" i="31"/>
  <c r="BU53" i="31"/>
  <c r="BS53" i="31"/>
  <c r="BR53" i="31"/>
  <c r="BP53" i="31"/>
  <c r="BO53" i="31"/>
  <c r="BM53" i="31"/>
  <c r="BL53" i="31"/>
  <c r="BJ53" i="31"/>
  <c r="BI53" i="31"/>
  <c r="BG53" i="31"/>
  <c r="BF53" i="31"/>
  <c r="BD53" i="31"/>
  <c r="BC53" i="31"/>
  <c r="BA53" i="31"/>
  <c r="AZ53" i="31"/>
  <c r="AX53" i="31"/>
  <c r="AW53" i="31"/>
  <c r="AU53" i="31"/>
  <c r="AT53" i="31"/>
  <c r="AR53" i="31"/>
  <c r="AQ53" i="31"/>
  <c r="AO53" i="31"/>
  <c r="AN53" i="31"/>
  <c r="AL53" i="31"/>
  <c r="AK53" i="31"/>
  <c r="AI53" i="31"/>
  <c r="AH53" i="31"/>
  <c r="AF53" i="31"/>
  <c r="AE53" i="31"/>
  <c r="AC53" i="31"/>
  <c r="AB53" i="31"/>
  <c r="Z53" i="31"/>
  <c r="Y53" i="31"/>
  <c r="W53" i="31"/>
  <c r="V53" i="31"/>
  <c r="T53" i="31"/>
  <c r="S53" i="31"/>
  <c r="Q53" i="31"/>
  <c r="P53" i="31"/>
  <c r="N53" i="31"/>
  <c r="L53" i="31"/>
  <c r="J53" i="31"/>
  <c r="H53" i="31"/>
  <c r="CW52" i="31"/>
  <c r="CV52" i="31"/>
  <c r="CT52" i="31"/>
  <c r="CS52" i="31"/>
  <c r="CQ52" i="31"/>
  <c r="CP52" i="31"/>
  <c r="CN52" i="31"/>
  <c r="CM52" i="31"/>
  <c r="CK52" i="31"/>
  <c r="CJ52" i="31"/>
  <c r="CH52" i="31"/>
  <c r="CG52" i="31"/>
  <c r="CE52" i="31"/>
  <c r="CD52" i="31"/>
  <c r="CB52" i="31"/>
  <c r="CA52" i="31"/>
  <c r="BY52" i="31"/>
  <c r="BX52" i="31"/>
  <c r="BV52" i="31"/>
  <c r="BU52" i="31"/>
  <c r="BS52" i="31"/>
  <c r="BR52" i="31"/>
  <c r="BP52" i="31"/>
  <c r="BO52" i="31"/>
  <c r="BM52" i="31"/>
  <c r="BL52" i="31"/>
  <c r="BJ52" i="31"/>
  <c r="BI52" i="31"/>
  <c r="BG52" i="31"/>
  <c r="BF52" i="31"/>
  <c r="BD52" i="31"/>
  <c r="BC52" i="31"/>
  <c r="BA52" i="31"/>
  <c r="AZ52" i="31"/>
  <c r="AX52" i="31"/>
  <c r="AW52" i="31"/>
  <c r="AU52" i="31"/>
  <c r="AT52" i="31"/>
  <c r="AR52" i="31"/>
  <c r="AQ52" i="31"/>
  <c r="AO52" i="31"/>
  <c r="AN52" i="31"/>
  <c r="AL52" i="31"/>
  <c r="AK52" i="31"/>
  <c r="AI52" i="31"/>
  <c r="AH52" i="31"/>
  <c r="AF52" i="31"/>
  <c r="AE52" i="31"/>
  <c r="AC52" i="31"/>
  <c r="AB52" i="31"/>
  <c r="Z52" i="31"/>
  <c r="Y52" i="31"/>
  <c r="W52" i="31"/>
  <c r="V52" i="31"/>
  <c r="T52" i="31"/>
  <c r="S52" i="31"/>
  <c r="Q52" i="31"/>
  <c r="P52" i="31"/>
  <c r="N52" i="31"/>
  <c r="L52" i="31"/>
  <c r="J52" i="31"/>
  <c r="H52" i="31"/>
  <c r="CW51" i="31"/>
  <c r="CV51" i="31"/>
  <c r="CT51" i="31"/>
  <c r="CS51" i="31"/>
  <c r="CQ51" i="31"/>
  <c r="CP51" i="31"/>
  <c r="CN51" i="31"/>
  <c r="CM51" i="31"/>
  <c r="CK51" i="31"/>
  <c r="CJ51" i="31"/>
  <c r="CH51" i="31"/>
  <c r="CG51" i="31"/>
  <c r="CE51" i="31"/>
  <c r="CD51" i="31"/>
  <c r="CB51" i="31"/>
  <c r="CA51" i="31"/>
  <c r="BY51" i="31"/>
  <c r="BX51" i="31"/>
  <c r="BV51" i="31"/>
  <c r="BU51" i="31"/>
  <c r="BS51" i="31"/>
  <c r="BR51" i="31"/>
  <c r="BP51" i="31"/>
  <c r="BO51" i="31"/>
  <c r="BM51" i="31"/>
  <c r="BL51" i="31"/>
  <c r="BJ51" i="31"/>
  <c r="BI51" i="31"/>
  <c r="BG51" i="31"/>
  <c r="BF51" i="31"/>
  <c r="BD51" i="31"/>
  <c r="BC51" i="31"/>
  <c r="BA51" i="31"/>
  <c r="AZ51" i="31"/>
  <c r="AX51" i="31"/>
  <c r="AW51" i="31"/>
  <c r="AU51" i="31"/>
  <c r="AT51" i="31"/>
  <c r="AR51" i="31"/>
  <c r="AQ51" i="31"/>
  <c r="AO51" i="31"/>
  <c r="AN51" i="31"/>
  <c r="AL51" i="31"/>
  <c r="AK51" i="31"/>
  <c r="AI51" i="31"/>
  <c r="AH51" i="31"/>
  <c r="AF51" i="31"/>
  <c r="AE51" i="31"/>
  <c r="AC51" i="31"/>
  <c r="AB51" i="31"/>
  <c r="Z51" i="31"/>
  <c r="Y51" i="31"/>
  <c r="W51" i="31"/>
  <c r="V51" i="31"/>
  <c r="T51" i="31"/>
  <c r="S51" i="31"/>
  <c r="Q51" i="31"/>
  <c r="P51" i="31"/>
  <c r="N51" i="31"/>
  <c r="L51" i="31"/>
  <c r="J51" i="31"/>
  <c r="H51" i="31"/>
  <c r="CW50" i="31"/>
  <c r="CV50" i="31"/>
  <c r="CT50" i="31"/>
  <c r="CS50" i="31"/>
  <c r="CQ50" i="31"/>
  <c r="CP50" i="31"/>
  <c r="CN50" i="31"/>
  <c r="CM50" i="31"/>
  <c r="CK50" i="31"/>
  <c r="CJ50" i="31"/>
  <c r="CH50" i="31"/>
  <c r="CG50" i="31"/>
  <c r="CE50" i="31"/>
  <c r="CD50" i="31"/>
  <c r="CB50" i="31"/>
  <c r="CA50" i="31"/>
  <c r="BY50" i="31"/>
  <c r="BX50" i="31"/>
  <c r="BV50" i="31"/>
  <c r="BU50" i="31"/>
  <c r="BS50" i="31"/>
  <c r="BR50" i="31"/>
  <c r="BP50" i="31"/>
  <c r="BO50" i="31"/>
  <c r="BM50" i="31"/>
  <c r="BL50" i="31"/>
  <c r="BJ50" i="31"/>
  <c r="BI50" i="31"/>
  <c r="BG50" i="31"/>
  <c r="BF50" i="31"/>
  <c r="BD50" i="31"/>
  <c r="BC50" i="31"/>
  <c r="BA50" i="31"/>
  <c r="AZ50" i="31"/>
  <c r="AX50" i="31"/>
  <c r="AW50" i="31"/>
  <c r="AU50" i="31"/>
  <c r="AT50" i="31"/>
  <c r="AR50" i="31"/>
  <c r="AQ50" i="31"/>
  <c r="AO50" i="31"/>
  <c r="AN50" i="31"/>
  <c r="AL50" i="31"/>
  <c r="AK50" i="31"/>
  <c r="AI50" i="31"/>
  <c r="AH50" i="31"/>
  <c r="AF50" i="31"/>
  <c r="AE50" i="31"/>
  <c r="AC50" i="31"/>
  <c r="AB50" i="31"/>
  <c r="Z50" i="31"/>
  <c r="Y50" i="31"/>
  <c r="W50" i="31"/>
  <c r="V50" i="31"/>
  <c r="T50" i="31"/>
  <c r="S50" i="31"/>
  <c r="Q50" i="31"/>
  <c r="P50" i="31"/>
  <c r="N50" i="31"/>
  <c r="L50" i="31"/>
  <c r="J50" i="31"/>
  <c r="H50" i="31"/>
  <c r="CW49" i="31"/>
  <c r="CV49" i="31"/>
  <c r="CT49" i="31"/>
  <c r="CS49" i="31"/>
  <c r="CQ49" i="31"/>
  <c r="CP49" i="31"/>
  <c r="CN49" i="31"/>
  <c r="CM49" i="31"/>
  <c r="CK49" i="31"/>
  <c r="CJ49" i="31"/>
  <c r="CH49" i="31"/>
  <c r="CG49" i="31"/>
  <c r="CE49" i="31"/>
  <c r="CD49" i="31"/>
  <c r="CB49" i="31"/>
  <c r="CA49" i="31"/>
  <c r="BY49" i="31"/>
  <c r="BX49" i="31"/>
  <c r="BV49" i="31"/>
  <c r="BU49" i="31"/>
  <c r="BS49" i="31"/>
  <c r="BR49" i="31"/>
  <c r="BP49" i="31"/>
  <c r="BO49" i="31"/>
  <c r="BM49" i="31"/>
  <c r="BL49" i="31"/>
  <c r="BJ49" i="31"/>
  <c r="BI49" i="31"/>
  <c r="BG49" i="31"/>
  <c r="BF49" i="31"/>
  <c r="BD49" i="31"/>
  <c r="BC49" i="31"/>
  <c r="BA49" i="31"/>
  <c r="AZ49" i="31"/>
  <c r="AX49" i="31"/>
  <c r="AW49" i="31"/>
  <c r="AU49" i="31"/>
  <c r="AT49" i="31"/>
  <c r="AR49" i="31"/>
  <c r="AQ49" i="31"/>
  <c r="AO49" i="31"/>
  <c r="AN49" i="31"/>
  <c r="AL49" i="31"/>
  <c r="AK49" i="31"/>
  <c r="AI49" i="31"/>
  <c r="AH49" i="31"/>
  <c r="AF49" i="31"/>
  <c r="AE49" i="31"/>
  <c r="AC49" i="31"/>
  <c r="AB49" i="31"/>
  <c r="Z49" i="31"/>
  <c r="Y49" i="31"/>
  <c r="W49" i="31"/>
  <c r="V49" i="31"/>
  <c r="T49" i="31"/>
  <c r="S49" i="31"/>
  <c r="Q49" i="31"/>
  <c r="P49" i="31"/>
  <c r="N49" i="31"/>
  <c r="L49" i="31"/>
  <c r="J49" i="31"/>
  <c r="H49" i="31"/>
  <c r="CW48" i="31"/>
  <c r="CV48" i="31"/>
  <c r="CT48" i="31"/>
  <c r="CS48" i="31"/>
  <c r="CQ48" i="31"/>
  <c r="CP48" i="31"/>
  <c r="CN48" i="31"/>
  <c r="CM48" i="31"/>
  <c r="CK48" i="31"/>
  <c r="CJ48" i="31"/>
  <c r="CH48" i="31"/>
  <c r="CG48" i="31"/>
  <c r="CE48" i="31"/>
  <c r="CD48" i="31"/>
  <c r="CB48" i="31"/>
  <c r="CA48" i="31"/>
  <c r="BY48" i="31"/>
  <c r="BX48" i="31"/>
  <c r="BV48" i="31"/>
  <c r="BU48" i="31"/>
  <c r="BS48" i="31"/>
  <c r="BR48" i="31"/>
  <c r="BP48" i="31"/>
  <c r="BO48" i="31"/>
  <c r="BM48" i="31"/>
  <c r="BL48" i="31"/>
  <c r="BJ48" i="31"/>
  <c r="BI48" i="31"/>
  <c r="BG48" i="31"/>
  <c r="BF48" i="31"/>
  <c r="BD48" i="31"/>
  <c r="BC48" i="31"/>
  <c r="BA48" i="31"/>
  <c r="AZ48" i="31"/>
  <c r="AX48" i="31"/>
  <c r="AW48" i="31"/>
  <c r="AU48" i="31"/>
  <c r="AT48" i="31"/>
  <c r="AR48" i="31"/>
  <c r="AQ48" i="31"/>
  <c r="AO48" i="31"/>
  <c r="AN48" i="31"/>
  <c r="AL48" i="31"/>
  <c r="AK48" i="31"/>
  <c r="AI48" i="31"/>
  <c r="AH48" i="31"/>
  <c r="AF48" i="31"/>
  <c r="AE48" i="31"/>
  <c r="AC48" i="31"/>
  <c r="AB48" i="31"/>
  <c r="Z48" i="31"/>
  <c r="Y48" i="31"/>
  <c r="W48" i="31"/>
  <c r="V48" i="31"/>
  <c r="T48" i="31"/>
  <c r="S48" i="31"/>
  <c r="Q48" i="31"/>
  <c r="P48" i="31"/>
  <c r="N48" i="31"/>
  <c r="L48" i="31"/>
  <c r="J48" i="31"/>
  <c r="H48" i="31"/>
  <c r="CW47" i="31"/>
  <c r="CV47" i="31"/>
  <c r="CT47" i="31"/>
  <c r="CS47" i="31"/>
  <c r="CQ47" i="31"/>
  <c r="CP47" i="31"/>
  <c r="CN47" i="31"/>
  <c r="CM47" i="31"/>
  <c r="CK47" i="31"/>
  <c r="CJ47" i="31"/>
  <c r="CH47" i="31"/>
  <c r="CG47" i="31"/>
  <c r="CE47" i="31"/>
  <c r="CD47" i="31"/>
  <c r="CB47" i="31"/>
  <c r="CA47" i="31"/>
  <c r="BY47" i="31"/>
  <c r="BX47" i="31"/>
  <c r="BV47" i="31"/>
  <c r="BU47" i="31"/>
  <c r="BS47" i="31"/>
  <c r="BR47" i="31"/>
  <c r="BP47" i="31"/>
  <c r="BO47" i="31"/>
  <c r="BM47" i="31"/>
  <c r="BL47" i="31"/>
  <c r="BJ47" i="31"/>
  <c r="BI47" i="31"/>
  <c r="BG47" i="31"/>
  <c r="BF47" i="31"/>
  <c r="BD47" i="31"/>
  <c r="BC47" i="31"/>
  <c r="BA47" i="31"/>
  <c r="AZ47" i="31"/>
  <c r="AX47" i="31"/>
  <c r="AW47" i="31"/>
  <c r="AU47" i="31"/>
  <c r="AT47" i="31"/>
  <c r="AR47" i="31"/>
  <c r="AQ47" i="31"/>
  <c r="AO47" i="31"/>
  <c r="AN47" i="31"/>
  <c r="AL47" i="31"/>
  <c r="AK47" i="31"/>
  <c r="AI47" i="31"/>
  <c r="AH47" i="31"/>
  <c r="AF47" i="31"/>
  <c r="AE47" i="31"/>
  <c r="AC47" i="31"/>
  <c r="AB47" i="31"/>
  <c r="Z47" i="31"/>
  <c r="Y47" i="31"/>
  <c r="W47" i="31"/>
  <c r="V47" i="31"/>
  <c r="T47" i="31"/>
  <c r="S47" i="31"/>
  <c r="Q47" i="31"/>
  <c r="P47" i="31"/>
  <c r="N47" i="31"/>
  <c r="L47" i="31"/>
  <c r="J47" i="31"/>
  <c r="H47" i="31"/>
  <c r="CW46" i="31"/>
  <c r="CV46" i="31"/>
  <c r="CT46" i="31"/>
  <c r="CS46" i="31"/>
  <c r="CQ46" i="31"/>
  <c r="CP46" i="31"/>
  <c r="CN46" i="31"/>
  <c r="CM46" i="31"/>
  <c r="CK46" i="31"/>
  <c r="CJ46" i="31"/>
  <c r="CH46" i="31"/>
  <c r="CG46" i="31"/>
  <c r="CE46" i="31"/>
  <c r="CD46" i="31"/>
  <c r="CB46" i="31"/>
  <c r="CA46" i="31"/>
  <c r="BY46" i="31"/>
  <c r="BX46" i="31"/>
  <c r="BV46" i="31"/>
  <c r="BU46" i="31"/>
  <c r="BS46" i="31"/>
  <c r="BR46" i="31"/>
  <c r="BP46" i="31"/>
  <c r="BO46" i="31"/>
  <c r="BM46" i="31"/>
  <c r="BL46" i="31"/>
  <c r="BJ46" i="31"/>
  <c r="BI46" i="31"/>
  <c r="BG46" i="31"/>
  <c r="BF46" i="31"/>
  <c r="BD46" i="31"/>
  <c r="BC46" i="31"/>
  <c r="BA46" i="31"/>
  <c r="AZ46" i="31"/>
  <c r="AX46" i="31"/>
  <c r="AW46" i="31"/>
  <c r="AU46" i="31"/>
  <c r="AT46" i="31"/>
  <c r="AR46" i="31"/>
  <c r="AQ46" i="31"/>
  <c r="AO46" i="31"/>
  <c r="AN46" i="31"/>
  <c r="AL46" i="31"/>
  <c r="AK46" i="31"/>
  <c r="AI46" i="31"/>
  <c r="AH46" i="31"/>
  <c r="AF46" i="31"/>
  <c r="AE46" i="31"/>
  <c r="AC46" i="31"/>
  <c r="AB46" i="31"/>
  <c r="Z46" i="31"/>
  <c r="Y46" i="31"/>
  <c r="W46" i="31"/>
  <c r="V46" i="31"/>
  <c r="T46" i="31"/>
  <c r="S46" i="31"/>
  <c r="Q46" i="31"/>
  <c r="P46" i="31"/>
  <c r="N46" i="31"/>
  <c r="L46" i="31"/>
  <c r="J46" i="31"/>
  <c r="H46" i="31"/>
  <c r="CW45" i="31"/>
  <c r="CV45" i="31"/>
  <c r="CT45" i="31"/>
  <c r="CS45" i="31"/>
  <c r="CQ45" i="31"/>
  <c r="CP45" i="31"/>
  <c r="CN45" i="31"/>
  <c r="CM45" i="31"/>
  <c r="CK45" i="31"/>
  <c r="CJ45" i="31"/>
  <c r="CH45" i="31"/>
  <c r="CG45" i="31"/>
  <c r="CE45" i="31"/>
  <c r="CD45" i="31"/>
  <c r="CB45" i="31"/>
  <c r="CA45" i="31"/>
  <c r="BY45" i="31"/>
  <c r="BX45" i="31"/>
  <c r="BV45" i="31"/>
  <c r="BU45" i="31"/>
  <c r="BS45" i="31"/>
  <c r="BR45" i="31"/>
  <c r="BP45" i="31"/>
  <c r="BO45" i="31"/>
  <c r="BM45" i="31"/>
  <c r="BL45" i="31"/>
  <c r="BJ45" i="31"/>
  <c r="BI45" i="31"/>
  <c r="BG45" i="31"/>
  <c r="BF45" i="31"/>
  <c r="BD45" i="31"/>
  <c r="BC45" i="31"/>
  <c r="BA45" i="31"/>
  <c r="AZ45" i="31"/>
  <c r="AX45" i="31"/>
  <c r="AW45" i="31"/>
  <c r="AU45" i="31"/>
  <c r="AT45" i="31"/>
  <c r="AR45" i="31"/>
  <c r="AQ45" i="31"/>
  <c r="AO45" i="31"/>
  <c r="AN45" i="31"/>
  <c r="AL45" i="31"/>
  <c r="AK45" i="31"/>
  <c r="AI45" i="31"/>
  <c r="AH45" i="31"/>
  <c r="AF45" i="31"/>
  <c r="AE45" i="31"/>
  <c r="AC45" i="31"/>
  <c r="AB45" i="31"/>
  <c r="Z45" i="31"/>
  <c r="Y45" i="31"/>
  <c r="W45" i="31"/>
  <c r="V45" i="31"/>
  <c r="T45" i="31"/>
  <c r="S45" i="31"/>
  <c r="Q45" i="31"/>
  <c r="P45" i="31"/>
  <c r="N45" i="31"/>
  <c r="L45" i="31"/>
  <c r="J45" i="31"/>
  <c r="H45" i="31"/>
  <c r="CW44" i="31"/>
  <c r="CV44" i="31"/>
  <c r="CT44" i="31"/>
  <c r="CS44" i="31"/>
  <c r="CQ44" i="31"/>
  <c r="CP44" i="31"/>
  <c r="CN44" i="31"/>
  <c r="CM44" i="31"/>
  <c r="CK44" i="31"/>
  <c r="CJ44" i="31"/>
  <c r="CH44" i="31"/>
  <c r="CG44" i="31"/>
  <c r="CE44" i="31"/>
  <c r="CD44" i="31"/>
  <c r="CB44" i="31"/>
  <c r="CA44" i="31"/>
  <c r="BY44" i="31"/>
  <c r="BX44" i="31"/>
  <c r="BV44" i="31"/>
  <c r="BU44" i="31"/>
  <c r="BS44" i="31"/>
  <c r="BR44" i="31"/>
  <c r="BP44" i="31"/>
  <c r="BO44" i="31"/>
  <c r="BM44" i="31"/>
  <c r="BL44" i="31"/>
  <c r="BJ44" i="31"/>
  <c r="BI44" i="31"/>
  <c r="BG44" i="31"/>
  <c r="BF44" i="31"/>
  <c r="BD44" i="31"/>
  <c r="BC44" i="31"/>
  <c r="BA44" i="31"/>
  <c r="AZ44" i="31"/>
  <c r="AX44" i="31"/>
  <c r="AW44" i="31"/>
  <c r="AU44" i="31"/>
  <c r="AT44" i="31"/>
  <c r="AR44" i="31"/>
  <c r="AQ44" i="31"/>
  <c r="AO44" i="31"/>
  <c r="AN44" i="31"/>
  <c r="AL44" i="31"/>
  <c r="AK44" i="31"/>
  <c r="AI44" i="31"/>
  <c r="AH44" i="31"/>
  <c r="AF44" i="31"/>
  <c r="AE44" i="31"/>
  <c r="AC44" i="31"/>
  <c r="AB44" i="31"/>
  <c r="Z44" i="31"/>
  <c r="Y44" i="31"/>
  <c r="W44" i="31"/>
  <c r="V44" i="31"/>
  <c r="T44" i="31"/>
  <c r="S44" i="31"/>
  <c r="Q44" i="31"/>
  <c r="P44" i="31"/>
  <c r="N44" i="31"/>
  <c r="L44" i="31"/>
  <c r="J44" i="31"/>
  <c r="H44" i="31"/>
  <c r="CW43" i="31"/>
  <c r="CV43" i="31"/>
  <c r="CT43" i="31"/>
  <c r="CS43" i="31"/>
  <c r="CQ43" i="31"/>
  <c r="CP43" i="31"/>
  <c r="CN43" i="31"/>
  <c r="CM43" i="31"/>
  <c r="CK43" i="31"/>
  <c r="CJ43" i="31"/>
  <c r="CH43" i="31"/>
  <c r="CG43" i="31"/>
  <c r="CE43" i="31"/>
  <c r="CD43" i="31"/>
  <c r="CB43" i="31"/>
  <c r="CA43" i="31"/>
  <c r="BY43" i="31"/>
  <c r="BX43" i="31"/>
  <c r="BV43" i="31"/>
  <c r="BU43" i="31"/>
  <c r="BS43" i="31"/>
  <c r="BR43" i="31"/>
  <c r="BP43" i="31"/>
  <c r="BO43" i="31"/>
  <c r="BM43" i="31"/>
  <c r="BL43" i="31"/>
  <c r="BJ43" i="31"/>
  <c r="BI43" i="31"/>
  <c r="BG43" i="31"/>
  <c r="BF43" i="31"/>
  <c r="BD43" i="31"/>
  <c r="BC43" i="31"/>
  <c r="BA43" i="31"/>
  <c r="AZ43" i="31"/>
  <c r="AX43" i="31"/>
  <c r="AW43" i="31"/>
  <c r="AU43" i="31"/>
  <c r="AT43" i="31"/>
  <c r="AR43" i="31"/>
  <c r="AQ43" i="31"/>
  <c r="AO43" i="31"/>
  <c r="AN43" i="31"/>
  <c r="AL43" i="31"/>
  <c r="AK43" i="31"/>
  <c r="AI43" i="31"/>
  <c r="AH43" i="31"/>
  <c r="AF43" i="31"/>
  <c r="AE43" i="31"/>
  <c r="AC43" i="31"/>
  <c r="AB43" i="31"/>
  <c r="Z43" i="31"/>
  <c r="Y43" i="31"/>
  <c r="W43" i="31"/>
  <c r="V43" i="31"/>
  <c r="T43" i="31"/>
  <c r="S43" i="31"/>
  <c r="Q43" i="31"/>
  <c r="P43" i="31"/>
  <c r="N43" i="31"/>
  <c r="L43" i="31"/>
  <c r="J43" i="31"/>
  <c r="H43" i="31"/>
  <c r="CW42" i="31"/>
  <c r="CV42" i="31"/>
  <c r="CT42" i="31"/>
  <c r="CS42" i="31"/>
  <c r="CQ42" i="31"/>
  <c r="CP42" i="31"/>
  <c r="CN42" i="31"/>
  <c r="CM42" i="31"/>
  <c r="CK42" i="31"/>
  <c r="CJ42" i="31"/>
  <c r="CH42" i="31"/>
  <c r="CG42" i="31"/>
  <c r="CE42" i="31"/>
  <c r="CD42" i="31"/>
  <c r="CB42" i="31"/>
  <c r="CA42" i="31"/>
  <c r="BY42" i="31"/>
  <c r="BX42" i="31"/>
  <c r="BV42" i="31"/>
  <c r="BU42" i="31"/>
  <c r="BS42" i="31"/>
  <c r="BR42" i="31"/>
  <c r="BP42" i="31"/>
  <c r="BO42" i="31"/>
  <c r="BM42" i="31"/>
  <c r="BL42" i="31"/>
  <c r="BJ42" i="31"/>
  <c r="BI42" i="31"/>
  <c r="BG42" i="31"/>
  <c r="BF42" i="31"/>
  <c r="BD42" i="31"/>
  <c r="BC42" i="31"/>
  <c r="BA42" i="31"/>
  <c r="AZ42" i="31"/>
  <c r="AX42" i="31"/>
  <c r="AW42" i="31"/>
  <c r="AU42" i="31"/>
  <c r="AT42" i="31"/>
  <c r="AR42" i="31"/>
  <c r="AQ42" i="31"/>
  <c r="AO42" i="31"/>
  <c r="AN42" i="31"/>
  <c r="AL42" i="31"/>
  <c r="AK42" i="31"/>
  <c r="AI42" i="31"/>
  <c r="AH42" i="31"/>
  <c r="AF42" i="31"/>
  <c r="AE42" i="31"/>
  <c r="AC42" i="31"/>
  <c r="AB42" i="31"/>
  <c r="Z42" i="31"/>
  <c r="Y42" i="31"/>
  <c r="W42" i="31"/>
  <c r="V42" i="31"/>
  <c r="T42" i="31"/>
  <c r="S42" i="31"/>
  <c r="Q42" i="31"/>
  <c r="P42" i="31"/>
  <c r="N42" i="31"/>
  <c r="L42" i="31"/>
  <c r="J42" i="31"/>
  <c r="H42" i="31"/>
  <c r="CW41" i="31"/>
  <c r="CV41" i="31"/>
  <c r="CT41" i="31"/>
  <c r="CS41" i="31"/>
  <c r="CQ41" i="31"/>
  <c r="CP41" i="31"/>
  <c r="CN41" i="31"/>
  <c r="CM41" i="31"/>
  <c r="CK41" i="31"/>
  <c r="CJ41" i="31"/>
  <c r="CH41" i="31"/>
  <c r="CG41" i="31"/>
  <c r="CE41" i="31"/>
  <c r="CD41" i="31"/>
  <c r="CB41" i="31"/>
  <c r="CA41" i="31"/>
  <c r="BY41" i="31"/>
  <c r="BX41" i="31"/>
  <c r="BV41" i="31"/>
  <c r="BU41" i="31"/>
  <c r="BS41" i="31"/>
  <c r="BR41" i="31"/>
  <c r="BP41" i="31"/>
  <c r="BO41" i="31"/>
  <c r="BM41" i="31"/>
  <c r="BL41" i="31"/>
  <c r="BJ41" i="31"/>
  <c r="BI41" i="31"/>
  <c r="BG41" i="31"/>
  <c r="BF41" i="31"/>
  <c r="BD41" i="31"/>
  <c r="BC41" i="31"/>
  <c r="BA41" i="31"/>
  <c r="AZ41" i="31"/>
  <c r="AX41" i="31"/>
  <c r="AW41" i="31"/>
  <c r="AU41" i="31"/>
  <c r="AT41" i="31"/>
  <c r="AR41" i="31"/>
  <c r="AQ41" i="31"/>
  <c r="AO41" i="31"/>
  <c r="AN41" i="31"/>
  <c r="AL41" i="31"/>
  <c r="AK41" i="31"/>
  <c r="AI41" i="31"/>
  <c r="AH41" i="31"/>
  <c r="AF41" i="31"/>
  <c r="AE41" i="31"/>
  <c r="AC41" i="31"/>
  <c r="AB41" i="31"/>
  <c r="Z41" i="31"/>
  <c r="Y41" i="31"/>
  <c r="W41" i="31"/>
  <c r="V41" i="31"/>
  <c r="T41" i="31"/>
  <c r="S41" i="31"/>
  <c r="Q41" i="31"/>
  <c r="P41" i="31"/>
  <c r="N41" i="31"/>
  <c r="L41" i="31"/>
  <c r="J41" i="31"/>
  <c r="H41" i="31"/>
  <c r="CW40" i="31"/>
  <c r="CV40" i="31"/>
  <c r="CT40" i="31"/>
  <c r="CS40" i="31"/>
  <c r="CQ40" i="31"/>
  <c r="CP40" i="31"/>
  <c r="CN40" i="31"/>
  <c r="CM40" i="31"/>
  <c r="CK40" i="31"/>
  <c r="CJ40" i="31"/>
  <c r="CH40" i="31"/>
  <c r="CG40" i="31"/>
  <c r="CE40" i="31"/>
  <c r="CD40" i="31"/>
  <c r="CB40" i="31"/>
  <c r="CA40" i="31"/>
  <c r="BY40" i="31"/>
  <c r="BX40" i="31"/>
  <c r="BV40" i="31"/>
  <c r="BU40" i="31"/>
  <c r="BS40" i="31"/>
  <c r="BR40" i="31"/>
  <c r="BP40" i="31"/>
  <c r="BO40" i="31"/>
  <c r="BM40" i="31"/>
  <c r="BL40" i="31"/>
  <c r="BJ40" i="31"/>
  <c r="BI40" i="31"/>
  <c r="BG40" i="31"/>
  <c r="BF40" i="31"/>
  <c r="BD40" i="31"/>
  <c r="BC40" i="31"/>
  <c r="BA40" i="31"/>
  <c r="AZ40" i="31"/>
  <c r="AX40" i="31"/>
  <c r="AW40" i="31"/>
  <c r="AU40" i="31"/>
  <c r="AT40" i="31"/>
  <c r="AR40" i="31"/>
  <c r="AQ40" i="31"/>
  <c r="AO40" i="31"/>
  <c r="AN40" i="31"/>
  <c r="AL40" i="31"/>
  <c r="AK40" i="31"/>
  <c r="AI40" i="31"/>
  <c r="AH40" i="31"/>
  <c r="AF40" i="31"/>
  <c r="AE40" i="31"/>
  <c r="AC40" i="31"/>
  <c r="AB40" i="31"/>
  <c r="Z40" i="31"/>
  <c r="Y40" i="31"/>
  <c r="W40" i="31"/>
  <c r="V40" i="31"/>
  <c r="T40" i="31"/>
  <c r="S40" i="31"/>
  <c r="Q40" i="31"/>
  <c r="P40" i="31"/>
  <c r="N40" i="31"/>
  <c r="L40" i="31"/>
  <c r="J40" i="31"/>
  <c r="H40" i="31"/>
  <c r="CW39" i="31"/>
  <c r="CV39" i="31"/>
  <c r="CT39" i="31"/>
  <c r="CS39" i="31"/>
  <c r="CQ39" i="31"/>
  <c r="CP39" i="31"/>
  <c r="CN39" i="31"/>
  <c r="CM39" i="31"/>
  <c r="CK39" i="31"/>
  <c r="CJ39" i="31"/>
  <c r="CH39" i="31"/>
  <c r="CG39" i="31"/>
  <c r="CE39" i="31"/>
  <c r="CD39" i="31"/>
  <c r="CB39" i="31"/>
  <c r="CA39" i="31"/>
  <c r="BY39" i="31"/>
  <c r="BX39" i="31"/>
  <c r="BV39" i="31"/>
  <c r="BU39" i="31"/>
  <c r="BS39" i="31"/>
  <c r="BR39" i="31"/>
  <c r="BP39" i="31"/>
  <c r="BO39" i="31"/>
  <c r="BM39" i="31"/>
  <c r="BL39" i="31"/>
  <c r="BJ39" i="31"/>
  <c r="BI39" i="31"/>
  <c r="BG39" i="31"/>
  <c r="BF39" i="31"/>
  <c r="BD39" i="31"/>
  <c r="BC39" i="31"/>
  <c r="BA39" i="31"/>
  <c r="AZ39" i="31"/>
  <c r="AX39" i="31"/>
  <c r="AW39" i="31"/>
  <c r="AU39" i="31"/>
  <c r="AT39" i="31"/>
  <c r="AR39" i="31"/>
  <c r="AQ39" i="31"/>
  <c r="AO39" i="31"/>
  <c r="AN39" i="31"/>
  <c r="AL39" i="31"/>
  <c r="AK39" i="31"/>
  <c r="AI39" i="31"/>
  <c r="AH39" i="31"/>
  <c r="AF39" i="31"/>
  <c r="AE39" i="31"/>
  <c r="AC39" i="31"/>
  <c r="AB39" i="31"/>
  <c r="Z39" i="31"/>
  <c r="Y39" i="31"/>
  <c r="W39" i="31"/>
  <c r="V39" i="31"/>
  <c r="T39" i="31"/>
  <c r="S39" i="31"/>
  <c r="Q39" i="31"/>
  <c r="P39" i="31"/>
  <c r="N39" i="31"/>
  <c r="L39" i="31"/>
  <c r="J39" i="31"/>
  <c r="H39" i="31"/>
  <c r="CW38" i="31"/>
  <c r="CV38" i="31"/>
  <c r="CT38" i="31"/>
  <c r="CS38" i="31"/>
  <c r="CQ38" i="31"/>
  <c r="CP38" i="31"/>
  <c r="CN38" i="31"/>
  <c r="CM38" i="31"/>
  <c r="CK38" i="31"/>
  <c r="CJ38" i="31"/>
  <c r="CH38" i="31"/>
  <c r="CG38" i="31"/>
  <c r="CE38" i="31"/>
  <c r="CD38" i="31"/>
  <c r="CB38" i="31"/>
  <c r="CA38" i="31"/>
  <c r="BY38" i="31"/>
  <c r="BX38" i="31"/>
  <c r="BV38" i="31"/>
  <c r="BU38" i="31"/>
  <c r="BS38" i="31"/>
  <c r="BR38" i="31"/>
  <c r="BP38" i="31"/>
  <c r="BO38" i="31"/>
  <c r="BM38" i="31"/>
  <c r="BL38" i="31"/>
  <c r="BJ38" i="31"/>
  <c r="BI38" i="31"/>
  <c r="BG38" i="31"/>
  <c r="BF38" i="31"/>
  <c r="BD38" i="31"/>
  <c r="BC38" i="31"/>
  <c r="BA38" i="31"/>
  <c r="AZ38" i="31"/>
  <c r="AX38" i="31"/>
  <c r="AW38" i="31"/>
  <c r="AU38" i="31"/>
  <c r="AT38" i="31"/>
  <c r="AR38" i="31"/>
  <c r="AQ38" i="31"/>
  <c r="AO38" i="31"/>
  <c r="AN38" i="31"/>
  <c r="AL38" i="31"/>
  <c r="AK38" i="31"/>
  <c r="AI38" i="31"/>
  <c r="AH38" i="31"/>
  <c r="AF38" i="31"/>
  <c r="AE38" i="31"/>
  <c r="AC38" i="31"/>
  <c r="AB38" i="31"/>
  <c r="Z38" i="31"/>
  <c r="Y38" i="31"/>
  <c r="W38" i="31"/>
  <c r="V38" i="31"/>
  <c r="T38" i="31"/>
  <c r="S38" i="31"/>
  <c r="Q38" i="31"/>
  <c r="P38" i="31"/>
  <c r="N38" i="31"/>
  <c r="L38" i="31"/>
  <c r="J38" i="31"/>
  <c r="H38" i="31"/>
  <c r="CW37" i="31"/>
  <c r="CV37" i="31"/>
  <c r="CT37" i="31"/>
  <c r="CS37" i="31"/>
  <c r="CQ37" i="31"/>
  <c r="CP37" i="31"/>
  <c r="CN37" i="31"/>
  <c r="CM37" i="31"/>
  <c r="CK37" i="31"/>
  <c r="CJ37" i="31"/>
  <c r="CH37" i="31"/>
  <c r="CG37" i="31"/>
  <c r="CE37" i="31"/>
  <c r="CD37" i="31"/>
  <c r="CB37" i="31"/>
  <c r="CA37" i="31"/>
  <c r="BY37" i="31"/>
  <c r="BX37" i="31"/>
  <c r="BV37" i="31"/>
  <c r="BU37" i="31"/>
  <c r="BS37" i="31"/>
  <c r="BR37" i="31"/>
  <c r="BP37" i="31"/>
  <c r="BO37" i="31"/>
  <c r="BM37" i="31"/>
  <c r="BL37" i="31"/>
  <c r="BJ37" i="31"/>
  <c r="BI37" i="31"/>
  <c r="BG37" i="31"/>
  <c r="BF37" i="31"/>
  <c r="BD37" i="31"/>
  <c r="BC37" i="31"/>
  <c r="BA37" i="31"/>
  <c r="AZ37" i="31"/>
  <c r="AX37" i="31"/>
  <c r="AW37" i="31"/>
  <c r="AU37" i="31"/>
  <c r="AT37" i="31"/>
  <c r="AR37" i="31"/>
  <c r="AQ37" i="31"/>
  <c r="AO37" i="31"/>
  <c r="AN37" i="31"/>
  <c r="AL37" i="31"/>
  <c r="AK37" i="31"/>
  <c r="AI37" i="31"/>
  <c r="AH37" i="31"/>
  <c r="AF37" i="31"/>
  <c r="AE37" i="31"/>
  <c r="AC37" i="31"/>
  <c r="AB37" i="31"/>
  <c r="Z37" i="31"/>
  <c r="Y37" i="31"/>
  <c r="W37" i="31"/>
  <c r="V37" i="31"/>
  <c r="T37" i="31"/>
  <c r="S37" i="31"/>
  <c r="Q37" i="31"/>
  <c r="P37" i="31"/>
  <c r="N37" i="31"/>
  <c r="L37" i="31"/>
  <c r="J37" i="31"/>
  <c r="H37" i="31"/>
  <c r="CW36" i="31"/>
  <c r="CV36" i="31"/>
  <c r="CT36" i="31"/>
  <c r="CS36" i="31"/>
  <c r="CQ36" i="31"/>
  <c r="CP36" i="31"/>
  <c r="CN36" i="31"/>
  <c r="CM36" i="31"/>
  <c r="CK36" i="31"/>
  <c r="CJ36" i="31"/>
  <c r="CH36" i="31"/>
  <c r="CG36" i="31"/>
  <c r="CE36" i="31"/>
  <c r="CD36" i="31"/>
  <c r="CB36" i="31"/>
  <c r="CA36" i="31"/>
  <c r="BY36" i="31"/>
  <c r="BX36" i="31"/>
  <c r="BV36" i="31"/>
  <c r="BU36" i="31"/>
  <c r="BS36" i="31"/>
  <c r="BR36" i="31"/>
  <c r="BP36" i="31"/>
  <c r="BO36" i="31"/>
  <c r="BM36" i="31"/>
  <c r="BL36" i="31"/>
  <c r="BJ36" i="31"/>
  <c r="BI36" i="31"/>
  <c r="BG36" i="31"/>
  <c r="BF36" i="31"/>
  <c r="BD36" i="31"/>
  <c r="BC36" i="31"/>
  <c r="BA36" i="31"/>
  <c r="AZ36" i="31"/>
  <c r="AX36" i="31"/>
  <c r="AW36" i="31"/>
  <c r="AU36" i="31"/>
  <c r="AT36" i="31"/>
  <c r="AR36" i="31"/>
  <c r="AQ36" i="31"/>
  <c r="AO36" i="31"/>
  <c r="AN36" i="31"/>
  <c r="AL36" i="31"/>
  <c r="AK36" i="31"/>
  <c r="AI36" i="31"/>
  <c r="AH36" i="31"/>
  <c r="AF36" i="31"/>
  <c r="AE36" i="31"/>
  <c r="AC36" i="31"/>
  <c r="AB36" i="31"/>
  <c r="Z36" i="31"/>
  <c r="Y36" i="31"/>
  <c r="W36" i="31"/>
  <c r="V36" i="31"/>
  <c r="T36" i="31"/>
  <c r="S36" i="31"/>
  <c r="Q36" i="31"/>
  <c r="P36" i="31"/>
  <c r="N36" i="31"/>
  <c r="L36" i="31"/>
  <c r="J36" i="31"/>
  <c r="H36" i="31"/>
  <c r="CW35" i="31"/>
  <c r="CV35" i="31"/>
  <c r="CT35" i="31"/>
  <c r="CS35" i="31"/>
  <c r="CQ35" i="31"/>
  <c r="CP35" i="31"/>
  <c r="CN35" i="31"/>
  <c r="CM35" i="31"/>
  <c r="CK35" i="31"/>
  <c r="CJ35" i="31"/>
  <c r="CH35" i="31"/>
  <c r="CG35" i="31"/>
  <c r="CE35" i="31"/>
  <c r="CD35" i="31"/>
  <c r="CB35" i="31"/>
  <c r="CA35" i="31"/>
  <c r="BY35" i="31"/>
  <c r="BX35" i="31"/>
  <c r="BV35" i="31"/>
  <c r="BU35" i="31"/>
  <c r="BS35" i="31"/>
  <c r="BR35" i="31"/>
  <c r="BP35" i="31"/>
  <c r="BO35" i="31"/>
  <c r="BM35" i="31"/>
  <c r="BL35" i="31"/>
  <c r="BJ35" i="31"/>
  <c r="BI35" i="31"/>
  <c r="BG35" i="31"/>
  <c r="BF35" i="31"/>
  <c r="BD35" i="31"/>
  <c r="BC35" i="31"/>
  <c r="BA35" i="31"/>
  <c r="AZ35" i="31"/>
  <c r="AX35" i="31"/>
  <c r="AW35" i="31"/>
  <c r="AU35" i="31"/>
  <c r="AT35" i="31"/>
  <c r="AR35" i="31"/>
  <c r="AQ35" i="31"/>
  <c r="AO35" i="31"/>
  <c r="AN35" i="31"/>
  <c r="AL35" i="31"/>
  <c r="AK35" i="31"/>
  <c r="AI35" i="31"/>
  <c r="AH35" i="31"/>
  <c r="AF35" i="31"/>
  <c r="AE35" i="31"/>
  <c r="AC35" i="31"/>
  <c r="AB35" i="31"/>
  <c r="Z35" i="31"/>
  <c r="Y35" i="31"/>
  <c r="W35" i="31"/>
  <c r="V35" i="31"/>
  <c r="T35" i="31"/>
  <c r="S35" i="31"/>
  <c r="Q35" i="31"/>
  <c r="P35" i="31"/>
  <c r="N35" i="31"/>
  <c r="L35" i="31"/>
  <c r="J35" i="31"/>
  <c r="H35" i="31"/>
  <c r="CW34" i="31"/>
  <c r="CV34" i="31"/>
  <c r="CT34" i="31"/>
  <c r="CS34" i="31"/>
  <c r="CQ34" i="31"/>
  <c r="CP34" i="31"/>
  <c r="CN34" i="31"/>
  <c r="CM34" i="31"/>
  <c r="CK34" i="31"/>
  <c r="CJ34" i="31"/>
  <c r="CH34" i="31"/>
  <c r="CG34" i="31"/>
  <c r="CE34" i="31"/>
  <c r="CD34" i="31"/>
  <c r="CB34" i="31"/>
  <c r="CA34" i="31"/>
  <c r="BY34" i="31"/>
  <c r="BX34" i="31"/>
  <c r="BV34" i="31"/>
  <c r="BU34" i="31"/>
  <c r="BS34" i="31"/>
  <c r="BR34" i="31"/>
  <c r="BP34" i="31"/>
  <c r="BO34" i="31"/>
  <c r="BM34" i="31"/>
  <c r="BL34" i="31"/>
  <c r="BJ34" i="31"/>
  <c r="BI34" i="31"/>
  <c r="BG34" i="31"/>
  <c r="BF34" i="31"/>
  <c r="BD34" i="31"/>
  <c r="BC34" i="31"/>
  <c r="BA34" i="31"/>
  <c r="AZ34" i="31"/>
  <c r="AX34" i="31"/>
  <c r="AW34" i="31"/>
  <c r="AU34" i="31"/>
  <c r="AT34" i="31"/>
  <c r="AR34" i="31"/>
  <c r="AQ34" i="31"/>
  <c r="AO34" i="31"/>
  <c r="AN34" i="31"/>
  <c r="AL34" i="31"/>
  <c r="AK34" i="31"/>
  <c r="AI34" i="31"/>
  <c r="AH34" i="31"/>
  <c r="AF34" i="31"/>
  <c r="AE34" i="31"/>
  <c r="AC34" i="31"/>
  <c r="AB34" i="31"/>
  <c r="Z34" i="31"/>
  <c r="Y34" i="31"/>
  <c r="W34" i="31"/>
  <c r="V34" i="31"/>
  <c r="T34" i="31"/>
  <c r="S34" i="31"/>
  <c r="Q34" i="31"/>
  <c r="P34" i="31"/>
  <c r="N34" i="31"/>
  <c r="L34" i="31"/>
  <c r="J34" i="31"/>
  <c r="H34" i="31"/>
  <c r="CW33" i="31"/>
  <c r="CV33" i="31"/>
  <c r="CT33" i="31"/>
  <c r="CS33" i="31"/>
  <c r="CQ33" i="31"/>
  <c r="CP33" i="31"/>
  <c r="CN33" i="31"/>
  <c r="CM33" i="31"/>
  <c r="CK33" i="31"/>
  <c r="CJ33" i="31"/>
  <c r="CH33" i="31"/>
  <c r="CG33" i="31"/>
  <c r="CE33" i="31"/>
  <c r="CD33" i="31"/>
  <c r="CB33" i="31"/>
  <c r="CA33" i="31"/>
  <c r="BY33" i="31"/>
  <c r="BX33" i="31"/>
  <c r="BV33" i="31"/>
  <c r="BU33" i="31"/>
  <c r="BS33" i="31"/>
  <c r="BR33" i="31"/>
  <c r="BP33" i="31"/>
  <c r="BO33" i="31"/>
  <c r="BM33" i="31"/>
  <c r="BL33" i="31"/>
  <c r="BJ33" i="31"/>
  <c r="BI33" i="31"/>
  <c r="BG33" i="31"/>
  <c r="BF33" i="31"/>
  <c r="BD33" i="31"/>
  <c r="BC33" i="31"/>
  <c r="BA33" i="31"/>
  <c r="AZ33" i="31"/>
  <c r="AX33" i="31"/>
  <c r="AW33" i="31"/>
  <c r="AU33" i="31"/>
  <c r="AT33" i="31"/>
  <c r="AR33" i="31"/>
  <c r="AQ33" i="31"/>
  <c r="AO33" i="31"/>
  <c r="AN33" i="31"/>
  <c r="AL33" i="31"/>
  <c r="AK33" i="31"/>
  <c r="AI33" i="31"/>
  <c r="AH33" i="31"/>
  <c r="AF33" i="31"/>
  <c r="AE33" i="31"/>
  <c r="AC33" i="31"/>
  <c r="AB33" i="31"/>
  <c r="Z33" i="31"/>
  <c r="Y33" i="31"/>
  <c r="W33" i="31"/>
  <c r="V33" i="31"/>
  <c r="T33" i="31"/>
  <c r="S33" i="31"/>
  <c r="Q33" i="31"/>
  <c r="P33" i="31"/>
  <c r="N33" i="31"/>
  <c r="L33" i="31"/>
  <c r="J33" i="31"/>
  <c r="H33" i="31"/>
  <c r="CW32" i="31"/>
  <c r="CV32" i="31"/>
  <c r="CT32" i="31"/>
  <c r="CS32" i="31"/>
  <c r="CQ32" i="31"/>
  <c r="CP32" i="31"/>
  <c r="CN32" i="31"/>
  <c r="CM32" i="31"/>
  <c r="CK32" i="31"/>
  <c r="CJ32" i="31"/>
  <c r="CH32" i="31"/>
  <c r="CG32" i="31"/>
  <c r="CE32" i="31"/>
  <c r="CD32" i="31"/>
  <c r="CB32" i="31"/>
  <c r="CA32" i="31"/>
  <c r="BY32" i="31"/>
  <c r="BX32" i="31"/>
  <c r="BV32" i="31"/>
  <c r="BU32" i="31"/>
  <c r="BS32" i="31"/>
  <c r="BR32" i="31"/>
  <c r="BP32" i="31"/>
  <c r="BO32" i="31"/>
  <c r="BM32" i="31"/>
  <c r="BL32" i="31"/>
  <c r="BJ32" i="31"/>
  <c r="BI32" i="31"/>
  <c r="BG32" i="31"/>
  <c r="BF32" i="31"/>
  <c r="BD32" i="31"/>
  <c r="BC32" i="31"/>
  <c r="BA32" i="31"/>
  <c r="AZ32" i="31"/>
  <c r="AX32" i="31"/>
  <c r="AW32" i="31"/>
  <c r="AU32" i="31"/>
  <c r="AT32" i="31"/>
  <c r="AR32" i="31"/>
  <c r="AQ32" i="31"/>
  <c r="AO32" i="31"/>
  <c r="AN32" i="31"/>
  <c r="AL32" i="31"/>
  <c r="AK32" i="31"/>
  <c r="AI32" i="31"/>
  <c r="AH32" i="31"/>
  <c r="AF32" i="31"/>
  <c r="AE32" i="31"/>
  <c r="AC32" i="31"/>
  <c r="AB32" i="31"/>
  <c r="Z32" i="31"/>
  <c r="Y32" i="31"/>
  <c r="W32" i="31"/>
  <c r="V32" i="31"/>
  <c r="T32" i="31"/>
  <c r="S32" i="31"/>
  <c r="Q32" i="31"/>
  <c r="P32" i="31"/>
  <c r="N32" i="31"/>
  <c r="L32" i="31"/>
  <c r="J32" i="31"/>
  <c r="H32" i="31"/>
  <c r="CW31" i="31"/>
  <c r="CV31" i="31"/>
  <c r="CT31" i="31"/>
  <c r="CS31" i="31"/>
  <c r="CQ31" i="31"/>
  <c r="CP31" i="31"/>
  <c r="CN31" i="31"/>
  <c r="CM31" i="31"/>
  <c r="CK31" i="31"/>
  <c r="CJ31" i="31"/>
  <c r="CH31" i="31"/>
  <c r="CG31" i="31"/>
  <c r="CE31" i="31"/>
  <c r="CD31" i="31"/>
  <c r="CB31" i="31"/>
  <c r="CA31" i="31"/>
  <c r="BY31" i="31"/>
  <c r="BX31" i="31"/>
  <c r="BV31" i="31"/>
  <c r="BU31" i="31"/>
  <c r="BS31" i="31"/>
  <c r="BR31" i="31"/>
  <c r="BP31" i="31"/>
  <c r="BO31" i="31"/>
  <c r="BM31" i="31"/>
  <c r="BL31" i="31"/>
  <c r="BJ31" i="31"/>
  <c r="BI31" i="31"/>
  <c r="BG31" i="31"/>
  <c r="BF31" i="31"/>
  <c r="BD31" i="31"/>
  <c r="BC31" i="31"/>
  <c r="BA31" i="31"/>
  <c r="AZ31" i="31"/>
  <c r="AX31" i="31"/>
  <c r="AW31" i="31"/>
  <c r="AU31" i="31"/>
  <c r="AT31" i="31"/>
  <c r="AR31" i="31"/>
  <c r="AQ31" i="31"/>
  <c r="AO31" i="31"/>
  <c r="AN31" i="31"/>
  <c r="AL31" i="31"/>
  <c r="AK31" i="31"/>
  <c r="AI31" i="31"/>
  <c r="AH31" i="31"/>
  <c r="AF31" i="31"/>
  <c r="AE31" i="31"/>
  <c r="AC31" i="31"/>
  <c r="AB31" i="31"/>
  <c r="Z31" i="31"/>
  <c r="Y31" i="31"/>
  <c r="W31" i="31"/>
  <c r="V31" i="31"/>
  <c r="T31" i="31"/>
  <c r="S31" i="31"/>
  <c r="Q31" i="31"/>
  <c r="P31" i="31"/>
  <c r="N31" i="31"/>
  <c r="L31" i="31"/>
  <c r="J31" i="31"/>
  <c r="H31" i="31"/>
  <c r="CW30" i="31"/>
  <c r="CV30" i="31"/>
  <c r="CT30" i="31"/>
  <c r="CS30" i="31"/>
  <c r="CQ30" i="31"/>
  <c r="CP30" i="31"/>
  <c r="CN30" i="31"/>
  <c r="CM30" i="31"/>
  <c r="CK30" i="31"/>
  <c r="CJ30" i="31"/>
  <c r="CH30" i="31"/>
  <c r="CG30" i="31"/>
  <c r="CE30" i="31"/>
  <c r="CD30" i="31"/>
  <c r="CB30" i="31"/>
  <c r="CA30" i="31"/>
  <c r="BY30" i="31"/>
  <c r="BX30" i="31"/>
  <c r="BV30" i="31"/>
  <c r="BU30" i="31"/>
  <c r="BS30" i="31"/>
  <c r="BR30" i="31"/>
  <c r="BP30" i="31"/>
  <c r="BO30" i="31"/>
  <c r="BM30" i="31"/>
  <c r="BL30" i="31"/>
  <c r="BJ30" i="31"/>
  <c r="BI30" i="31"/>
  <c r="BG30" i="31"/>
  <c r="BF30" i="31"/>
  <c r="BD30" i="31"/>
  <c r="BC30" i="31"/>
  <c r="BA30" i="31"/>
  <c r="AZ30" i="31"/>
  <c r="AX30" i="31"/>
  <c r="AW30" i="31"/>
  <c r="AU30" i="31"/>
  <c r="AT30" i="31"/>
  <c r="AR30" i="31"/>
  <c r="AQ30" i="31"/>
  <c r="AO30" i="31"/>
  <c r="AN30" i="31"/>
  <c r="AL30" i="31"/>
  <c r="AK30" i="31"/>
  <c r="AI30" i="31"/>
  <c r="AH30" i="31"/>
  <c r="AF30" i="31"/>
  <c r="AE30" i="31"/>
  <c r="AC30" i="31"/>
  <c r="AB30" i="31"/>
  <c r="Z30" i="31"/>
  <c r="Y30" i="31"/>
  <c r="W30" i="31"/>
  <c r="V30" i="31"/>
  <c r="T30" i="31"/>
  <c r="S30" i="31"/>
  <c r="Q30" i="31"/>
  <c r="P30" i="31"/>
  <c r="N30" i="31"/>
  <c r="L30" i="31"/>
  <c r="J30" i="31"/>
  <c r="H30" i="31"/>
  <c r="CW29" i="31"/>
  <c r="CV29" i="31"/>
  <c r="CT29" i="31"/>
  <c r="CS29" i="31"/>
  <c r="CQ29" i="31"/>
  <c r="CP29" i="31"/>
  <c r="CN29" i="31"/>
  <c r="CM29" i="31"/>
  <c r="CK29" i="31"/>
  <c r="CJ29" i="31"/>
  <c r="CH29" i="31"/>
  <c r="CG29" i="31"/>
  <c r="CE29" i="31"/>
  <c r="CD29" i="31"/>
  <c r="CB29" i="31"/>
  <c r="CA29" i="31"/>
  <c r="BY29" i="31"/>
  <c r="BX29" i="31"/>
  <c r="BV29" i="31"/>
  <c r="BU29" i="31"/>
  <c r="BS29" i="31"/>
  <c r="BR29" i="31"/>
  <c r="BP29" i="31"/>
  <c r="BO29" i="31"/>
  <c r="BM29" i="31"/>
  <c r="BL29" i="31"/>
  <c r="BJ29" i="31"/>
  <c r="BI29" i="31"/>
  <c r="BG29" i="31"/>
  <c r="BF29" i="31"/>
  <c r="BD29" i="31"/>
  <c r="BC29" i="31"/>
  <c r="BA29" i="31"/>
  <c r="AZ29" i="31"/>
  <c r="AX29" i="31"/>
  <c r="AW29" i="31"/>
  <c r="AU29" i="31"/>
  <c r="AT29" i="31"/>
  <c r="AR29" i="31"/>
  <c r="AQ29" i="31"/>
  <c r="AO29" i="31"/>
  <c r="AN29" i="31"/>
  <c r="AL29" i="31"/>
  <c r="AK29" i="31"/>
  <c r="AI29" i="31"/>
  <c r="AH29" i="31"/>
  <c r="AF29" i="31"/>
  <c r="AE29" i="31"/>
  <c r="AC29" i="31"/>
  <c r="AB29" i="31"/>
  <c r="Z29" i="31"/>
  <c r="Y29" i="31"/>
  <c r="W29" i="31"/>
  <c r="V29" i="31"/>
  <c r="T29" i="31"/>
  <c r="S29" i="31"/>
  <c r="Q29" i="31"/>
  <c r="P29" i="31"/>
  <c r="N29" i="31"/>
  <c r="L29" i="31"/>
  <c r="J29" i="31"/>
  <c r="H29" i="31"/>
  <c r="CW28" i="31"/>
  <c r="CV28" i="31"/>
  <c r="CT28" i="31"/>
  <c r="CS28" i="31"/>
  <c r="CQ28" i="31"/>
  <c r="CP28" i="31"/>
  <c r="CN28" i="31"/>
  <c r="CM28" i="31"/>
  <c r="CK28" i="31"/>
  <c r="CJ28" i="31"/>
  <c r="CH28" i="31"/>
  <c r="CG28" i="31"/>
  <c r="CE28" i="31"/>
  <c r="CD28" i="31"/>
  <c r="CB28" i="31"/>
  <c r="CA28" i="31"/>
  <c r="BY28" i="31"/>
  <c r="BX28" i="31"/>
  <c r="BV28" i="31"/>
  <c r="BU28" i="31"/>
  <c r="BS28" i="31"/>
  <c r="BR28" i="31"/>
  <c r="BP28" i="31"/>
  <c r="BO28" i="31"/>
  <c r="BM28" i="31"/>
  <c r="BL28" i="31"/>
  <c r="BJ28" i="31"/>
  <c r="BI28" i="31"/>
  <c r="BG28" i="31"/>
  <c r="BF28" i="31"/>
  <c r="BD28" i="31"/>
  <c r="BC28" i="31"/>
  <c r="BA28" i="31"/>
  <c r="AZ28" i="31"/>
  <c r="AX28" i="31"/>
  <c r="AW28" i="31"/>
  <c r="AU28" i="31"/>
  <c r="AT28" i="31"/>
  <c r="AR28" i="31"/>
  <c r="AQ28" i="31"/>
  <c r="AO28" i="31"/>
  <c r="AN28" i="31"/>
  <c r="AL28" i="31"/>
  <c r="AK28" i="31"/>
  <c r="AI28" i="31"/>
  <c r="AH28" i="31"/>
  <c r="AF28" i="31"/>
  <c r="AE28" i="31"/>
  <c r="AC28" i="31"/>
  <c r="AB28" i="31"/>
  <c r="Z28" i="31"/>
  <c r="Y28" i="31"/>
  <c r="W28" i="31"/>
  <c r="V28" i="31"/>
  <c r="T28" i="31"/>
  <c r="S28" i="31"/>
  <c r="Q28" i="31"/>
  <c r="P28" i="31"/>
  <c r="N28" i="31"/>
  <c r="L28" i="31"/>
  <c r="J28" i="31"/>
  <c r="H28" i="31"/>
  <c r="CW27" i="31"/>
  <c r="CV27" i="31"/>
  <c r="CT27" i="31"/>
  <c r="CS27" i="31"/>
  <c r="CQ27" i="31"/>
  <c r="CP27" i="31"/>
  <c r="CN27" i="31"/>
  <c r="CM27" i="31"/>
  <c r="CK27" i="31"/>
  <c r="CJ27" i="31"/>
  <c r="CH27" i="31"/>
  <c r="CG27" i="31"/>
  <c r="CE27" i="31"/>
  <c r="CD27" i="31"/>
  <c r="CB27" i="31"/>
  <c r="CA27" i="31"/>
  <c r="BY27" i="31"/>
  <c r="BX27" i="31"/>
  <c r="BV27" i="31"/>
  <c r="BU27" i="31"/>
  <c r="BS27" i="31"/>
  <c r="BR27" i="31"/>
  <c r="BP27" i="31"/>
  <c r="BO27" i="31"/>
  <c r="BM27" i="31"/>
  <c r="BL27" i="31"/>
  <c r="BJ27" i="31"/>
  <c r="BI27" i="31"/>
  <c r="BG27" i="31"/>
  <c r="BF27" i="31"/>
  <c r="BD27" i="31"/>
  <c r="BC27" i="31"/>
  <c r="BA27" i="31"/>
  <c r="AZ27" i="31"/>
  <c r="AX27" i="31"/>
  <c r="AW27" i="31"/>
  <c r="AU27" i="31"/>
  <c r="AT27" i="31"/>
  <c r="AR27" i="31"/>
  <c r="AQ27" i="31"/>
  <c r="AO27" i="31"/>
  <c r="AN27" i="31"/>
  <c r="AL27" i="31"/>
  <c r="AK27" i="31"/>
  <c r="AI27" i="31"/>
  <c r="AH27" i="31"/>
  <c r="AF27" i="31"/>
  <c r="AE27" i="31"/>
  <c r="AC27" i="31"/>
  <c r="AB27" i="31"/>
  <c r="Z27" i="31"/>
  <c r="Y27" i="31"/>
  <c r="W27" i="31"/>
  <c r="V27" i="31"/>
  <c r="T27" i="31"/>
  <c r="S27" i="31"/>
  <c r="Q27" i="31"/>
  <c r="P27" i="31"/>
  <c r="N27" i="31"/>
  <c r="L27" i="31"/>
  <c r="J27" i="31"/>
  <c r="H27" i="31"/>
  <c r="CW26" i="31"/>
  <c r="CV26" i="31"/>
  <c r="CT26" i="31"/>
  <c r="CS26" i="31"/>
  <c r="CQ26" i="31"/>
  <c r="CP26" i="31"/>
  <c r="CN26" i="31"/>
  <c r="CM26" i="31"/>
  <c r="CK26" i="31"/>
  <c r="CJ26" i="31"/>
  <c r="CH26" i="31"/>
  <c r="CG26" i="31"/>
  <c r="CE26" i="31"/>
  <c r="CD26" i="31"/>
  <c r="CB26" i="31"/>
  <c r="CA26" i="31"/>
  <c r="BY26" i="31"/>
  <c r="BX26" i="31"/>
  <c r="BV26" i="31"/>
  <c r="BU26" i="31"/>
  <c r="BS26" i="31"/>
  <c r="BR26" i="31"/>
  <c r="BP26" i="31"/>
  <c r="BO26" i="31"/>
  <c r="BM26" i="31"/>
  <c r="BL26" i="31"/>
  <c r="BJ26" i="31"/>
  <c r="BI26" i="31"/>
  <c r="BG26" i="31"/>
  <c r="BF26" i="31"/>
  <c r="BD26" i="31"/>
  <c r="BC26" i="31"/>
  <c r="BA26" i="31"/>
  <c r="AZ26" i="31"/>
  <c r="AX26" i="31"/>
  <c r="AW26" i="31"/>
  <c r="AU26" i="31"/>
  <c r="AT26" i="31"/>
  <c r="AR26" i="31"/>
  <c r="AQ26" i="31"/>
  <c r="AO26" i="31"/>
  <c r="AN26" i="31"/>
  <c r="AL26" i="31"/>
  <c r="AK26" i="31"/>
  <c r="AI26" i="31"/>
  <c r="AH26" i="31"/>
  <c r="AF26" i="31"/>
  <c r="AE26" i="31"/>
  <c r="AC26" i="31"/>
  <c r="AB26" i="31"/>
  <c r="Z26" i="31"/>
  <c r="Y26" i="31"/>
  <c r="W26" i="31"/>
  <c r="V26" i="31"/>
  <c r="T26" i="31"/>
  <c r="S26" i="31"/>
  <c r="Q26" i="31"/>
  <c r="P26" i="31"/>
  <c r="N26" i="31"/>
  <c r="L26" i="31"/>
  <c r="J26" i="31"/>
  <c r="H26" i="31"/>
  <c r="CW25" i="31"/>
  <c r="CV25" i="31"/>
  <c r="CT25" i="31"/>
  <c r="CS25" i="31"/>
  <c r="CQ25" i="31"/>
  <c r="CP25" i="31"/>
  <c r="CN25" i="31"/>
  <c r="CM25" i="31"/>
  <c r="CK25" i="31"/>
  <c r="CJ25" i="31"/>
  <c r="CH25" i="31"/>
  <c r="CG25" i="31"/>
  <c r="CE25" i="31"/>
  <c r="CD25" i="31"/>
  <c r="CB25" i="31"/>
  <c r="CA25" i="31"/>
  <c r="BY25" i="31"/>
  <c r="BX25" i="31"/>
  <c r="BV25" i="31"/>
  <c r="BU25" i="31"/>
  <c r="BS25" i="31"/>
  <c r="BR25" i="31"/>
  <c r="BP25" i="31"/>
  <c r="BO25" i="31"/>
  <c r="BM25" i="31"/>
  <c r="BL25" i="31"/>
  <c r="BJ25" i="31"/>
  <c r="BI25" i="31"/>
  <c r="BG25" i="31"/>
  <c r="BF25" i="31"/>
  <c r="BD25" i="31"/>
  <c r="BC25" i="31"/>
  <c r="BA25" i="31"/>
  <c r="AZ25" i="31"/>
  <c r="AX25" i="31"/>
  <c r="AW25" i="31"/>
  <c r="AU25" i="31"/>
  <c r="AT25" i="31"/>
  <c r="AR25" i="31"/>
  <c r="AQ25" i="31"/>
  <c r="AO25" i="31"/>
  <c r="AN25" i="31"/>
  <c r="AL25" i="31"/>
  <c r="AK25" i="31"/>
  <c r="AI25" i="31"/>
  <c r="AH25" i="31"/>
  <c r="AF25" i="31"/>
  <c r="AE25" i="31"/>
  <c r="AC25" i="31"/>
  <c r="AB25" i="31"/>
  <c r="Z25" i="31"/>
  <c r="Y25" i="31"/>
  <c r="W25" i="31"/>
  <c r="V25" i="31"/>
  <c r="T25" i="31"/>
  <c r="S25" i="31"/>
  <c r="Q25" i="31"/>
  <c r="P25" i="31"/>
  <c r="N25" i="31"/>
  <c r="L25" i="31"/>
  <c r="J25" i="31"/>
  <c r="H25" i="31"/>
  <c r="CW24" i="31"/>
  <c r="CV24" i="31"/>
  <c r="CT24" i="31"/>
  <c r="CS24" i="31"/>
  <c r="CQ24" i="31"/>
  <c r="CP24" i="31"/>
  <c r="CN24" i="31"/>
  <c r="CM24" i="31"/>
  <c r="CK24" i="31"/>
  <c r="CJ24" i="31"/>
  <c r="CH24" i="31"/>
  <c r="CG24" i="31"/>
  <c r="CE24" i="31"/>
  <c r="CD24" i="31"/>
  <c r="CB24" i="31"/>
  <c r="CA24" i="31"/>
  <c r="BY24" i="31"/>
  <c r="BX24" i="31"/>
  <c r="BV24" i="31"/>
  <c r="BU24" i="31"/>
  <c r="BS24" i="31"/>
  <c r="BR24" i="31"/>
  <c r="BP24" i="31"/>
  <c r="BO24" i="31"/>
  <c r="BM24" i="31"/>
  <c r="BL24" i="31"/>
  <c r="BJ24" i="31"/>
  <c r="BI24" i="31"/>
  <c r="BG24" i="31"/>
  <c r="BF24" i="31"/>
  <c r="BD24" i="31"/>
  <c r="BC24" i="31"/>
  <c r="BA24" i="31"/>
  <c r="AZ24" i="31"/>
  <c r="AX24" i="31"/>
  <c r="AW24" i="31"/>
  <c r="AU24" i="31"/>
  <c r="AT24" i="31"/>
  <c r="AR24" i="31"/>
  <c r="AQ24" i="31"/>
  <c r="AO24" i="31"/>
  <c r="AN24" i="31"/>
  <c r="AL24" i="31"/>
  <c r="AK24" i="31"/>
  <c r="AI24" i="31"/>
  <c r="AH24" i="31"/>
  <c r="AF24" i="31"/>
  <c r="AE24" i="31"/>
  <c r="AC24" i="31"/>
  <c r="AB24" i="31"/>
  <c r="Z24" i="31"/>
  <c r="Y24" i="31"/>
  <c r="W24" i="31"/>
  <c r="V24" i="31"/>
  <c r="T24" i="31"/>
  <c r="S24" i="31"/>
  <c r="Q24" i="31"/>
  <c r="P24" i="31"/>
  <c r="N24" i="31"/>
  <c r="L24" i="31"/>
  <c r="J24" i="31"/>
  <c r="H24" i="31"/>
  <c r="CW23" i="31"/>
  <c r="CV23" i="31"/>
  <c r="CT23" i="31"/>
  <c r="CS23" i="31"/>
  <c r="CQ23" i="31"/>
  <c r="CP23" i="31"/>
  <c r="CN23" i="31"/>
  <c r="CM23" i="31"/>
  <c r="CK23" i="31"/>
  <c r="CJ23" i="31"/>
  <c r="CH23" i="31"/>
  <c r="CG23" i="31"/>
  <c r="CE23" i="31"/>
  <c r="CD23" i="31"/>
  <c r="CB23" i="31"/>
  <c r="CA23" i="31"/>
  <c r="BY23" i="31"/>
  <c r="BX23" i="31"/>
  <c r="BV23" i="31"/>
  <c r="BU23" i="31"/>
  <c r="BS23" i="31"/>
  <c r="BR23" i="31"/>
  <c r="BP23" i="31"/>
  <c r="BO23" i="31"/>
  <c r="BM23" i="31"/>
  <c r="BL23" i="31"/>
  <c r="BJ23" i="31"/>
  <c r="BI23" i="31"/>
  <c r="BG23" i="31"/>
  <c r="BF23" i="31"/>
  <c r="BD23" i="31"/>
  <c r="BC23" i="31"/>
  <c r="BA23" i="31"/>
  <c r="AZ23" i="31"/>
  <c r="AX23" i="31"/>
  <c r="AW23" i="31"/>
  <c r="AU23" i="31"/>
  <c r="AT23" i="31"/>
  <c r="AR23" i="31"/>
  <c r="AQ23" i="31"/>
  <c r="AO23" i="31"/>
  <c r="AN23" i="31"/>
  <c r="AL23" i="31"/>
  <c r="AK23" i="31"/>
  <c r="AI23" i="31"/>
  <c r="AH23" i="31"/>
  <c r="AF23" i="31"/>
  <c r="AE23" i="31"/>
  <c r="AC23" i="31"/>
  <c r="AB23" i="31"/>
  <c r="Z23" i="31"/>
  <c r="Y23" i="31"/>
  <c r="W23" i="31"/>
  <c r="V23" i="31"/>
  <c r="T23" i="31"/>
  <c r="S23" i="31"/>
  <c r="Q23" i="31"/>
  <c r="P23" i="31"/>
  <c r="N23" i="31"/>
  <c r="L23" i="31"/>
  <c r="J23" i="31"/>
  <c r="H23" i="31"/>
  <c r="CW22" i="31"/>
  <c r="CV22" i="31"/>
  <c r="CT22" i="31"/>
  <c r="CS22" i="31"/>
  <c r="CQ22" i="31"/>
  <c r="CP22" i="31"/>
  <c r="CN22" i="31"/>
  <c r="CM22" i="31"/>
  <c r="CK22" i="31"/>
  <c r="CJ22" i="31"/>
  <c r="CH22" i="31"/>
  <c r="CG22" i="31"/>
  <c r="CE22" i="31"/>
  <c r="CD22" i="31"/>
  <c r="CB22" i="31"/>
  <c r="CA22" i="31"/>
  <c r="BY22" i="31"/>
  <c r="BX22" i="31"/>
  <c r="BV22" i="31"/>
  <c r="BU22" i="31"/>
  <c r="BS22" i="31"/>
  <c r="BR22" i="31"/>
  <c r="BP22" i="31"/>
  <c r="BO22" i="31"/>
  <c r="BM22" i="31"/>
  <c r="BL22" i="31"/>
  <c r="BJ22" i="31"/>
  <c r="BI22" i="31"/>
  <c r="BG22" i="31"/>
  <c r="BF22" i="31"/>
  <c r="BD22" i="31"/>
  <c r="BC22" i="31"/>
  <c r="BA22" i="31"/>
  <c r="AZ22" i="31"/>
  <c r="AX22" i="31"/>
  <c r="AW22" i="31"/>
  <c r="AU22" i="31"/>
  <c r="AT22" i="31"/>
  <c r="AR22" i="31"/>
  <c r="AQ22" i="31"/>
  <c r="AO22" i="31"/>
  <c r="AN22" i="31"/>
  <c r="AL22" i="31"/>
  <c r="AK22" i="31"/>
  <c r="AI22" i="31"/>
  <c r="AH22" i="31"/>
  <c r="AF22" i="31"/>
  <c r="AE22" i="31"/>
  <c r="AC22" i="31"/>
  <c r="AB22" i="31"/>
  <c r="Z22" i="31"/>
  <c r="Y22" i="31"/>
  <c r="W22" i="31"/>
  <c r="V22" i="31"/>
  <c r="T22" i="31"/>
  <c r="S22" i="31"/>
  <c r="Q22" i="31"/>
  <c r="P22" i="31"/>
  <c r="N22" i="31"/>
  <c r="L22" i="31"/>
  <c r="J22" i="31"/>
  <c r="H22" i="31"/>
  <c r="CW21" i="31"/>
  <c r="CV21" i="31"/>
  <c r="CT21" i="31"/>
  <c r="CS21" i="31"/>
  <c r="CQ21" i="31"/>
  <c r="CP21" i="31"/>
  <c r="CN21" i="31"/>
  <c r="CM21" i="31"/>
  <c r="CK21" i="31"/>
  <c r="CJ21" i="31"/>
  <c r="CH21" i="31"/>
  <c r="CG21" i="31"/>
  <c r="CE21" i="31"/>
  <c r="CD21" i="31"/>
  <c r="CB21" i="31"/>
  <c r="CA21" i="31"/>
  <c r="BY21" i="31"/>
  <c r="BX21" i="31"/>
  <c r="BV21" i="31"/>
  <c r="BU21" i="31"/>
  <c r="BS21" i="31"/>
  <c r="BR21" i="31"/>
  <c r="BP21" i="31"/>
  <c r="BO21" i="31"/>
  <c r="BM21" i="31"/>
  <c r="BL21" i="31"/>
  <c r="BJ21" i="31"/>
  <c r="BI21" i="31"/>
  <c r="BG21" i="31"/>
  <c r="BF21" i="31"/>
  <c r="BD21" i="31"/>
  <c r="BC21" i="31"/>
  <c r="BA21" i="31"/>
  <c r="AZ21" i="31"/>
  <c r="AX21" i="31"/>
  <c r="AW21" i="31"/>
  <c r="AU21" i="31"/>
  <c r="AT21" i="31"/>
  <c r="AR21" i="31"/>
  <c r="AQ21" i="31"/>
  <c r="AO21" i="31"/>
  <c r="AN21" i="31"/>
  <c r="AL21" i="31"/>
  <c r="AK21" i="31"/>
  <c r="AI21" i="31"/>
  <c r="AH21" i="31"/>
  <c r="AF21" i="31"/>
  <c r="AE21" i="31"/>
  <c r="AC21" i="31"/>
  <c r="AB21" i="31"/>
  <c r="Z21" i="31"/>
  <c r="Y21" i="31"/>
  <c r="W21" i="31"/>
  <c r="V21" i="31"/>
  <c r="T21" i="31"/>
  <c r="S21" i="31"/>
  <c r="Q21" i="31"/>
  <c r="P21" i="31"/>
  <c r="N21" i="31"/>
  <c r="L21" i="31"/>
  <c r="J21" i="31"/>
  <c r="H21" i="31"/>
  <c r="CW20" i="31"/>
  <c r="CV20" i="31"/>
  <c r="CT20" i="31"/>
  <c r="CS20" i="31"/>
  <c r="CQ20" i="31"/>
  <c r="CP20" i="31"/>
  <c r="CN20" i="31"/>
  <c r="CM20" i="31"/>
  <c r="CK20" i="31"/>
  <c r="CJ20" i="31"/>
  <c r="CH20" i="31"/>
  <c r="CG20" i="31"/>
  <c r="CE20" i="31"/>
  <c r="CD20" i="31"/>
  <c r="CB20" i="31"/>
  <c r="CA20" i="31"/>
  <c r="BY20" i="31"/>
  <c r="BX20" i="31"/>
  <c r="BV20" i="31"/>
  <c r="BU20" i="31"/>
  <c r="BS20" i="31"/>
  <c r="BR20" i="31"/>
  <c r="BP20" i="31"/>
  <c r="BO20" i="31"/>
  <c r="BM20" i="31"/>
  <c r="BL20" i="31"/>
  <c r="BJ20" i="31"/>
  <c r="BI20" i="31"/>
  <c r="BG20" i="31"/>
  <c r="BF20" i="31"/>
  <c r="BD20" i="31"/>
  <c r="BC20" i="31"/>
  <c r="BA20" i="31"/>
  <c r="AZ20" i="31"/>
  <c r="AX20" i="31"/>
  <c r="AW20" i="31"/>
  <c r="AU20" i="31"/>
  <c r="AT20" i="31"/>
  <c r="AR20" i="31"/>
  <c r="AQ20" i="31"/>
  <c r="AO20" i="31"/>
  <c r="AN20" i="31"/>
  <c r="AL20" i="31"/>
  <c r="AK20" i="31"/>
  <c r="AI20" i="31"/>
  <c r="AH20" i="31"/>
  <c r="AF20" i="31"/>
  <c r="AE20" i="31"/>
  <c r="AC20" i="31"/>
  <c r="AB20" i="31"/>
  <c r="Z20" i="31"/>
  <c r="Y20" i="31"/>
  <c r="W20" i="31"/>
  <c r="V20" i="31"/>
  <c r="T20" i="31"/>
  <c r="S20" i="31"/>
  <c r="Q20" i="31"/>
  <c r="P20" i="31"/>
  <c r="N20" i="31"/>
  <c r="L20" i="31"/>
  <c r="J20" i="31"/>
  <c r="H20" i="31"/>
  <c r="CW19" i="31"/>
  <c r="CV19" i="31"/>
  <c r="CT19" i="31"/>
  <c r="CS19" i="31"/>
  <c r="CQ19" i="31"/>
  <c r="CP19" i="31"/>
  <c r="CN19" i="31"/>
  <c r="CM19" i="31"/>
  <c r="CK19" i="31"/>
  <c r="CJ19" i="31"/>
  <c r="CH19" i="31"/>
  <c r="CG19" i="31"/>
  <c r="CE19" i="31"/>
  <c r="CD19" i="31"/>
  <c r="CB19" i="31"/>
  <c r="CA19" i="31"/>
  <c r="BY19" i="31"/>
  <c r="BX19" i="31"/>
  <c r="BV19" i="31"/>
  <c r="BU19" i="31"/>
  <c r="BS19" i="31"/>
  <c r="BR19" i="31"/>
  <c r="BP19" i="31"/>
  <c r="BO19" i="31"/>
  <c r="BM19" i="31"/>
  <c r="BL19" i="31"/>
  <c r="BJ19" i="31"/>
  <c r="BI19" i="31"/>
  <c r="BG19" i="31"/>
  <c r="BF19" i="31"/>
  <c r="BD19" i="31"/>
  <c r="BC19" i="31"/>
  <c r="BA19" i="31"/>
  <c r="AZ19" i="31"/>
  <c r="AX19" i="31"/>
  <c r="AW19" i="31"/>
  <c r="AU19" i="31"/>
  <c r="AT19" i="31"/>
  <c r="AR19" i="31"/>
  <c r="AQ19" i="31"/>
  <c r="AO19" i="31"/>
  <c r="AN19" i="31"/>
  <c r="AL19" i="31"/>
  <c r="AK19" i="31"/>
  <c r="AI19" i="31"/>
  <c r="AH19" i="31"/>
  <c r="AF19" i="31"/>
  <c r="AE19" i="31"/>
  <c r="AC19" i="31"/>
  <c r="AB19" i="31"/>
  <c r="Z19" i="31"/>
  <c r="Y19" i="31"/>
  <c r="W19" i="31"/>
  <c r="V19" i="31"/>
  <c r="T19" i="31"/>
  <c r="S19" i="31"/>
  <c r="Q19" i="31"/>
  <c r="P19" i="31"/>
  <c r="N19" i="31"/>
  <c r="L19" i="31"/>
  <c r="J19" i="31"/>
  <c r="H19" i="31"/>
  <c r="CW18" i="31"/>
  <c r="CV18" i="31"/>
  <c r="CT18" i="31"/>
  <c r="CS18" i="31"/>
  <c r="CQ18" i="31"/>
  <c r="CP18" i="31"/>
  <c r="CN18" i="31"/>
  <c r="CM18" i="31"/>
  <c r="CK18" i="31"/>
  <c r="CJ18" i="31"/>
  <c r="CH18" i="31"/>
  <c r="CG18" i="31"/>
  <c r="CE18" i="31"/>
  <c r="CD18" i="31"/>
  <c r="CB18" i="31"/>
  <c r="CA18" i="31"/>
  <c r="BY18" i="31"/>
  <c r="BX18" i="31"/>
  <c r="BV18" i="31"/>
  <c r="BU18" i="31"/>
  <c r="BS18" i="31"/>
  <c r="BR18" i="31"/>
  <c r="BP18" i="31"/>
  <c r="BO18" i="31"/>
  <c r="BM18" i="31"/>
  <c r="BL18" i="31"/>
  <c r="BJ18" i="31"/>
  <c r="BI18" i="31"/>
  <c r="BG18" i="31"/>
  <c r="BF18" i="31"/>
  <c r="BD18" i="31"/>
  <c r="BC18" i="31"/>
  <c r="BA18" i="31"/>
  <c r="AZ18" i="31"/>
  <c r="AX18" i="31"/>
  <c r="AW18" i="31"/>
  <c r="AU18" i="31"/>
  <c r="AT18" i="31"/>
  <c r="AR18" i="31"/>
  <c r="AQ18" i="31"/>
  <c r="AO18" i="31"/>
  <c r="AN18" i="31"/>
  <c r="AL18" i="31"/>
  <c r="AK18" i="31"/>
  <c r="AI18" i="31"/>
  <c r="AH18" i="31"/>
  <c r="AF18" i="31"/>
  <c r="AE18" i="31"/>
  <c r="AC18" i="31"/>
  <c r="AB18" i="31"/>
  <c r="Z18" i="31"/>
  <c r="Y18" i="31"/>
  <c r="W18" i="31"/>
  <c r="V18" i="31"/>
  <c r="T18" i="31"/>
  <c r="S18" i="31"/>
  <c r="Q18" i="31"/>
  <c r="P18" i="31"/>
  <c r="N18" i="31"/>
  <c r="L18" i="31"/>
  <c r="J18" i="31"/>
  <c r="H18" i="31"/>
  <c r="CW17" i="31"/>
  <c r="CV17" i="31"/>
  <c r="CT17" i="31"/>
  <c r="CS17" i="31"/>
  <c r="CQ17" i="31"/>
  <c r="CP17" i="31"/>
  <c r="CN17" i="31"/>
  <c r="CM17" i="31"/>
  <c r="CK17" i="31"/>
  <c r="CJ17" i="31"/>
  <c r="CH17" i="31"/>
  <c r="CG17" i="31"/>
  <c r="CE17" i="31"/>
  <c r="CD17" i="31"/>
  <c r="CB17" i="31"/>
  <c r="CA17" i="31"/>
  <c r="BY17" i="31"/>
  <c r="BX17" i="31"/>
  <c r="BV17" i="31"/>
  <c r="BU17" i="31"/>
  <c r="BS17" i="31"/>
  <c r="BR17" i="31"/>
  <c r="BP17" i="31"/>
  <c r="BO17" i="31"/>
  <c r="BM17" i="31"/>
  <c r="BL17" i="31"/>
  <c r="BJ17" i="31"/>
  <c r="BI17" i="31"/>
  <c r="BG17" i="31"/>
  <c r="BF17" i="31"/>
  <c r="BD17" i="31"/>
  <c r="BC17" i="31"/>
  <c r="BA17" i="31"/>
  <c r="AZ17" i="31"/>
  <c r="AX17" i="31"/>
  <c r="AW17" i="31"/>
  <c r="AU17" i="31"/>
  <c r="AT17" i="31"/>
  <c r="AR17" i="31"/>
  <c r="AQ17" i="31"/>
  <c r="AO17" i="31"/>
  <c r="AN17" i="31"/>
  <c r="AL17" i="31"/>
  <c r="AK17" i="31"/>
  <c r="AI17" i="31"/>
  <c r="AH17" i="31"/>
  <c r="AF17" i="31"/>
  <c r="AE17" i="31"/>
  <c r="AC17" i="31"/>
  <c r="AB17" i="31"/>
  <c r="Z17" i="31"/>
  <c r="Y17" i="31"/>
  <c r="W17" i="31"/>
  <c r="V17" i="31"/>
  <c r="T17" i="31"/>
  <c r="S17" i="31"/>
  <c r="Q17" i="31"/>
  <c r="P17" i="31"/>
  <c r="N17" i="31"/>
  <c r="L17" i="31"/>
  <c r="J17" i="31"/>
  <c r="H17" i="31"/>
  <c r="CW16" i="31"/>
  <c r="CV16" i="31"/>
  <c r="CT16" i="31"/>
  <c r="CS16" i="31"/>
  <c r="CQ16" i="31"/>
  <c r="CP16" i="31"/>
  <c r="CN16" i="31"/>
  <c r="CM16" i="31"/>
  <c r="CK16" i="31"/>
  <c r="CJ16" i="31"/>
  <c r="CH16" i="31"/>
  <c r="CG16" i="31"/>
  <c r="CE16" i="31"/>
  <c r="CD16" i="31"/>
  <c r="CB16" i="31"/>
  <c r="CA16" i="31"/>
  <c r="BY16" i="31"/>
  <c r="BX16" i="31"/>
  <c r="BV16" i="31"/>
  <c r="BU16" i="31"/>
  <c r="BS16" i="31"/>
  <c r="BR16" i="31"/>
  <c r="BP16" i="31"/>
  <c r="BO16" i="31"/>
  <c r="BM16" i="31"/>
  <c r="BL16" i="31"/>
  <c r="BJ16" i="31"/>
  <c r="BI16" i="31"/>
  <c r="BG16" i="31"/>
  <c r="BF16" i="31"/>
  <c r="BD16" i="31"/>
  <c r="BC16" i="31"/>
  <c r="BA16" i="31"/>
  <c r="AZ16" i="31"/>
  <c r="AX16" i="31"/>
  <c r="AW16" i="31"/>
  <c r="AU16" i="31"/>
  <c r="AT16" i="31"/>
  <c r="AR16" i="31"/>
  <c r="AQ16" i="31"/>
  <c r="AO16" i="31"/>
  <c r="AN16" i="31"/>
  <c r="AL16" i="31"/>
  <c r="AK16" i="31"/>
  <c r="AI16" i="31"/>
  <c r="AH16" i="31"/>
  <c r="AF16" i="31"/>
  <c r="AE16" i="31"/>
  <c r="AC16" i="31"/>
  <c r="AB16" i="31"/>
  <c r="Z16" i="31"/>
  <c r="Y16" i="31"/>
  <c r="W16" i="31"/>
  <c r="V16" i="31"/>
  <c r="T16" i="31"/>
  <c r="S16" i="31"/>
  <c r="Q16" i="31"/>
  <c r="P16" i="31"/>
  <c r="N16" i="31"/>
  <c r="L16" i="31"/>
  <c r="J16" i="31"/>
  <c r="H16" i="31"/>
  <c r="CW15" i="31"/>
  <c r="CV15" i="31"/>
  <c r="CT15" i="31"/>
  <c r="CS15" i="31"/>
  <c r="CQ15" i="31"/>
  <c r="CP15" i="31"/>
  <c r="CN15" i="31"/>
  <c r="CM15" i="31"/>
  <c r="CK15" i="31"/>
  <c r="CJ15" i="31"/>
  <c r="CH15" i="31"/>
  <c r="CG15" i="31"/>
  <c r="CE15" i="31"/>
  <c r="CD15" i="31"/>
  <c r="CB15" i="31"/>
  <c r="CA15" i="31"/>
  <c r="BY15" i="31"/>
  <c r="BX15" i="31"/>
  <c r="BV15" i="31"/>
  <c r="BU15" i="31"/>
  <c r="BS15" i="31"/>
  <c r="BR15" i="31"/>
  <c r="BP15" i="31"/>
  <c r="BO15" i="31"/>
  <c r="BM15" i="31"/>
  <c r="BL15" i="31"/>
  <c r="BJ15" i="31"/>
  <c r="BI15" i="31"/>
  <c r="BG15" i="31"/>
  <c r="BF15" i="31"/>
  <c r="BD15" i="31"/>
  <c r="BC15" i="31"/>
  <c r="BA15" i="31"/>
  <c r="AZ15" i="31"/>
  <c r="AX15" i="31"/>
  <c r="AW15" i="31"/>
  <c r="AU15" i="31"/>
  <c r="AT15" i="31"/>
  <c r="AR15" i="31"/>
  <c r="AQ15" i="31"/>
  <c r="AO15" i="31"/>
  <c r="AN15" i="31"/>
  <c r="AL15" i="31"/>
  <c r="AK15" i="31"/>
  <c r="AI15" i="31"/>
  <c r="AH15" i="31"/>
  <c r="AF15" i="31"/>
  <c r="AE15" i="31"/>
  <c r="AC15" i="31"/>
  <c r="AB15" i="31"/>
  <c r="Z15" i="31"/>
  <c r="Y15" i="31"/>
  <c r="W15" i="31"/>
  <c r="V15" i="31"/>
  <c r="T15" i="31"/>
  <c r="S15" i="31"/>
  <c r="Q15" i="31"/>
  <c r="P15" i="31"/>
  <c r="N15" i="31"/>
  <c r="L15" i="31"/>
  <c r="J15" i="31"/>
  <c r="H15" i="31"/>
  <c r="CW14" i="31"/>
  <c r="CV14" i="31"/>
  <c r="CT14" i="31"/>
  <c r="CS14" i="31"/>
  <c r="CQ14" i="31"/>
  <c r="CP14" i="31"/>
  <c r="CN14" i="31"/>
  <c r="CM14" i="31"/>
  <c r="CK14" i="31"/>
  <c r="CJ14" i="31"/>
  <c r="CH14" i="31"/>
  <c r="CG14" i="31"/>
  <c r="CE14" i="31"/>
  <c r="CD14" i="31"/>
  <c r="CB14" i="31"/>
  <c r="CA14" i="31"/>
  <c r="BY14" i="31"/>
  <c r="BX14" i="31"/>
  <c r="BV14" i="31"/>
  <c r="BU14" i="31"/>
  <c r="BS14" i="31"/>
  <c r="BR14" i="31"/>
  <c r="BP14" i="31"/>
  <c r="BO14" i="31"/>
  <c r="BM14" i="31"/>
  <c r="BL14" i="31"/>
  <c r="BJ14" i="31"/>
  <c r="BI14" i="31"/>
  <c r="BG14" i="31"/>
  <c r="BF14" i="31"/>
  <c r="BD14" i="31"/>
  <c r="BC14" i="31"/>
  <c r="BA14" i="31"/>
  <c r="AZ14" i="31"/>
  <c r="AX14" i="31"/>
  <c r="AW14" i="31"/>
  <c r="AU14" i="31"/>
  <c r="AT14" i="31"/>
  <c r="AR14" i="31"/>
  <c r="AQ14" i="31"/>
  <c r="AO14" i="31"/>
  <c r="AN14" i="31"/>
  <c r="AL14" i="31"/>
  <c r="AK14" i="31"/>
  <c r="AI14" i="31"/>
  <c r="AH14" i="31"/>
  <c r="AF14" i="31"/>
  <c r="AE14" i="31"/>
  <c r="AC14" i="31"/>
  <c r="AB14" i="31"/>
  <c r="Z14" i="31"/>
  <c r="Y14" i="31"/>
  <c r="W14" i="31"/>
  <c r="V14" i="31"/>
  <c r="T14" i="31"/>
  <c r="S14" i="31"/>
  <c r="Q14" i="31"/>
  <c r="P14" i="31"/>
  <c r="N14" i="31"/>
  <c r="L14" i="31"/>
  <c r="J14" i="31"/>
  <c r="H14" i="31"/>
  <c r="CW13" i="31"/>
  <c r="CV13" i="31"/>
  <c r="CT13" i="31"/>
  <c r="CS13" i="31"/>
  <c r="CQ13" i="31"/>
  <c r="CP13" i="31"/>
  <c r="CN13" i="31"/>
  <c r="CM13" i="31"/>
  <c r="CK13" i="31"/>
  <c r="CJ13" i="31"/>
  <c r="CH13" i="31"/>
  <c r="CG13" i="31"/>
  <c r="CE13" i="31"/>
  <c r="CD13" i="31"/>
  <c r="CB13" i="31"/>
  <c r="CA13" i="31"/>
  <c r="BY13" i="31"/>
  <c r="BX13" i="31"/>
  <c r="BV13" i="31"/>
  <c r="BU13" i="31"/>
  <c r="BS13" i="31"/>
  <c r="BR13" i="31"/>
  <c r="BP13" i="31"/>
  <c r="BO13" i="31"/>
  <c r="BM13" i="31"/>
  <c r="BL13" i="31"/>
  <c r="BJ13" i="31"/>
  <c r="BI13" i="31"/>
  <c r="BG13" i="31"/>
  <c r="BF13" i="31"/>
  <c r="BD13" i="31"/>
  <c r="BC13" i="31"/>
  <c r="BA13" i="31"/>
  <c r="AZ13" i="31"/>
  <c r="AX13" i="31"/>
  <c r="AW13" i="31"/>
  <c r="AU13" i="31"/>
  <c r="AT13" i="31"/>
  <c r="AR13" i="31"/>
  <c r="AQ13" i="31"/>
  <c r="AO13" i="31"/>
  <c r="AN13" i="31"/>
  <c r="AL13" i="31"/>
  <c r="AK13" i="31"/>
  <c r="AI13" i="31"/>
  <c r="AH13" i="31"/>
  <c r="AF13" i="31"/>
  <c r="AE13" i="31"/>
  <c r="AC13" i="31"/>
  <c r="AB13" i="31"/>
  <c r="Z13" i="31"/>
  <c r="Y13" i="31"/>
  <c r="W13" i="31"/>
  <c r="V13" i="31"/>
  <c r="T13" i="31"/>
  <c r="S13" i="31"/>
  <c r="Q13" i="31"/>
  <c r="P13" i="31"/>
  <c r="N13" i="31"/>
  <c r="L13" i="31"/>
  <c r="J13" i="31"/>
  <c r="H13" i="31"/>
  <c r="CW12" i="31"/>
  <c r="CV12" i="31"/>
  <c r="CT12" i="31"/>
  <c r="CS12" i="31"/>
  <c r="CQ12" i="31"/>
  <c r="CP12" i="31"/>
  <c r="CN12" i="31"/>
  <c r="CM12" i="31"/>
  <c r="CK12" i="31"/>
  <c r="CJ12" i="31"/>
  <c r="CH12" i="31"/>
  <c r="CG12" i="31"/>
  <c r="CE12" i="31"/>
  <c r="CD12" i="31"/>
  <c r="CB12" i="31"/>
  <c r="CA12" i="31"/>
  <c r="BY12" i="31"/>
  <c r="BX12" i="31"/>
  <c r="BV12" i="31"/>
  <c r="BU12" i="31"/>
  <c r="BS12" i="31"/>
  <c r="BR12" i="31"/>
  <c r="BP12" i="31"/>
  <c r="BO12" i="31"/>
  <c r="BM12" i="31"/>
  <c r="BL12" i="31"/>
  <c r="BJ12" i="31"/>
  <c r="BI12" i="31"/>
  <c r="BG12" i="31"/>
  <c r="BF12" i="31"/>
  <c r="BD12" i="31"/>
  <c r="BC12" i="31"/>
  <c r="BA12" i="31"/>
  <c r="AZ12" i="31"/>
  <c r="AX12" i="31"/>
  <c r="AW12" i="31"/>
  <c r="AU12" i="31"/>
  <c r="AT12" i="31"/>
  <c r="AR12" i="31"/>
  <c r="AQ12" i="31"/>
  <c r="AO12" i="31"/>
  <c r="AN12" i="31"/>
  <c r="AL12" i="31"/>
  <c r="AK12" i="31"/>
  <c r="AI12" i="31"/>
  <c r="AH12" i="31"/>
  <c r="AF12" i="31"/>
  <c r="AE12" i="31"/>
  <c r="AC12" i="31"/>
  <c r="AB12" i="31"/>
  <c r="Z12" i="31"/>
  <c r="Y12" i="31"/>
  <c r="W12" i="31"/>
  <c r="V12" i="31"/>
  <c r="T12" i="31"/>
  <c r="S12" i="31"/>
  <c r="Q12" i="31"/>
  <c r="P12" i="31"/>
  <c r="N12" i="31"/>
  <c r="L12" i="31"/>
  <c r="J12" i="31"/>
  <c r="H12" i="31"/>
  <c r="CW11" i="31"/>
  <c r="CV11" i="31"/>
  <c r="CT11" i="31"/>
  <c r="CS11" i="31"/>
  <c r="CQ11" i="31"/>
  <c r="CP11" i="31"/>
  <c r="CN11" i="31"/>
  <c r="CM11" i="31"/>
  <c r="CK11" i="31"/>
  <c r="CJ11" i="31"/>
  <c r="CH11" i="31"/>
  <c r="CG11" i="31"/>
  <c r="CE11" i="31"/>
  <c r="CD11" i="31"/>
  <c r="CB11" i="31"/>
  <c r="CA11" i="31"/>
  <c r="BY11" i="31"/>
  <c r="BX11" i="31"/>
  <c r="BV11" i="31"/>
  <c r="BU11" i="31"/>
  <c r="BS11" i="31"/>
  <c r="BR11" i="31"/>
  <c r="BP11" i="31"/>
  <c r="BO11" i="31"/>
  <c r="BM11" i="31"/>
  <c r="BL11" i="31"/>
  <c r="BJ11" i="31"/>
  <c r="BI11" i="31"/>
  <c r="BG11" i="31"/>
  <c r="BF11" i="31"/>
  <c r="BD11" i="31"/>
  <c r="BC11" i="31"/>
  <c r="BA11" i="31"/>
  <c r="AZ11" i="31"/>
  <c r="AX11" i="31"/>
  <c r="AW11" i="31"/>
  <c r="AU11" i="31"/>
  <c r="AT11" i="31"/>
  <c r="AR11" i="31"/>
  <c r="AQ11" i="31"/>
  <c r="AO11" i="31"/>
  <c r="AN11" i="31"/>
  <c r="AL11" i="31"/>
  <c r="AK11" i="31"/>
  <c r="AI11" i="31"/>
  <c r="AH11" i="31"/>
  <c r="AF11" i="31"/>
  <c r="AE11" i="31"/>
  <c r="AC11" i="31"/>
  <c r="AB11" i="31"/>
  <c r="Z11" i="31"/>
  <c r="Y11" i="31"/>
  <c r="W11" i="31"/>
  <c r="V11" i="31"/>
  <c r="T11" i="31"/>
  <c r="S11" i="31"/>
  <c r="Q11" i="31"/>
  <c r="P11" i="31"/>
  <c r="N11" i="31"/>
  <c r="L11" i="31"/>
  <c r="J11" i="31"/>
  <c r="H11" i="31"/>
  <c r="CW10" i="31"/>
  <c r="CV10" i="31"/>
  <c r="CT10" i="31"/>
  <c r="CS10" i="31"/>
  <c r="CQ10" i="31"/>
  <c r="CP10" i="31"/>
  <c r="CN10" i="31"/>
  <c r="CM10" i="31"/>
  <c r="CK10" i="31"/>
  <c r="CJ10" i="31"/>
  <c r="CH10" i="31"/>
  <c r="CG10" i="31"/>
  <c r="CE10" i="31"/>
  <c r="CD10" i="31"/>
  <c r="CB10" i="31"/>
  <c r="CA10" i="31"/>
  <c r="BY10" i="31"/>
  <c r="BX10" i="31"/>
  <c r="BV10" i="31"/>
  <c r="BU10" i="31"/>
  <c r="BS10" i="31"/>
  <c r="BR10" i="31"/>
  <c r="BP10" i="31"/>
  <c r="BO10" i="31"/>
  <c r="BM10" i="31"/>
  <c r="BL10" i="31"/>
  <c r="BJ10" i="31"/>
  <c r="BI10" i="31"/>
  <c r="BG10" i="31"/>
  <c r="BF10" i="31"/>
  <c r="BD10" i="31"/>
  <c r="BC10" i="31"/>
  <c r="BA10" i="31"/>
  <c r="AZ10" i="31"/>
  <c r="AX10" i="31"/>
  <c r="AW10" i="31"/>
  <c r="AU10" i="31"/>
  <c r="AT10" i="31"/>
  <c r="AR10" i="31"/>
  <c r="AQ10" i="31"/>
  <c r="AO10" i="31"/>
  <c r="AN10" i="31"/>
  <c r="AL10" i="31"/>
  <c r="AK10" i="31"/>
  <c r="AI10" i="31"/>
  <c r="AH10" i="31"/>
  <c r="AF10" i="31"/>
  <c r="AE10" i="31"/>
  <c r="AC10" i="31"/>
  <c r="AB10" i="31"/>
  <c r="Z10" i="31"/>
  <c r="Y10" i="31"/>
  <c r="W10" i="31"/>
  <c r="V10" i="31"/>
  <c r="T10" i="31"/>
  <c r="S10" i="31"/>
  <c r="Q10" i="31"/>
  <c r="P10" i="31"/>
  <c r="N10" i="31"/>
  <c r="L10" i="31"/>
  <c r="J10" i="31"/>
  <c r="H10" i="31"/>
  <c r="CW9" i="31"/>
  <c r="CV9" i="31"/>
  <c r="CT9" i="31"/>
  <c r="CS9" i="31"/>
  <c r="CQ9" i="31"/>
  <c r="CP9" i="31"/>
  <c r="CN9" i="31"/>
  <c r="CM9" i="31"/>
  <c r="CK9" i="31"/>
  <c r="CJ9" i="31"/>
  <c r="CH9" i="31"/>
  <c r="CG9" i="31"/>
  <c r="CE9" i="31"/>
  <c r="CD9" i="31"/>
  <c r="CB9" i="31"/>
  <c r="CA9" i="31"/>
  <c r="BY9" i="31"/>
  <c r="BX9" i="31"/>
  <c r="BV9" i="31"/>
  <c r="BU9" i="31"/>
  <c r="BU65" i="31" s="1"/>
  <c r="BS9" i="31"/>
  <c r="BR9" i="31"/>
  <c r="BP9" i="31"/>
  <c r="BO9" i="31"/>
  <c r="BM9" i="31"/>
  <c r="BL9" i="31"/>
  <c r="BJ9" i="31"/>
  <c r="BI9" i="31"/>
  <c r="BG9" i="31"/>
  <c r="BF9" i="31"/>
  <c r="BD9" i="31"/>
  <c r="BC9" i="31"/>
  <c r="BA9" i="31"/>
  <c r="AZ9" i="31"/>
  <c r="AX9" i="31"/>
  <c r="AW9" i="31"/>
  <c r="AU9" i="31"/>
  <c r="AT9" i="31"/>
  <c r="AR9" i="31"/>
  <c r="AQ9" i="31"/>
  <c r="AO9" i="31"/>
  <c r="AN9" i="31"/>
  <c r="AL9" i="31"/>
  <c r="AK9" i="31"/>
  <c r="AK65" i="31" s="1"/>
  <c r="AI9" i="31"/>
  <c r="AH9" i="31"/>
  <c r="AF9" i="31"/>
  <c r="AE9" i="31"/>
  <c r="AC9" i="31"/>
  <c r="AB9" i="31"/>
  <c r="Z9" i="31"/>
  <c r="Y9" i="31"/>
  <c r="W9" i="31"/>
  <c r="V9" i="31"/>
  <c r="T9" i="31"/>
  <c r="S9" i="31"/>
  <c r="Q9" i="31"/>
  <c r="P9" i="31"/>
  <c r="N9" i="31"/>
  <c r="L9" i="31"/>
  <c r="J9" i="31"/>
  <c r="H9" i="31"/>
  <c r="CW8" i="31"/>
  <c r="CV8" i="31"/>
  <c r="CT8" i="31"/>
  <c r="CS8" i="31"/>
  <c r="CQ8" i="31"/>
  <c r="CQ67" i="31" s="1"/>
  <c r="CP8" i="31"/>
  <c r="CP67" i="31" s="1"/>
  <c r="CN8" i="31"/>
  <c r="CM8" i="31"/>
  <c r="CK8" i="31"/>
  <c r="CJ8" i="31"/>
  <c r="CH8" i="31"/>
  <c r="CG8" i="31"/>
  <c r="CE8" i="31"/>
  <c r="CD8" i="31"/>
  <c r="CB8" i="31"/>
  <c r="CA8" i="31"/>
  <c r="BY8" i="31"/>
  <c r="BX8" i="31"/>
  <c r="BV8" i="31"/>
  <c r="BU8" i="31"/>
  <c r="BS8" i="31"/>
  <c r="BR8" i="31"/>
  <c r="BP8" i="31"/>
  <c r="BO8" i="31"/>
  <c r="BM8" i="31"/>
  <c r="BL8" i="31"/>
  <c r="BJ8" i="31"/>
  <c r="BI8" i="31"/>
  <c r="BG8" i="31"/>
  <c r="BG67" i="31" s="1"/>
  <c r="BF8" i="31"/>
  <c r="BD8" i="31"/>
  <c r="BC8" i="31"/>
  <c r="BA8" i="31"/>
  <c r="AZ8" i="31"/>
  <c r="AX8" i="31"/>
  <c r="AW8" i="31"/>
  <c r="AU8" i="31"/>
  <c r="AT8" i="31"/>
  <c r="AR8" i="31"/>
  <c r="AQ8" i="31"/>
  <c r="AO8" i="31"/>
  <c r="AN8" i="31"/>
  <c r="AL8" i="31"/>
  <c r="AK8" i="31"/>
  <c r="AI8" i="31"/>
  <c r="AH8" i="31"/>
  <c r="AF8" i="31"/>
  <c r="AE8" i="31"/>
  <c r="AC8" i="31"/>
  <c r="AB8" i="31"/>
  <c r="Z8" i="31"/>
  <c r="Y8" i="31"/>
  <c r="W8" i="31"/>
  <c r="W67" i="31" s="1"/>
  <c r="V8" i="31"/>
  <c r="T8" i="31"/>
  <c r="S8" i="31"/>
  <c r="Q8" i="31"/>
  <c r="P8" i="31"/>
  <c r="N8" i="31"/>
  <c r="L8" i="31"/>
  <c r="J8" i="31"/>
  <c r="H8" i="31"/>
  <c r="CW7" i="31"/>
  <c r="CV7" i="31"/>
  <c r="CT7" i="31"/>
  <c r="CT64" i="31" s="1"/>
  <c r="CS7" i="31"/>
  <c r="CQ7" i="31"/>
  <c r="CP7" i="31"/>
  <c r="CN7" i="31"/>
  <c r="CM7" i="31"/>
  <c r="CK7" i="31"/>
  <c r="CJ7" i="31"/>
  <c r="CH7" i="31"/>
  <c r="CG7" i="31"/>
  <c r="CE7" i="31"/>
  <c r="CD7" i="31"/>
  <c r="CB7" i="31"/>
  <c r="CA7" i="31"/>
  <c r="BY7" i="31"/>
  <c r="BX7" i="31"/>
  <c r="BV7" i="31"/>
  <c r="BU7" i="31"/>
  <c r="BS7" i="31"/>
  <c r="BR7" i="31"/>
  <c r="BP7" i="31"/>
  <c r="BO7" i="31"/>
  <c r="BM7" i="31"/>
  <c r="BL7" i="31"/>
  <c r="BJ7" i="31"/>
  <c r="BJ64" i="31" s="1"/>
  <c r="BI7" i="31"/>
  <c r="BG7" i="31"/>
  <c r="BF7" i="31"/>
  <c r="BD7" i="31"/>
  <c r="BC7" i="31"/>
  <c r="BA7" i="31"/>
  <c r="AZ7" i="31"/>
  <c r="AX7" i="31"/>
  <c r="AW7" i="31"/>
  <c r="AU7" i="31"/>
  <c r="AT7" i="31"/>
  <c r="AR7" i="31"/>
  <c r="AQ7" i="31"/>
  <c r="AO7" i="31"/>
  <c r="AN7" i="31"/>
  <c r="AL7" i="31"/>
  <c r="AK7" i="31"/>
  <c r="AI7" i="31"/>
  <c r="AH7" i="31"/>
  <c r="AF7" i="31"/>
  <c r="AE7" i="31"/>
  <c r="AC7" i="31"/>
  <c r="AB7" i="31"/>
  <c r="Z7" i="31"/>
  <c r="Z64" i="31" s="1"/>
  <c r="Y7" i="31"/>
  <c r="W7" i="31"/>
  <c r="V7" i="31"/>
  <c r="T7" i="31"/>
  <c r="S7" i="31"/>
  <c r="Q7" i="31"/>
  <c r="P7" i="31"/>
  <c r="N7" i="31"/>
  <c r="L7" i="31"/>
  <c r="J7" i="31"/>
  <c r="H7" i="31"/>
  <c r="CW6" i="31"/>
  <c r="CW62" i="31" s="1"/>
  <c r="CV6" i="31"/>
  <c r="CT6" i="31"/>
  <c r="CS6" i="31"/>
  <c r="CQ6" i="31"/>
  <c r="CP6" i="31"/>
  <c r="CN6" i="31"/>
  <c r="CM6" i="31"/>
  <c r="CK6" i="31"/>
  <c r="CJ6" i="31"/>
  <c r="CH6" i="31"/>
  <c r="CG6" i="31"/>
  <c r="CE6" i="31"/>
  <c r="CE67" i="31" s="1"/>
  <c r="CD6" i="31"/>
  <c r="CD67" i="31" s="1"/>
  <c r="CB6" i="31"/>
  <c r="CA6" i="31"/>
  <c r="BY6" i="31"/>
  <c r="BX6" i="31"/>
  <c r="BV6" i="31"/>
  <c r="BU6" i="31"/>
  <c r="BS6" i="31"/>
  <c r="BR6" i="31"/>
  <c r="BP6" i="31"/>
  <c r="BO6" i="31"/>
  <c r="BM6" i="31"/>
  <c r="BM62" i="31" s="1"/>
  <c r="BL6" i="31"/>
  <c r="BJ6" i="31"/>
  <c r="BI6" i="31"/>
  <c r="BG6" i="31"/>
  <c r="BF6" i="31"/>
  <c r="BD6" i="31"/>
  <c r="BC6" i="31"/>
  <c r="BA6" i="31"/>
  <c r="AZ6" i="31"/>
  <c r="AX6" i="31"/>
  <c r="AW6" i="31"/>
  <c r="AU6" i="31"/>
  <c r="AU67" i="31" s="1"/>
  <c r="AT6" i="31"/>
  <c r="AT67" i="31" s="1"/>
  <c r="AR6" i="31"/>
  <c r="AQ6" i="31"/>
  <c r="AO6" i="31"/>
  <c r="AN6" i="31"/>
  <c r="AL6" i="31"/>
  <c r="AK6" i="31"/>
  <c r="AI6" i="31"/>
  <c r="AH6" i="31"/>
  <c r="AF6" i="31"/>
  <c r="AE6" i="31"/>
  <c r="AC6" i="31"/>
  <c r="AC62" i="31" s="1"/>
  <c r="AB6" i="31"/>
  <c r="Z6" i="31"/>
  <c r="Y6" i="31"/>
  <c r="W6" i="31"/>
  <c r="V6" i="31"/>
  <c r="T6" i="31"/>
  <c r="S6" i="31"/>
  <c r="Q6" i="31"/>
  <c r="P6" i="31"/>
  <c r="N6" i="31"/>
  <c r="L6" i="31"/>
  <c r="J6" i="31"/>
  <c r="J68" i="31" s="1"/>
  <c r="H6" i="31"/>
  <c r="CW5" i="31"/>
  <c r="CV5" i="31"/>
  <c r="CT5" i="31"/>
  <c r="CS5" i="31"/>
  <c r="CQ5" i="31"/>
  <c r="CP5" i="31"/>
  <c r="CN5" i="31"/>
  <c r="CM5" i="31"/>
  <c r="CK5" i="31"/>
  <c r="CJ5" i="31"/>
  <c r="CH5" i="31"/>
  <c r="CH64" i="31" s="1"/>
  <c r="CG5" i="31"/>
  <c r="CG64" i="31" s="1"/>
  <c r="CE5" i="31"/>
  <c r="CD5" i="31"/>
  <c r="CB5" i="31"/>
  <c r="CA5" i="31"/>
  <c r="BY5" i="31"/>
  <c r="BX5" i="31"/>
  <c r="BV5" i="31"/>
  <c r="BU5" i="31"/>
  <c r="BS5" i="31"/>
  <c r="BR5" i="31"/>
  <c r="BP5" i="31"/>
  <c r="BO5" i="31"/>
  <c r="BM5" i="31"/>
  <c r="BL5" i="31"/>
  <c r="BJ5" i="31"/>
  <c r="BI5" i="31"/>
  <c r="BG5" i="31"/>
  <c r="BF5" i="31"/>
  <c r="BD5" i="31"/>
  <c r="BC5" i="31"/>
  <c r="BA5" i="31"/>
  <c r="AZ5" i="31"/>
  <c r="AX5" i="31"/>
  <c r="AX64" i="31" s="1"/>
  <c r="AW5" i="31"/>
  <c r="AU5" i="31"/>
  <c r="AT5" i="31"/>
  <c r="AR5" i="31"/>
  <c r="AQ5" i="31"/>
  <c r="AO5" i="31"/>
  <c r="AN5" i="31"/>
  <c r="AL5" i="31"/>
  <c r="AK5" i="31"/>
  <c r="AI5" i="31"/>
  <c r="AH5" i="31"/>
  <c r="AF5" i="31"/>
  <c r="AE5" i="31"/>
  <c r="AC5" i="31"/>
  <c r="AB5" i="31"/>
  <c r="Z5" i="31"/>
  <c r="Y5" i="31"/>
  <c r="W5" i="31"/>
  <c r="V5" i="31"/>
  <c r="T5" i="31"/>
  <c r="S5" i="31"/>
  <c r="Q5" i="31"/>
  <c r="P5" i="31"/>
  <c r="N5" i="31"/>
  <c r="N64" i="31" s="1"/>
  <c r="L5" i="31"/>
  <c r="L65" i="31" s="1"/>
  <c r="J5" i="31"/>
  <c r="H5" i="31"/>
  <c r="CW4" i="31"/>
  <c r="CV4" i="31"/>
  <c r="CT4" i="31"/>
  <c r="CS4" i="31"/>
  <c r="CQ4" i="31"/>
  <c r="CP4" i="31"/>
  <c r="CN4" i="31"/>
  <c r="CM4" i="31"/>
  <c r="CK4" i="31"/>
  <c r="CK62" i="31" s="1"/>
  <c r="CJ4" i="31"/>
  <c r="CH4" i="31"/>
  <c r="CG4" i="31"/>
  <c r="CE4" i="31"/>
  <c r="CD4" i="31"/>
  <c r="CB4" i="31"/>
  <c r="CA4" i="31"/>
  <c r="BY4" i="31"/>
  <c r="BX4" i="31"/>
  <c r="BV4" i="31"/>
  <c r="BU4" i="31"/>
  <c r="BS4" i="31"/>
  <c r="BS67" i="31" s="1"/>
  <c r="BR4" i="31"/>
  <c r="BR67" i="31" s="1"/>
  <c r="BP4" i="31"/>
  <c r="BO4" i="31"/>
  <c r="BM4" i="31"/>
  <c r="BL4" i="31"/>
  <c r="BJ4" i="31"/>
  <c r="BI4" i="31"/>
  <c r="BG4" i="31"/>
  <c r="BF4" i="31"/>
  <c r="BD4" i="31"/>
  <c r="BC4" i="31"/>
  <c r="BA4" i="31"/>
  <c r="BA62" i="31" s="1"/>
  <c r="AZ4" i="31"/>
  <c r="AX4" i="31"/>
  <c r="AW4" i="31"/>
  <c r="AU4" i="31"/>
  <c r="AT4" i="31"/>
  <c r="AR4" i="31"/>
  <c r="AQ4" i="31"/>
  <c r="AO4" i="31"/>
  <c r="AN4" i="31"/>
  <c r="AL4" i="31"/>
  <c r="AK4" i="31"/>
  <c r="AI4" i="31"/>
  <c r="AI67" i="31" s="1"/>
  <c r="AH4" i="31"/>
  <c r="AH68" i="31" s="1"/>
  <c r="AF4" i="31"/>
  <c r="AE4" i="31"/>
  <c r="AC4" i="31"/>
  <c r="AB4" i="31"/>
  <c r="Z4" i="31"/>
  <c r="Y4" i="31"/>
  <c r="W4" i="31"/>
  <c r="V4" i="31"/>
  <c r="T4" i="31"/>
  <c r="S4" i="31"/>
  <c r="Q4" i="31"/>
  <c r="Q62" i="31" s="1"/>
  <c r="P4" i="31"/>
  <c r="N4" i="31"/>
  <c r="L4" i="31"/>
  <c r="J4" i="31"/>
  <c r="H4" i="31"/>
  <c r="H3" i="31"/>
  <c r="CW2" i="31"/>
  <c r="CW67" i="31" s="1"/>
  <c r="CV2" i="31"/>
  <c r="CV67" i="31" s="1"/>
  <c r="CT2" i="31"/>
  <c r="CT62" i="31" s="1"/>
  <c r="CS2" i="31"/>
  <c r="CQ2" i="31"/>
  <c r="CQ64" i="31" s="1"/>
  <c r="CP2" i="31"/>
  <c r="CP66" i="31" s="1"/>
  <c r="CN2" i="31"/>
  <c r="CM2" i="31"/>
  <c r="CK2" i="31"/>
  <c r="CK67" i="31" s="1"/>
  <c r="CJ2" i="31"/>
  <c r="CJ67" i="31" s="1"/>
  <c r="CH2" i="31"/>
  <c r="CH68" i="31" s="1"/>
  <c r="CG2" i="31"/>
  <c r="CE2" i="31"/>
  <c r="CD2" i="31"/>
  <c r="CD66" i="31" s="1"/>
  <c r="CB2" i="31"/>
  <c r="CB67" i="31" s="1"/>
  <c r="CA2" i="31"/>
  <c r="BY2" i="31"/>
  <c r="BY67" i="31" s="1"/>
  <c r="BX2" i="31"/>
  <c r="BX67" i="31" s="1"/>
  <c r="BV2" i="31"/>
  <c r="BV68" i="31" s="1"/>
  <c r="BU2" i="31"/>
  <c r="BS2" i="31"/>
  <c r="BS63" i="31" s="1"/>
  <c r="BR2" i="31"/>
  <c r="BR66" i="31" s="1"/>
  <c r="BP2" i="31"/>
  <c r="BP67" i="31" s="1"/>
  <c r="BO2" i="31"/>
  <c r="BM2" i="31"/>
  <c r="BM67" i="31" s="1"/>
  <c r="BL2" i="31"/>
  <c r="BL67" i="31" s="1"/>
  <c r="BJ2" i="31"/>
  <c r="BJ62" i="31" s="1"/>
  <c r="BI2" i="31"/>
  <c r="BG2" i="31"/>
  <c r="BF2" i="31"/>
  <c r="BF66" i="31" s="1"/>
  <c r="BD2" i="31"/>
  <c r="BC2" i="31"/>
  <c r="BA2" i="31"/>
  <c r="BA67" i="31" s="1"/>
  <c r="AZ2" i="31"/>
  <c r="AZ67" i="31" s="1"/>
  <c r="AX2" i="31"/>
  <c r="AX62" i="31" s="1"/>
  <c r="AW2" i="31"/>
  <c r="AU2" i="31"/>
  <c r="AT2" i="31"/>
  <c r="AT68" i="31" s="1"/>
  <c r="AR2" i="31"/>
  <c r="AR67" i="31" s="1"/>
  <c r="AQ2" i="31"/>
  <c r="AO2" i="31"/>
  <c r="AO67" i="31" s="1"/>
  <c r="AN2" i="31"/>
  <c r="AN67" i="31" s="1"/>
  <c r="AL2" i="31"/>
  <c r="AK2" i="31"/>
  <c r="AI2" i="31"/>
  <c r="AI63" i="31" s="1"/>
  <c r="AH2" i="31"/>
  <c r="AH66" i="31" s="1"/>
  <c r="AF2" i="31"/>
  <c r="AF68" i="31" s="1"/>
  <c r="AE2" i="31"/>
  <c r="AC2" i="31"/>
  <c r="AC68" i="31" s="1"/>
  <c r="AB2" i="31"/>
  <c r="AB68" i="31" s="1"/>
  <c r="Z2" i="31"/>
  <c r="Z62" i="31" s="1"/>
  <c r="Y2" i="31"/>
  <c r="W2" i="31"/>
  <c r="V2" i="31"/>
  <c r="V66" i="31" s="1"/>
  <c r="T2" i="31"/>
  <c r="S2" i="31"/>
  <c r="Q2" i="31"/>
  <c r="Q68" i="31" s="1"/>
  <c r="P2" i="31"/>
  <c r="P68" i="31" s="1"/>
  <c r="N2" i="31"/>
  <c r="N62" i="31" s="1"/>
  <c r="L2" i="31"/>
  <c r="J2" i="31"/>
  <c r="J66" i="31" s="1"/>
  <c r="H2" i="31"/>
  <c r="H68" i="31" s="1"/>
  <c r="L64" i="31" l="1"/>
  <c r="AE68" i="31"/>
  <c r="AW63" i="31"/>
  <c r="BO67" i="31"/>
  <c r="CG63" i="31"/>
  <c r="AY34" i="32"/>
  <c r="S68" i="31"/>
  <c r="AK63" i="31"/>
  <c r="BC67" i="31"/>
  <c r="BU68" i="31"/>
  <c r="CM67" i="31"/>
  <c r="AK64" i="31"/>
  <c r="AH67" i="31"/>
  <c r="T68" i="31"/>
  <c r="T67" i="31"/>
  <c r="T66" i="31"/>
  <c r="T65" i="31"/>
  <c r="T64" i="31"/>
  <c r="T63" i="31"/>
  <c r="T62" i="31"/>
  <c r="AL62" i="31"/>
  <c r="AL64" i="31"/>
  <c r="AL67" i="31"/>
  <c r="AL68" i="31"/>
  <c r="AL66" i="31"/>
  <c r="AL65" i="31"/>
  <c r="BD67" i="31"/>
  <c r="BD66" i="31"/>
  <c r="BD68" i="31"/>
  <c r="BD65" i="31"/>
  <c r="BD64" i="31"/>
  <c r="BD63" i="31"/>
  <c r="BD62" i="31"/>
  <c r="BV62" i="31"/>
  <c r="BV64" i="31"/>
  <c r="BV67" i="31"/>
  <c r="BV66" i="31"/>
  <c r="BV65" i="31"/>
  <c r="CN67" i="31"/>
  <c r="CN66" i="31"/>
  <c r="CN65" i="31"/>
  <c r="CN64" i="31"/>
  <c r="CN63" i="31"/>
  <c r="CN68" i="31"/>
  <c r="CN62" i="31"/>
  <c r="P62" i="31"/>
  <c r="P63" i="31"/>
  <c r="AZ62" i="31"/>
  <c r="AZ63" i="31"/>
  <c r="CJ68" i="31"/>
  <c r="CJ62" i="31"/>
  <c r="CJ63" i="31"/>
  <c r="L67" i="31"/>
  <c r="L66" i="31"/>
  <c r="AW68" i="31"/>
  <c r="AW65" i="31"/>
  <c r="AW66" i="31"/>
  <c r="CG65" i="31"/>
  <c r="CG66" i="31"/>
  <c r="AB62" i="31"/>
  <c r="AB63" i="31"/>
  <c r="BL62" i="31"/>
  <c r="BL63" i="31"/>
  <c r="CV62" i="31"/>
  <c r="CV63" i="31"/>
  <c r="Y65" i="31"/>
  <c r="Y66" i="31"/>
  <c r="BI66" i="31"/>
  <c r="BI65" i="31"/>
  <c r="CS65" i="31"/>
  <c r="CS66" i="31"/>
  <c r="CS64" i="31"/>
  <c r="AJ39" i="32"/>
  <c r="BT36" i="32"/>
  <c r="AG39" i="32"/>
  <c r="CI36" i="32"/>
  <c r="AK66" i="31"/>
  <c r="BU66" i="31"/>
  <c r="BU64" i="31"/>
  <c r="BI68" i="31"/>
  <c r="U39" i="32"/>
  <c r="AM34" i="32"/>
  <c r="BE39" i="32"/>
  <c r="BW36" i="32"/>
  <c r="CO39" i="32"/>
  <c r="Y63" i="31"/>
  <c r="AQ67" i="31"/>
  <c r="BI63" i="31"/>
  <c r="CA67" i="31"/>
  <c r="CS63" i="31"/>
  <c r="AW64" i="31"/>
  <c r="X37" i="32"/>
  <c r="X40" i="32"/>
  <c r="X39" i="32"/>
  <c r="X34" i="32"/>
  <c r="X35" i="32"/>
  <c r="X38" i="32"/>
  <c r="X36" i="32"/>
  <c r="AP40" i="32"/>
  <c r="AP39" i="32"/>
  <c r="AP37" i="32"/>
  <c r="AP36" i="32"/>
  <c r="AP35" i="32"/>
  <c r="AP34" i="32"/>
  <c r="AP38" i="32"/>
  <c r="BH37" i="32"/>
  <c r="BH40" i="32"/>
  <c r="BH36" i="32"/>
  <c r="BH39" i="32"/>
  <c r="BH35" i="32"/>
  <c r="BH38" i="32"/>
  <c r="BZ40" i="32"/>
  <c r="BZ39" i="32"/>
  <c r="BZ37" i="32"/>
  <c r="BZ36" i="32"/>
  <c r="BZ35" i="32"/>
  <c r="BZ34" i="32"/>
  <c r="BZ38" i="32"/>
  <c r="CR37" i="32"/>
  <c r="CR40" i="32"/>
  <c r="CR39" i="32"/>
  <c r="CR36" i="32"/>
  <c r="CR35" i="32"/>
  <c r="CR38" i="32"/>
  <c r="CR34" i="32"/>
  <c r="BE38" i="32"/>
  <c r="BE35" i="32"/>
  <c r="BT38" i="32"/>
  <c r="BT35" i="32"/>
  <c r="BG68" i="31"/>
  <c r="AO62" i="31"/>
  <c r="AN63" i="31"/>
  <c r="BX63" i="31"/>
  <c r="N65" i="31"/>
  <c r="Z65" i="31"/>
  <c r="AX65" i="31"/>
  <c r="BJ65" i="31"/>
  <c r="CH65" i="31"/>
  <c r="CT65" i="31"/>
  <c r="AK68" i="31"/>
  <c r="AX68" i="31"/>
  <c r="BX68" i="31"/>
  <c r="CK68" i="31"/>
  <c r="G40" i="32"/>
  <c r="G39" i="32"/>
  <c r="G38" i="32"/>
  <c r="G36" i="32"/>
  <c r="G35" i="32"/>
  <c r="G34" i="32"/>
  <c r="AA40" i="32"/>
  <c r="AA39" i="32"/>
  <c r="AA38" i="32"/>
  <c r="AA37" i="32"/>
  <c r="AS40" i="32"/>
  <c r="AS37" i="32"/>
  <c r="AS36" i="32"/>
  <c r="AS34" i="32"/>
  <c r="BK40" i="32"/>
  <c r="BK39" i="32"/>
  <c r="BK38" i="32"/>
  <c r="BK37" i="32"/>
  <c r="CC40" i="32"/>
  <c r="CC37" i="32"/>
  <c r="CC36" i="32"/>
  <c r="CC34" i="32"/>
  <c r="CU40" i="32"/>
  <c r="CU39" i="32"/>
  <c r="CU38" i="32"/>
  <c r="CU37" i="32"/>
  <c r="Y35" i="32"/>
  <c r="AT36" i="32"/>
  <c r="G37" i="32"/>
  <c r="Y37" i="32"/>
  <c r="I38" i="32"/>
  <c r="BU38" i="32"/>
  <c r="Q39" i="33"/>
  <c r="AI33" i="33"/>
  <c r="BA39" i="33"/>
  <c r="BS33" i="33"/>
  <c r="CK39" i="33"/>
  <c r="Q63" i="31"/>
  <c r="AC63" i="31"/>
  <c r="AO63" i="31"/>
  <c r="BA63" i="31"/>
  <c r="BM63" i="31"/>
  <c r="BY63" i="31"/>
  <c r="CK63" i="31"/>
  <c r="CW63" i="31"/>
  <c r="P64" i="31"/>
  <c r="AB64" i="31"/>
  <c r="AN64" i="31"/>
  <c r="AZ64" i="31"/>
  <c r="BL64" i="31"/>
  <c r="BX64" i="31"/>
  <c r="CJ64" i="31"/>
  <c r="CV64" i="31"/>
  <c r="N66" i="31"/>
  <c r="Z66" i="31"/>
  <c r="AX66" i="31"/>
  <c r="BJ66" i="31"/>
  <c r="CH66" i="31"/>
  <c r="CT66" i="31"/>
  <c r="Y67" i="31"/>
  <c r="AK67" i="31"/>
  <c r="AW67" i="31"/>
  <c r="BI67" i="31"/>
  <c r="BU67" i="31"/>
  <c r="CG67" i="31"/>
  <c r="CS67" i="31"/>
  <c r="L68" i="31"/>
  <c r="Y68" i="31"/>
  <c r="BL68" i="31"/>
  <c r="BY68" i="31"/>
  <c r="I40" i="32"/>
  <c r="I37" i="32"/>
  <c r="I36" i="32"/>
  <c r="I34" i="32"/>
  <c r="AB39" i="32"/>
  <c r="AB38" i="32"/>
  <c r="AB37" i="32"/>
  <c r="AB36" i="32"/>
  <c r="AT39" i="32"/>
  <c r="AT35" i="32"/>
  <c r="AT40" i="32"/>
  <c r="BL39" i="32"/>
  <c r="BL38" i="32"/>
  <c r="BL37" i="32"/>
  <c r="BL36" i="32"/>
  <c r="CD39" i="32"/>
  <c r="CD35" i="32"/>
  <c r="CD40" i="32"/>
  <c r="CV39" i="32"/>
  <c r="CV38" i="32"/>
  <c r="CV37" i="32"/>
  <c r="CV36" i="32"/>
  <c r="BK34" i="32"/>
  <c r="CC39" i="32"/>
  <c r="CJ40" i="32"/>
  <c r="S37" i="33"/>
  <c r="S35" i="33"/>
  <c r="S34" i="33"/>
  <c r="S33" i="33"/>
  <c r="S39" i="33"/>
  <c r="S38" i="33"/>
  <c r="AK39" i="33"/>
  <c r="AK38" i="33"/>
  <c r="AK37" i="33"/>
  <c r="AK36" i="33"/>
  <c r="AK35" i="33"/>
  <c r="AK34" i="33"/>
  <c r="BC37" i="33"/>
  <c r="BC35" i="33"/>
  <c r="BC34" i="33"/>
  <c r="BC33" i="33"/>
  <c r="BC39" i="33"/>
  <c r="BC38" i="33"/>
  <c r="BU39" i="33"/>
  <c r="BU38" i="33"/>
  <c r="BU37" i="33"/>
  <c r="BU36" i="33"/>
  <c r="BU35" i="33"/>
  <c r="BU34" i="33"/>
  <c r="CM37" i="33"/>
  <c r="CM36" i="33"/>
  <c r="CM35" i="33"/>
  <c r="CM34" i="33"/>
  <c r="CM33" i="33"/>
  <c r="CM39" i="33"/>
  <c r="CM38" i="33"/>
  <c r="CH39" i="33"/>
  <c r="CH38" i="33"/>
  <c r="CH37" i="33"/>
  <c r="CH36" i="33"/>
  <c r="CH35" i="33"/>
  <c r="CH34" i="33"/>
  <c r="CH33" i="33"/>
  <c r="AN62" i="31"/>
  <c r="BX62" i="31"/>
  <c r="Y36" i="32"/>
  <c r="Y40" i="32"/>
  <c r="Y39" i="32"/>
  <c r="CA40" i="32"/>
  <c r="CA39" i="32"/>
  <c r="CA38" i="32"/>
  <c r="CA36" i="32"/>
  <c r="CA35" i="32"/>
  <c r="CA34" i="32"/>
  <c r="S62" i="31"/>
  <c r="AE62" i="31"/>
  <c r="AQ62" i="31"/>
  <c r="BC62" i="31"/>
  <c r="BO62" i="31"/>
  <c r="CA62" i="31"/>
  <c r="CM62" i="31"/>
  <c r="Q64" i="31"/>
  <c r="AC64" i="31"/>
  <c r="AO64" i="31"/>
  <c r="BA64" i="31"/>
  <c r="BM64" i="31"/>
  <c r="BY64" i="31"/>
  <c r="CK64" i="31"/>
  <c r="CW64" i="31"/>
  <c r="P65" i="31"/>
  <c r="AB65" i="31"/>
  <c r="AN65" i="31"/>
  <c r="AZ65" i="31"/>
  <c r="BL65" i="31"/>
  <c r="BX65" i="31"/>
  <c r="CJ65" i="31"/>
  <c r="CV65" i="31"/>
  <c r="N67" i="31"/>
  <c r="Z67" i="31"/>
  <c r="AX67" i="31"/>
  <c r="BJ67" i="31"/>
  <c r="CH67" i="31"/>
  <c r="CT67" i="31"/>
  <c r="Z68" i="31"/>
  <c r="AZ68" i="31"/>
  <c r="BM68" i="31"/>
  <c r="CM68" i="31"/>
  <c r="K38" i="32"/>
  <c r="AD40" i="32"/>
  <c r="AD39" i="32"/>
  <c r="AD37" i="32"/>
  <c r="AD36" i="32"/>
  <c r="AD35" i="32"/>
  <c r="AV37" i="32"/>
  <c r="AV40" i="32"/>
  <c r="BN40" i="32"/>
  <c r="BN39" i="32"/>
  <c r="BN37" i="32"/>
  <c r="BN36" i="32"/>
  <c r="BN35" i="32"/>
  <c r="BN34" i="32"/>
  <c r="CF37" i="32"/>
  <c r="CF40" i="32"/>
  <c r="AJ34" i="32"/>
  <c r="BL34" i="32"/>
  <c r="CD34" i="32"/>
  <c r="CS34" i="32"/>
  <c r="M35" i="32"/>
  <c r="AA35" i="32"/>
  <c r="AA36" i="32"/>
  <c r="AV36" i="32"/>
  <c r="BR36" i="32"/>
  <c r="AW37" i="32"/>
  <c r="BR37" i="32"/>
  <c r="AS38" i="32"/>
  <c r="CO38" i="32"/>
  <c r="K39" i="32"/>
  <c r="T36" i="33"/>
  <c r="AL39" i="33"/>
  <c r="BD36" i="33"/>
  <c r="BV39" i="33"/>
  <c r="CN36" i="33"/>
  <c r="N39" i="33"/>
  <c r="N38" i="33"/>
  <c r="N37" i="33"/>
  <c r="N36" i="33"/>
  <c r="N35" i="33"/>
  <c r="N34" i="33"/>
  <c r="N33" i="33"/>
  <c r="AX39" i="33"/>
  <c r="AX38" i="33"/>
  <c r="AX37" i="33"/>
  <c r="AX36" i="33"/>
  <c r="AX35" i="33"/>
  <c r="AX34" i="33"/>
  <c r="AX33" i="33"/>
  <c r="V68" i="31"/>
  <c r="BJ68" i="31"/>
  <c r="CW68" i="31"/>
  <c r="BI36" i="32"/>
  <c r="BI40" i="32"/>
  <c r="BI39" i="32"/>
  <c r="W68" i="31"/>
  <c r="BY62" i="31"/>
  <c r="H62" i="31"/>
  <c r="AF62" i="31"/>
  <c r="AR62" i="31"/>
  <c r="BP62" i="31"/>
  <c r="CB62" i="31"/>
  <c r="S63" i="31"/>
  <c r="AE63" i="31"/>
  <c r="AQ63" i="31"/>
  <c r="BC63" i="31"/>
  <c r="BO63" i="31"/>
  <c r="CA63" i="31"/>
  <c r="CM63" i="31"/>
  <c r="Q65" i="31"/>
  <c r="AC65" i="31"/>
  <c r="AO65" i="31"/>
  <c r="BA65" i="31"/>
  <c r="BM65" i="31"/>
  <c r="BY65" i="31"/>
  <c r="CK65" i="31"/>
  <c r="CW65" i="31"/>
  <c r="P66" i="31"/>
  <c r="AB66" i="31"/>
  <c r="AN66" i="31"/>
  <c r="AZ66" i="31"/>
  <c r="BL66" i="31"/>
  <c r="BX66" i="31"/>
  <c r="CJ66" i="31"/>
  <c r="CV66" i="31"/>
  <c r="N68" i="31"/>
  <c r="AN68" i="31"/>
  <c r="BA68" i="31"/>
  <c r="CA68" i="31"/>
  <c r="M36" i="32"/>
  <c r="AE40" i="32"/>
  <c r="AW36" i="32"/>
  <c r="BO40" i="32"/>
  <c r="CG36" i="32"/>
  <c r="AB35" i="32"/>
  <c r="BW35" i="32"/>
  <c r="K37" i="32"/>
  <c r="M38" i="32"/>
  <c r="AD38" i="32"/>
  <c r="AT38" i="32"/>
  <c r="BI38" i="32"/>
  <c r="CP38" i="32"/>
  <c r="CF39" i="32"/>
  <c r="BL40" i="32"/>
  <c r="V34" i="33"/>
  <c r="AN39" i="33"/>
  <c r="BF34" i="33"/>
  <c r="BX39" i="33"/>
  <c r="CP34" i="33"/>
  <c r="CP33" i="33"/>
  <c r="AU68" i="31"/>
  <c r="CE68" i="31"/>
  <c r="H63" i="31"/>
  <c r="AF63" i="31"/>
  <c r="AR63" i="31"/>
  <c r="BP63" i="31"/>
  <c r="CB63" i="31"/>
  <c r="S64" i="31"/>
  <c r="AE64" i="31"/>
  <c r="AQ64" i="31"/>
  <c r="BC64" i="31"/>
  <c r="BO64" i="31"/>
  <c r="CA64" i="31"/>
  <c r="CM64" i="31"/>
  <c r="Q66" i="31"/>
  <c r="AC66" i="31"/>
  <c r="AO66" i="31"/>
  <c r="BA66" i="31"/>
  <c r="BM66" i="31"/>
  <c r="BY66" i="31"/>
  <c r="CK66" i="31"/>
  <c r="CW66" i="31"/>
  <c r="P67" i="31"/>
  <c r="AB67" i="31"/>
  <c r="AO68" i="31"/>
  <c r="BO68" i="31"/>
  <c r="CB68" i="31"/>
  <c r="O40" i="32"/>
  <c r="O39" i="32"/>
  <c r="O38" i="32"/>
  <c r="O37" i="32"/>
  <c r="AG40" i="32"/>
  <c r="AG37" i="32"/>
  <c r="AG36" i="32"/>
  <c r="AG34" i="32"/>
  <c r="AY40" i="32"/>
  <c r="AY39" i="32"/>
  <c r="AY38" i="32"/>
  <c r="AY37" i="32"/>
  <c r="BQ40" i="32"/>
  <c r="BQ37" i="32"/>
  <c r="BQ36" i="32"/>
  <c r="BQ34" i="32"/>
  <c r="CI40" i="32"/>
  <c r="CI39" i="32"/>
  <c r="CI38" i="32"/>
  <c r="CI37" i="32"/>
  <c r="CF34" i="32"/>
  <c r="CU34" i="32"/>
  <c r="O35" i="32"/>
  <c r="AS35" i="32"/>
  <c r="BI35" i="32"/>
  <c r="BX35" i="32"/>
  <c r="CO35" i="32"/>
  <c r="K36" i="32"/>
  <c r="AY36" i="32"/>
  <c r="CP36" i="32"/>
  <c r="K40" i="32"/>
  <c r="W33" i="33"/>
  <c r="AO39" i="33"/>
  <c r="BG33" i="33"/>
  <c r="BY39" i="33"/>
  <c r="CQ33" i="33"/>
  <c r="BC36" i="33"/>
  <c r="J62" i="31"/>
  <c r="V62" i="31"/>
  <c r="AH62" i="31"/>
  <c r="AT62" i="31"/>
  <c r="BF62" i="31"/>
  <c r="BR62" i="31"/>
  <c r="CD62" i="31"/>
  <c r="CP62" i="31"/>
  <c r="H64" i="31"/>
  <c r="AF64" i="31"/>
  <c r="AR64" i="31"/>
  <c r="BP64" i="31"/>
  <c r="CB64" i="31"/>
  <c r="S65" i="31"/>
  <c r="AE65" i="31"/>
  <c r="AQ65" i="31"/>
  <c r="BC65" i="31"/>
  <c r="BO65" i="31"/>
  <c r="CA65" i="31"/>
  <c r="CM65" i="31"/>
  <c r="Q67" i="31"/>
  <c r="AC67" i="31"/>
  <c r="BC68" i="31"/>
  <c r="BP68" i="31"/>
  <c r="CP68" i="31"/>
  <c r="P39" i="32"/>
  <c r="AH39" i="32"/>
  <c r="AZ39" i="32"/>
  <c r="BR39" i="32"/>
  <c r="CJ39" i="32"/>
  <c r="K34" i="32"/>
  <c r="Y34" i="32"/>
  <c r="CG34" i="32"/>
  <c r="CV34" i="32"/>
  <c r="P35" i="32"/>
  <c r="AH36" i="32"/>
  <c r="M37" i="32"/>
  <c r="AH37" i="32"/>
  <c r="AG38" i="32"/>
  <c r="AV38" i="32"/>
  <c r="CC38" i="32"/>
  <c r="AN40" i="32"/>
  <c r="Y39" i="33"/>
  <c r="AQ37" i="33"/>
  <c r="BI39" i="33"/>
  <c r="CA37" i="33"/>
  <c r="CS39" i="33"/>
  <c r="BU33" i="33"/>
  <c r="J36" i="33"/>
  <c r="W62" i="31"/>
  <c r="AI62" i="31"/>
  <c r="AU62" i="31"/>
  <c r="BG62" i="31"/>
  <c r="BS62" i="31"/>
  <c r="CE62" i="31"/>
  <c r="CQ62" i="31"/>
  <c r="J63" i="31"/>
  <c r="V63" i="31"/>
  <c r="AH63" i="31"/>
  <c r="AT63" i="31"/>
  <c r="BF63" i="31"/>
  <c r="BR63" i="31"/>
  <c r="CD63" i="31"/>
  <c r="CP63" i="31"/>
  <c r="H65" i="31"/>
  <c r="AF65" i="31"/>
  <c r="AR65" i="31"/>
  <c r="BP65" i="31"/>
  <c r="CB65" i="31"/>
  <c r="S66" i="31"/>
  <c r="AE66" i="31"/>
  <c r="AQ66" i="31"/>
  <c r="BC66" i="31"/>
  <c r="BO66" i="31"/>
  <c r="CA66" i="31"/>
  <c r="CM66" i="31"/>
  <c r="AQ68" i="31"/>
  <c r="CD68" i="31"/>
  <c r="R40" i="32"/>
  <c r="R39" i="32"/>
  <c r="R37" i="32"/>
  <c r="R36" i="32"/>
  <c r="R35" i="32"/>
  <c r="AJ37" i="32"/>
  <c r="AJ40" i="32"/>
  <c r="BB40" i="32"/>
  <c r="BB39" i="32"/>
  <c r="BB37" i="32"/>
  <c r="BB36" i="32"/>
  <c r="BB35" i="32"/>
  <c r="BT37" i="32"/>
  <c r="BT40" i="32"/>
  <c r="CL40" i="32"/>
  <c r="CL39" i="32"/>
  <c r="CL37" i="32"/>
  <c r="CL36" i="32"/>
  <c r="CL35" i="32"/>
  <c r="CL34" i="32"/>
  <c r="BB34" i="32"/>
  <c r="AG35" i="32"/>
  <c r="AV35" i="32"/>
  <c r="BK35" i="32"/>
  <c r="CS37" i="32"/>
  <c r="R38" i="32"/>
  <c r="AH38" i="32"/>
  <c r="AW38" i="32"/>
  <c r="BN38" i="32"/>
  <c r="CD38" i="32"/>
  <c r="CS38" i="32"/>
  <c r="CV40" i="32"/>
  <c r="Z39" i="33"/>
  <c r="Z38" i="33"/>
  <c r="Z37" i="33"/>
  <c r="Z36" i="33"/>
  <c r="Z35" i="33"/>
  <c r="Z34" i="33"/>
  <c r="Z33" i="33"/>
  <c r="AR36" i="33"/>
  <c r="AR34" i="33"/>
  <c r="AR33" i="33"/>
  <c r="AR39" i="33"/>
  <c r="AR38" i="33"/>
  <c r="AR37" i="33"/>
  <c r="BJ39" i="33"/>
  <c r="BJ38" i="33"/>
  <c r="BJ37" i="33"/>
  <c r="BJ36" i="33"/>
  <c r="BJ35" i="33"/>
  <c r="BJ34" i="33"/>
  <c r="BJ33" i="33"/>
  <c r="CB36" i="33"/>
  <c r="CB34" i="33"/>
  <c r="CB33" i="33"/>
  <c r="CB39" i="33"/>
  <c r="CB38" i="33"/>
  <c r="CB37" i="33"/>
  <c r="CT39" i="33"/>
  <c r="CT38" i="33"/>
  <c r="CT37" i="33"/>
  <c r="CT36" i="33"/>
  <c r="CT35" i="33"/>
  <c r="CT34" i="33"/>
  <c r="CT33" i="33"/>
  <c r="AH36" i="33"/>
  <c r="BF36" i="33"/>
  <c r="CD36" i="33"/>
  <c r="L62" i="31"/>
  <c r="W63" i="31"/>
  <c r="AU63" i="31"/>
  <c r="BG63" i="31"/>
  <c r="CE63" i="31"/>
  <c r="CQ63" i="31"/>
  <c r="J64" i="31"/>
  <c r="V64" i="31"/>
  <c r="AH64" i="31"/>
  <c r="AT64" i="31"/>
  <c r="BF64" i="31"/>
  <c r="BR64" i="31"/>
  <c r="CD64" i="31"/>
  <c r="CP64" i="31"/>
  <c r="H66" i="31"/>
  <c r="AF66" i="31"/>
  <c r="AR66" i="31"/>
  <c r="BP66" i="31"/>
  <c r="CB66" i="31"/>
  <c r="S67" i="31"/>
  <c r="AE67" i="31"/>
  <c r="AR68" i="31"/>
  <c r="BR68" i="31"/>
  <c r="CS68" i="31"/>
  <c r="S40" i="32"/>
  <c r="S39" i="32"/>
  <c r="S38" i="32"/>
  <c r="S36" i="32"/>
  <c r="S35" i="32"/>
  <c r="S34" i="32"/>
  <c r="AK36" i="32"/>
  <c r="AK40" i="32"/>
  <c r="AK39" i="32"/>
  <c r="BC40" i="32"/>
  <c r="BC39" i="32"/>
  <c r="BC38" i="32"/>
  <c r="BC36" i="32"/>
  <c r="BC35" i="32"/>
  <c r="BC34" i="32"/>
  <c r="BU36" i="32"/>
  <c r="BU40" i="32"/>
  <c r="BU39" i="32"/>
  <c r="CM40" i="32"/>
  <c r="CM39" i="32"/>
  <c r="CM38" i="32"/>
  <c r="CM36" i="32"/>
  <c r="CM35" i="32"/>
  <c r="CM34" i="32"/>
  <c r="BR35" i="32"/>
  <c r="AA34" i="32"/>
  <c r="BT34" i="32"/>
  <c r="CI34" i="32"/>
  <c r="BL35" i="32"/>
  <c r="CC35" i="32"/>
  <c r="O36" i="32"/>
  <c r="AJ36" i="32"/>
  <c r="BF36" i="32"/>
  <c r="AK37" i="32"/>
  <c r="BF37" i="32"/>
  <c r="CA37" i="32"/>
  <c r="AS39" i="32"/>
  <c r="BQ39" i="32"/>
  <c r="H36" i="33"/>
  <c r="AB39" i="33"/>
  <c r="AT34" i="33"/>
  <c r="BL39" i="33"/>
  <c r="CD34" i="33"/>
  <c r="CV39" i="33"/>
  <c r="AQ34" i="33"/>
  <c r="CA34" i="33"/>
  <c r="AI68" i="31"/>
  <c r="BS68" i="31"/>
  <c r="Y62" i="31"/>
  <c r="AK62" i="31"/>
  <c r="AW62" i="31"/>
  <c r="BI62" i="31"/>
  <c r="BU62" i="31"/>
  <c r="CG62" i="31"/>
  <c r="CS62" i="31"/>
  <c r="L63" i="31"/>
  <c r="W64" i="31"/>
  <c r="AI64" i="31"/>
  <c r="AU64" i="31"/>
  <c r="BG64" i="31"/>
  <c r="BS64" i="31"/>
  <c r="CE64" i="31"/>
  <c r="J65" i="31"/>
  <c r="V65" i="31"/>
  <c r="AH65" i="31"/>
  <c r="AT65" i="31"/>
  <c r="BF65" i="31"/>
  <c r="BR65" i="31"/>
  <c r="CD65" i="31"/>
  <c r="CP65" i="31"/>
  <c r="H67" i="31"/>
  <c r="AF67" i="31"/>
  <c r="BF68" i="31"/>
  <c r="CG68" i="31"/>
  <c r="CT68" i="31"/>
  <c r="U40" i="32"/>
  <c r="U37" i="32"/>
  <c r="U36" i="32"/>
  <c r="U34" i="32"/>
  <c r="AM40" i="32"/>
  <c r="AM39" i="32"/>
  <c r="AM38" i="32"/>
  <c r="AM37" i="32"/>
  <c r="BE40" i="32"/>
  <c r="BE37" i="32"/>
  <c r="BE36" i="32"/>
  <c r="BE34" i="32"/>
  <c r="BW40" i="32"/>
  <c r="BW39" i="32"/>
  <c r="BW38" i="32"/>
  <c r="BW37" i="32"/>
  <c r="CO40" i="32"/>
  <c r="CO37" i="32"/>
  <c r="CO36" i="32"/>
  <c r="CO34" i="32"/>
  <c r="AB34" i="32"/>
  <c r="BU34" i="32"/>
  <c r="U35" i="32"/>
  <c r="CU36" i="32"/>
  <c r="S37" i="32"/>
  <c r="U38" i="32"/>
  <c r="AJ38" i="32"/>
  <c r="BQ38" i="32"/>
  <c r="CF38" i="32"/>
  <c r="J34" i="33"/>
  <c r="AC39" i="33"/>
  <c r="AU33" i="33"/>
  <c r="BM39" i="33"/>
  <c r="CE33" i="33"/>
  <c r="CW39" i="33"/>
  <c r="AF36" i="33"/>
  <c r="AF34" i="33"/>
  <c r="AF33" i="33"/>
  <c r="AF39" i="33"/>
  <c r="AF38" i="33"/>
  <c r="AF37" i="33"/>
  <c r="BP36" i="33"/>
  <c r="BP34" i="33"/>
  <c r="BP33" i="33"/>
  <c r="BP39" i="33"/>
  <c r="BP38" i="33"/>
  <c r="BP37" i="33"/>
  <c r="AQ40" i="32"/>
  <c r="AQ39" i="32"/>
  <c r="AQ38" i="32"/>
  <c r="AQ36" i="32"/>
  <c r="AQ35" i="32"/>
  <c r="AQ34" i="32"/>
  <c r="CS36" i="32"/>
  <c r="CS40" i="32"/>
  <c r="CS39" i="32"/>
  <c r="CQ68" i="31"/>
  <c r="CH62" i="31"/>
  <c r="BU63" i="31"/>
  <c r="W65" i="31"/>
  <c r="AI65" i="31"/>
  <c r="AU65" i="31"/>
  <c r="BG65" i="31"/>
  <c r="BS65" i="31"/>
  <c r="CE65" i="31"/>
  <c r="CQ65" i="31"/>
  <c r="AT66" i="31"/>
  <c r="V39" i="32"/>
  <c r="V40" i="32"/>
  <c r="AN39" i="32"/>
  <c r="AN38" i="32"/>
  <c r="AN37" i="32"/>
  <c r="AN36" i="32"/>
  <c r="BF39" i="32"/>
  <c r="BF35" i="32"/>
  <c r="BF40" i="32"/>
  <c r="BX39" i="32"/>
  <c r="BX38" i="32"/>
  <c r="BX37" i="32"/>
  <c r="BX36" i="32"/>
  <c r="CP39" i="32"/>
  <c r="CP35" i="32"/>
  <c r="CP40" i="32"/>
  <c r="O34" i="32"/>
  <c r="V35" i="32"/>
  <c r="AJ35" i="32"/>
  <c r="AY35" i="32"/>
  <c r="CF35" i="32"/>
  <c r="CU35" i="32"/>
  <c r="AM36" i="32"/>
  <c r="CD36" i="32"/>
  <c r="BI37" i="32"/>
  <c r="CD37" i="32"/>
  <c r="V38" i="32"/>
  <c r="AK38" i="32"/>
  <c r="BB38" i="32"/>
  <c r="BR38" i="32"/>
  <c r="AV39" i="32"/>
  <c r="BT39" i="32"/>
  <c r="L39" i="33"/>
  <c r="AE37" i="33"/>
  <c r="AW39" i="33"/>
  <c r="BO37" i="33"/>
  <c r="CG39" i="33"/>
  <c r="AH40" i="32"/>
  <c r="BR40" i="32"/>
  <c r="L33" i="33"/>
  <c r="W34" i="33"/>
  <c r="AI34" i="33"/>
  <c r="AU34" i="33"/>
  <c r="BG34" i="33"/>
  <c r="BS34" i="33"/>
  <c r="CE34" i="33"/>
  <c r="CQ34" i="33"/>
  <c r="J35" i="33"/>
  <c r="V35" i="33"/>
  <c r="AH35" i="33"/>
  <c r="AT35" i="33"/>
  <c r="BF35" i="33"/>
  <c r="BR35" i="33"/>
  <c r="CD35" i="33"/>
  <c r="CP35" i="33"/>
  <c r="H37" i="33"/>
  <c r="T37" i="33"/>
  <c r="BD37" i="33"/>
  <c r="CN37" i="33"/>
  <c r="AE38" i="33"/>
  <c r="AQ38" i="33"/>
  <c r="BO38" i="33"/>
  <c r="CA38" i="33"/>
  <c r="H38" i="33"/>
  <c r="T38" i="33"/>
  <c r="BD38" i="33"/>
  <c r="CN38" i="33"/>
  <c r="AE39" i="33"/>
  <c r="AQ39" i="33"/>
  <c r="BO39" i="33"/>
  <c r="CA39" i="33"/>
  <c r="P36" i="32"/>
  <c r="AZ36" i="32"/>
  <c r="CJ36" i="32"/>
  <c r="M39" i="32"/>
  <c r="AW39" i="32"/>
  <c r="CG39" i="32"/>
  <c r="AL33" i="33"/>
  <c r="BV33" i="33"/>
  <c r="Y34" i="33"/>
  <c r="AW34" i="33"/>
  <c r="BI34" i="33"/>
  <c r="CG34" i="33"/>
  <c r="CS34" i="33"/>
  <c r="L35" i="33"/>
  <c r="W36" i="33"/>
  <c r="AI36" i="33"/>
  <c r="AU36" i="33"/>
  <c r="BG36" i="33"/>
  <c r="BS36" i="33"/>
  <c r="CE36" i="33"/>
  <c r="CQ36" i="33"/>
  <c r="J37" i="33"/>
  <c r="V37" i="33"/>
  <c r="AH37" i="33"/>
  <c r="AT37" i="33"/>
  <c r="BF37" i="33"/>
  <c r="BR37" i="33"/>
  <c r="CD37" i="33"/>
  <c r="CP37" i="33"/>
  <c r="H39" i="33"/>
  <c r="T39" i="33"/>
  <c r="BD39" i="33"/>
  <c r="CN39" i="33"/>
  <c r="AE34" i="32"/>
  <c r="BO34" i="32"/>
  <c r="P37" i="32"/>
  <c r="AZ37" i="32"/>
  <c r="CJ37" i="32"/>
  <c r="M40" i="32"/>
  <c r="AW40" i="32"/>
  <c r="CG40" i="32"/>
  <c r="AL34" i="33"/>
  <c r="BV34" i="33"/>
  <c r="Y35" i="33"/>
  <c r="AW35" i="33"/>
  <c r="BI35" i="33"/>
  <c r="CG35" i="33"/>
  <c r="CS35" i="33"/>
  <c r="L36" i="33"/>
  <c r="W37" i="33"/>
  <c r="AI37" i="33"/>
  <c r="AU37" i="33"/>
  <c r="BG37" i="33"/>
  <c r="BS37" i="33"/>
  <c r="CE37" i="33"/>
  <c r="CQ37" i="33"/>
  <c r="J38" i="33"/>
  <c r="V38" i="33"/>
  <c r="AH38" i="33"/>
  <c r="AT38" i="33"/>
  <c r="BF38" i="33"/>
  <c r="BR38" i="33"/>
  <c r="CD38" i="33"/>
  <c r="CP38" i="33"/>
  <c r="AE35" i="32"/>
  <c r="BO35" i="32"/>
  <c r="P38" i="32"/>
  <c r="AZ38" i="32"/>
  <c r="CJ38" i="32"/>
  <c r="P33" i="33"/>
  <c r="AB33" i="33"/>
  <c r="AN33" i="33"/>
  <c r="AZ33" i="33"/>
  <c r="BL33" i="33"/>
  <c r="BX33" i="33"/>
  <c r="CJ33" i="33"/>
  <c r="CV33" i="33"/>
  <c r="AL35" i="33"/>
  <c r="BV35" i="33"/>
  <c r="Y36" i="33"/>
  <c r="AW36" i="33"/>
  <c r="BI36" i="33"/>
  <c r="CG36" i="33"/>
  <c r="CS36" i="33"/>
  <c r="L37" i="33"/>
  <c r="W38" i="33"/>
  <c r="AI38" i="33"/>
  <c r="AU38" i="33"/>
  <c r="BG38" i="33"/>
  <c r="BS38" i="33"/>
  <c r="CE38" i="33"/>
  <c r="CQ38" i="33"/>
  <c r="J39" i="33"/>
  <c r="V39" i="33"/>
  <c r="AH39" i="33"/>
  <c r="AT39" i="33"/>
  <c r="BF39" i="33"/>
  <c r="BR39" i="33"/>
  <c r="CD39" i="33"/>
  <c r="CP39" i="33"/>
  <c r="AE36" i="32"/>
  <c r="BO36" i="32"/>
  <c r="Q33" i="33"/>
  <c r="AC33" i="33"/>
  <c r="AO33" i="33"/>
  <c r="BA33" i="33"/>
  <c r="BM33" i="33"/>
  <c r="BY33" i="33"/>
  <c r="CK33" i="33"/>
  <c r="CW33" i="33"/>
  <c r="P34" i="33"/>
  <c r="AB34" i="33"/>
  <c r="AN34" i="33"/>
  <c r="AZ34" i="33"/>
  <c r="BL34" i="33"/>
  <c r="BX34" i="33"/>
  <c r="CJ34" i="33"/>
  <c r="CV34" i="33"/>
  <c r="AL36" i="33"/>
  <c r="BV36" i="33"/>
  <c r="Y37" i="33"/>
  <c r="AW37" i="33"/>
  <c r="BI37" i="33"/>
  <c r="CG37" i="33"/>
  <c r="CS37" i="33"/>
  <c r="L38" i="33"/>
  <c r="W39" i="33"/>
  <c r="AI39" i="33"/>
  <c r="AU39" i="33"/>
  <c r="BG39" i="33"/>
  <c r="BS39" i="33"/>
  <c r="CE39" i="33"/>
  <c r="CQ39" i="33"/>
  <c r="AL37" i="33"/>
  <c r="BV37" i="33"/>
  <c r="Y38" i="33"/>
  <c r="AW38" i="33"/>
  <c r="BI38" i="33"/>
  <c r="CG38" i="33"/>
  <c r="CS38" i="33"/>
  <c r="AE38" i="32"/>
  <c r="BO38" i="32"/>
  <c r="AE33" i="33"/>
  <c r="AQ33" i="33"/>
  <c r="BO33" i="33"/>
  <c r="CA33" i="33"/>
  <c r="Q35" i="33"/>
  <c r="AC35" i="33"/>
  <c r="AO35" i="33"/>
  <c r="BA35" i="33"/>
  <c r="BM35" i="33"/>
  <c r="BY35" i="33"/>
  <c r="CK35" i="33"/>
  <c r="CW35" i="33"/>
  <c r="P36" i="33"/>
  <c r="AB36" i="33"/>
  <c r="AN36" i="33"/>
  <c r="AZ36" i="33"/>
  <c r="BL36" i="33"/>
  <c r="BX36" i="33"/>
  <c r="CJ36" i="33"/>
  <c r="CV36" i="33"/>
  <c r="AL38" i="33"/>
  <c r="BV38" i="33"/>
  <c r="AE39" i="32"/>
  <c r="BO39" i="32"/>
  <c r="H33" i="33"/>
  <c r="T33" i="33"/>
  <c r="BD33" i="33"/>
  <c r="CN33" i="33"/>
  <c r="AE34" i="33"/>
  <c r="BO34" i="33"/>
  <c r="Q36" i="33"/>
  <c r="AC36" i="33"/>
  <c r="AO36" i="33"/>
  <c r="BA36" i="33"/>
  <c r="BM36" i="33"/>
  <c r="BY36" i="33"/>
  <c r="CK36" i="33"/>
  <c r="CW36" i="33"/>
  <c r="P37" i="33"/>
  <c r="AB37" i="33"/>
  <c r="AN37" i="33"/>
  <c r="AZ37" i="33"/>
  <c r="BL37" i="33"/>
  <c r="BX37" i="33"/>
  <c r="CJ37" i="33"/>
  <c r="CV37" i="33"/>
  <c r="H34" i="33"/>
  <c r="T34" i="33"/>
  <c r="BD34" i="33"/>
  <c r="CN34" i="33"/>
  <c r="AE35" i="33"/>
  <c r="AQ35" i="33"/>
  <c r="BO35" i="33"/>
  <c r="CA35" i="33"/>
  <c r="Q37" i="33"/>
  <c r="AC37" i="33"/>
  <c r="AO37" i="33"/>
  <c r="BA37" i="33"/>
  <c r="BM37" i="33"/>
  <c r="BY37" i="33"/>
  <c r="CK37" i="33"/>
  <c r="CW37" i="33"/>
  <c r="P38" i="33"/>
  <c r="AB38" i="33"/>
  <c r="AN38" i="33"/>
  <c r="AZ38" i="33"/>
  <c r="BL38" i="33"/>
  <c r="BX38" i="33"/>
  <c r="CJ38" i="33"/>
  <c r="CV38" i="33"/>
  <c r="Q38" i="33"/>
  <c r="AC38" i="33"/>
  <c r="AO38" i="33"/>
  <c r="BA38" i="33"/>
  <c r="BM38" i="33"/>
  <c r="BY38" i="33"/>
  <c r="CK38" i="33"/>
  <c r="CW38" i="3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2CB5AFA-C1B4-4DF6-8F35-B8FC2736CBF4}" keepAlive="1" name="Query - descriptives_long_macro" description="Connection to the 'descriptives_long_macro' query in the workbook." type="5" refreshedVersion="8" background="1" saveData="1">
    <dbPr connection="Provider=Microsoft.Mashup.OleDb.1;Data Source=$Workbook$;Location=descriptives_long_macro;Extended Properties=&quot;&quot;" command="SELECT * FROM [descriptives_long_macro]"/>
  </connection>
</connections>
</file>

<file path=xl/sharedStrings.xml><?xml version="1.0" encoding="utf-8"?>
<sst xmlns="http://schemas.openxmlformats.org/spreadsheetml/2006/main" count="4841" uniqueCount="2421">
  <si>
    <t>Type of Drink</t>
  </si>
  <si>
    <t>Amount</t>
  </si>
  <si>
    <t>Caffeine (mg)</t>
  </si>
  <si>
    <t>Source</t>
  </si>
  <si>
    <t>Coffee</t>
  </si>
  <si>
    <t>Espresso</t>
  </si>
  <si>
    <t>1 oz / 30 ml</t>
  </si>
  <si>
    <t>Av. 56</t>
  </si>
  <si>
    <t>Flat White</t>
  </si>
  <si>
    <t>2 shots x espresso</t>
  </si>
  <si>
    <t>(Caporaso et al., 2014)</t>
  </si>
  <si>
    <t>Cappucino/Latte</t>
  </si>
  <si>
    <t>Large Cappuccino/Latte</t>
  </si>
  <si>
    <t>1 shots x espresso</t>
  </si>
  <si>
    <t>Americano</t>
  </si>
  <si>
    <t>(Caporaso et al., 2014; Heckman et al., 2010)</t>
  </si>
  <si>
    <t>Starbucks Grande Americano</t>
  </si>
  <si>
    <t>16 oz</t>
  </si>
  <si>
    <t>225 mg</t>
  </si>
  <si>
    <t>Caffeine Informer</t>
  </si>
  <si>
    <t>Lavazza/Nespresso Capsule</t>
  </si>
  <si>
    <t>1 x capsule</t>
  </si>
  <si>
    <t>Science for Public interest, US Gov</t>
  </si>
  <si>
    <t>Black Coffee Brewed</t>
  </si>
  <si>
    <t>8 oz/236 ml</t>
  </si>
  <si>
    <t>(Heckman et al., 2010), EFSA</t>
  </si>
  <si>
    <t>Costa black coffee</t>
  </si>
  <si>
    <t>236 ml</t>
  </si>
  <si>
    <t>French Press</t>
  </si>
  <si>
    <t>(Olechno et al., 2021)</t>
  </si>
  <si>
    <t>Instant Coffee</t>
  </si>
  <si>
    <t>1,8g (1 tsp)</t>
  </si>
  <si>
    <t>Moka Pot Coffee small</t>
  </si>
  <si>
    <t>Medium</t>
  </si>
  <si>
    <t xml:space="preserve">Large </t>
  </si>
  <si>
    <t>40 ml</t>
  </si>
  <si>
    <t>80ml</t>
  </si>
  <si>
    <t>160 ml</t>
  </si>
  <si>
    <t>(Caporaso et al., 2014; Olechno et al., 2021)</t>
  </si>
  <si>
    <t>Tea</t>
  </si>
  <si>
    <t>Branded</t>
  </si>
  <si>
    <t>Twinings Earl Grey</t>
  </si>
  <si>
    <t>6 oz/177 ml, 3 min infusion</t>
  </si>
  <si>
    <t>(Chin et al., 2008)</t>
  </si>
  <si>
    <t>Generic</t>
  </si>
  <si>
    <t>Generic Green Tea</t>
  </si>
  <si>
    <t>Generic Black Tea</t>
  </si>
  <si>
    <t>Decaff Tea</t>
  </si>
  <si>
    <t>EFSA</t>
  </si>
  <si>
    <t>Other</t>
  </si>
  <si>
    <t>Coca Cola classic</t>
  </si>
  <si>
    <t>330 ml</t>
  </si>
  <si>
    <t>Coca Cola Zero</t>
  </si>
  <si>
    <t>Coca Cola Diet</t>
  </si>
  <si>
    <t xml:space="preserve">330 ml </t>
  </si>
  <si>
    <t>Pepsi Max</t>
  </si>
  <si>
    <t>Hot Cocoa</t>
  </si>
  <si>
    <t>Food Data Central, US Gov</t>
  </si>
  <si>
    <t>Matcha Tea</t>
  </si>
  <si>
    <t>1 spoon for 8 oz</t>
  </si>
  <si>
    <t>Chai Tea Latte Starbucks</t>
  </si>
  <si>
    <t>8 oz/ 236</t>
  </si>
  <si>
    <t>ww.starbucks.com</t>
  </si>
  <si>
    <t>Kombucha</t>
  </si>
  <si>
    <t>(Yang et al., 2022)</t>
  </si>
  <si>
    <t>Dark Chocolate 45-60%</t>
  </si>
  <si>
    <t>20g</t>
  </si>
  <si>
    <t xml:space="preserve">20g </t>
  </si>
  <si>
    <t>Av. 7.7</t>
  </si>
  <si>
    <t>(Zucconi et al., 2013) (EFSA)</t>
  </si>
  <si>
    <t>Dark Chocolate 70- 85%</t>
  </si>
  <si>
    <t>Lucodaze</t>
  </si>
  <si>
    <t>500 ml</t>
  </si>
  <si>
    <t>www.lucozade.com</t>
  </si>
  <si>
    <t>Monster</t>
  </si>
  <si>
    <t>U.S. DEPARTMENT OF AGRICULTURE</t>
  </si>
  <si>
    <t>BMP energy drink Coca-Cola</t>
  </si>
  <si>
    <t>Coca Cola.ie</t>
  </si>
  <si>
    <t xml:space="preserve">Huel </t>
  </si>
  <si>
    <t>100g</t>
  </si>
  <si>
    <t>ww.huel.com</t>
  </si>
  <si>
    <t>VISIT 2</t>
  </si>
  <si>
    <t>7-day food diary</t>
  </si>
  <si>
    <t>Non-coffee drinkers</t>
  </si>
  <si>
    <t>NCD (n=31)</t>
  </si>
  <si>
    <t>Coffee drinkers</t>
  </si>
  <si>
    <t>CD (n=31)</t>
  </si>
  <si>
    <t>Statistical</t>
  </si>
  <si>
    <t>Description</t>
  </si>
  <si>
    <r>
      <t xml:space="preserve">p </t>
    </r>
    <r>
      <rPr>
        <b/>
        <sz val="10"/>
        <color theme="1"/>
        <rFont val="Arial"/>
        <family val="2"/>
      </rPr>
      <t>value</t>
    </r>
  </si>
  <si>
    <t>Adjusted</t>
  </si>
  <si>
    <t>p value</t>
  </si>
  <si>
    <t xml:space="preserve">Data is presented as the mean ± the S.E.M </t>
  </si>
  <si>
    <t>Coffee drinkers during coffee abstinence</t>
  </si>
  <si>
    <t>Baseline</t>
  </si>
  <si>
    <t>(Visit 2) (n=31)</t>
  </si>
  <si>
    <t>Pre-intervention</t>
  </si>
  <si>
    <t>(Visit 3) (n=31)</t>
  </si>
  <si>
    <t>Coffee intervention</t>
  </si>
  <si>
    <t>CAFFEINATE COFFEE</t>
  </si>
  <si>
    <t>DECAFFEINATE COFFEE</t>
  </si>
  <si>
    <t>7-day Food Diary</t>
  </si>
  <si>
    <t>(Visit 3) (n=16)</t>
  </si>
  <si>
    <t>Post-intervention</t>
  </si>
  <si>
    <t>(Visit 4) (n=16)</t>
  </si>
  <si>
    <t>(Visit 3) (n=15)</t>
  </si>
  <si>
    <t>(Visit 4) (n=15)</t>
  </si>
  <si>
    <t>Coffee washout + Coffee intervention</t>
  </si>
  <si>
    <t>(Visit 2) (n=16)</t>
  </si>
  <si>
    <t>DECAFFEINATED COFFEE</t>
  </si>
  <si>
    <t>Variable</t>
  </si>
  <si>
    <t>Non-adjusted</t>
  </si>
  <si>
    <r>
      <t>BMI (kg/m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)</t>
    </r>
  </si>
  <si>
    <t>24.89 ± 0.68</t>
  </si>
  <si>
    <t>24.53 ± 0.55</t>
  </si>
  <si>
    <t>NA</t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</si>
  <si>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=0.003</t>
    </r>
  </si>
  <si>
    <t>Blood pressure (mmHg)</t>
  </si>
  <si>
    <t xml:space="preserve">Systolic </t>
  </si>
  <si>
    <t>124.33 ± 3.23</t>
  </si>
  <si>
    <t>130.06 ± 2.75</t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</si>
  <si>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=1.54</t>
    </r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</si>
  <si>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=1.83</t>
    </r>
  </si>
  <si>
    <t>Diastolic</t>
  </si>
  <si>
    <t>76.97 ± 1.80</t>
  </si>
  <si>
    <t>78.61 ± 1.90</t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</si>
  <si>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0.23</t>
    </r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</si>
  <si>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0.40</t>
    </r>
  </si>
  <si>
    <t>PSS (total score)</t>
  </si>
  <si>
    <t>10.06 ± 0.92</t>
  </si>
  <si>
    <t>9.68 ± 0.86</t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</si>
  <si>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0.004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</si>
  <si>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0.094</t>
    </r>
  </si>
  <si>
    <t>BDI (total score)</t>
  </si>
  <si>
    <t>4.60 ± 0.72</t>
  </si>
  <si>
    <t>4.16 ± 0.87</t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</si>
  <si>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0.18</t>
    </r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</si>
  <si>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0.15</t>
    </r>
  </si>
  <si>
    <t>GIS-VAS (total score)</t>
  </si>
  <si>
    <t>68.39 ± 10.33</t>
  </si>
  <si>
    <t>49.68 ± 6.79</t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</si>
  <si>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2.30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</si>
  <si>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2.29</t>
    </r>
  </si>
  <si>
    <t>UPPS-P (total score)</t>
  </si>
  <si>
    <t>108.61 ± 2.48</t>
  </si>
  <si>
    <t>113.68 ± 2.8</t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</si>
  <si>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5.63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</si>
  <si>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1.82</t>
    </r>
  </si>
  <si>
    <t>Negative Urgency</t>
  </si>
  <si>
    <t>24.09 ± 0.70</t>
  </si>
  <si>
    <t>24.03 ± 0.78</t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</si>
  <si>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0.107</t>
    </r>
  </si>
  <si>
    <t>Premeditation</t>
  </si>
  <si>
    <t>17.64 ± 0.85</t>
  </si>
  <si>
    <t>18.58 ± 0.93</t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</si>
  <si>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2.88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</si>
  <si>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0.54</t>
    </r>
  </si>
  <si>
    <t>Perseverance</t>
  </si>
  <si>
    <t>18.06 ± 1.08</t>
  </si>
  <si>
    <t>16.06 ± 0.68</t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</si>
  <si>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0.48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</si>
  <si>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2.05</t>
    </r>
  </si>
  <si>
    <t>Sensation Seeking</t>
  </si>
  <si>
    <t>29.09 ± 1.38</t>
  </si>
  <si>
    <t>34.54 ± 1.41</t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</si>
  <si>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8.15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</si>
  <si>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7.57</t>
    </r>
  </si>
  <si>
    <t>Positive Urgency</t>
  </si>
  <si>
    <t>22.06 ± 0.95</t>
  </si>
  <si>
    <t>22.06 ± 0.62</t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</si>
  <si>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0.39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</si>
  <si>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0.00</t>
    </r>
  </si>
  <si>
    <t>ERS (total score)</t>
  </si>
  <si>
    <t>12.28 ± 1.53</t>
  </si>
  <si>
    <t>18.77 ± 2.29</t>
  </si>
  <si>
    <r>
      <t>F</t>
    </r>
    <r>
      <rPr>
        <vertAlign val="subscript"/>
        <sz val="10"/>
        <color theme="1"/>
        <rFont val="Arial"/>
        <family val="2"/>
      </rPr>
      <t xml:space="preserve">(1,59) </t>
    </r>
    <r>
      <rPr>
        <sz val="10"/>
        <color theme="1"/>
        <rFont val="Arial"/>
        <family val="2"/>
      </rPr>
      <t>= 4.61</t>
    </r>
  </si>
  <si>
    <r>
      <t>F</t>
    </r>
    <r>
      <rPr>
        <vertAlign val="subscript"/>
        <sz val="10"/>
        <color theme="1"/>
        <rFont val="Arial"/>
        <family val="2"/>
      </rPr>
      <t xml:space="preserve">(1,59) </t>
    </r>
    <r>
      <rPr>
        <sz val="10"/>
        <color theme="1"/>
        <rFont val="Arial"/>
        <family val="2"/>
      </rPr>
      <t>= 5.38</t>
    </r>
  </si>
  <si>
    <t>Sensitivity</t>
  </si>
  <si>
    <t>5.63 ± 0.78</t>
  </si>
  <si>
    <t>8.03 ± 1.15</t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</si>
  <si>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3.24</t>
    </r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</si>
  <si>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2.91</t>
    </r>
  </si>
  <si>
    <t>Intensity</t>
  </si>
  <si>
    <t>4.96 ± 0.70</t>
  </si>
  <si>
    <t>6.96 ± 0.86</t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</si>
  <si>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3.90</t>
    </r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</si>
  <si>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3.18</t>
    </r>
  </si>
  <si>
    <t>Persistency</t>
  </si>
  <si>
    <t>5.69 ± 0.95</t>
  </si>
  <si>
    <t>3.77 ± 0.52</t>
  </si>
  <si>
    <r>
      <t>F</t>
    </r>
    <r>
      <rPr>
        <vertAlign val="subscript"/>
        <sz val="10"/>
        <color theme="1"/>
        <rFont val="Arial"/>
        <family val="2"/>
      </rPr>
      <t xml:space="preserve">(1,59) </t>
    </r>
    <r>
      <rPr>
        <sz val="10"/>
        <color theme="1"/>
        <rFont val="Arial"/>
        <family val="2"/>
      </rPr>
      <t>= 3.09</t>
    </r>
  </si>
  <si>
    <r>
      <t>F</t>
    </r>
    <r>
      <rPr>
        <vertAlign val="subscript"/>
        <sz val="10"/>
        <color theme="1"/>
        <rFont val="Arial"/>
        <family val="2"/>
      </rPr>
      <t xml:space="preserve">(1,59) </t>
    </r>
    <r>
      <rPr>
        <sz val="10"/>
        <color theme="1"/>
        <rFont val="Arial"/>
        <family val="2"/>
      </rPr>
      <t>= 3.19</t>
    </r>
  </si>
  <si>
    <t>STAI (total score)</t>
  </si>
  <si>
    <t>61.17 ± 2.60</t>
  </si>
  <si>
    <t>58.03 ± 2.53</t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</si>
  <si>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0.80</t>
    </r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</si>
  <si>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0.74</t>
    </r>
  </si>
  <si>
    <t>HSCL GSI (score)</t>
  </si>
  <si>
    <t>0.06 ± 0.02</t>
  </si>
  <si>
    <t>0.04 ± 0.01</t>
  </si>
  <si>
    <r>
      <t>F</t>
    </r>
    <r>
      <rPr>
        <vertAlign val="subscript"/>
        <sz val="10"/>
        <color theme="1"/>
        <rFont val="Arial"/>
        <family val="2"/>
      </rPr>
      <t xml:space="preserve">(1,59) </t>
    </r>
    <r>
      <rPr>
        <sz val="10"/>
        <color theme="1"/>
        <rFont val="Arial"/>
        <family val="2"/>
      </rPr>
      <t>= 0.10</t>
    </r>
  </si>
  <si>
    <r>
      <t>F</t>
    </r>
    <r>
      <rPr>
        <vertAlign val="subscript"/>
        <sz val="10"/>
        <color theme="1"/>
        <rFont val="Arial"/>
        <family val="2"/>
      </rPr>
      <t xml:space="preserve">(1,59) </t>
    </r>
    <r>
      <rPr>
        <sz val="10"/>
        <color theme="1"/>
        <rFont val="Arial"/>
        <family val="2"/>
      </rPr>
      <t>= 0.61</t>
    </r>
  </si>
  <si>
    <t>PSQI (total score)</t>
  </si>
  <si>
    <t>4.09 ± 0.35</t>
  </si>
  <si>
    <t>4.43 ± 0.37</t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</si>
  <si>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0.77</t>
    </r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</si>
  <si>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0.43</t>
    </r>
  </si>
  <si>
    <t>IPAQ (MET score)</t>
  </si>
  <si>
    <t>1764 ± 271</t>
  </si>
  <si>
    <t>2290 ± 273</t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</si>
  <si>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1.20</t>
    </r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</si>
  <si>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1.85</t>
    </r>
  </si>
  <si>
    <t>In bold: data with a p&lt;0.01. In orange: data that increased with a p&lt;0.05 in CDs</t>
  </si>
  <si>
    <t>Abbreviations: BMI, body mass index; PSS, perceived stress scale;  BDI, Beck’s depression inventory; GIS-VAS, gastrointestinal symptoms visual analogue scale; UPPS-P, urgency premeditation perseverance sensation seeking positive urgency impulsive</t>
  </si>
  <si>
    <t>24.49 ± 0.55</t>
  </si>
  <si>
    <t>130.06 ± 2.74</t>
  </si>
  <si>
    <t>125.45 ± 3.34</t>
  </si>
  <si>
    <t>78.61 ± 1.89</t>
  </si>
  <si>
    <t>75.93 ± 1.85</t>
  </si>
  <si>
    <t>10.00 ± 0.92</t>
  </si>
  <si>
    <t>4.74 ± 0.69</t>
  </si>
  <si>
    <t>39.33 ± 7.11</t>
  </si>
  <si>
    <t xml:space="preserve">108.60 ± 2.22                   </t>
  </si>
  <si>
    <t>22.71 ± 0.81</t>
  </si>
  <si>
    <t>17.96 ± 0.85</t>
  </si>
  <si>
    <t>16.22 ± 0.68</t>
  </si>
  <si>
    <t>15.73 ± 0.71</t>
  </si>
  <si>
    <t>34.00 ± 1.68</t>
  </si>
  <si>
    <t>21.06 ± 0.61</t>
  </si>
  <si>
    <t>12.32 ± 1.90</t>
  </si>
  <si>
    <t>&lt;0.001</t>
  </si>
  <si>
    <t>5.51 ± 0.87</t>
  </si>
  <si>
    <t>4.54 ± 0.71</t>
  </si>
  <si>
    <t>2.93 ± 0.50</t>
  </si>
  <si>
    <t>54.20 ± 2.24</t>
  </si>
  <si>
    <t>0.069 ± 0.02</t>
  </si>
  <si>
    <t>4.64 ± 0.41</t>
  </si>
  <si>
    <t>4.29 ± 0.43</t>
  </si>
  <si>
    <t>2073 ± 249</t>
  </si>
  <si>
    <t>PASAT (%)</t>
  </si>
  <si>
    <t>3’</t>
  </si>
  <si>
    <t>80.05 ± 32.98</t>
  </si>
  <si>
    <t>88.22 ± 2.61</t>
  </si>
  <si>
    <t>2’</t>
  </si>
  <si>
    <t>63.44 ± 2.81</t>
  </si>
  <si>
    <t>71.50 ± 3.13</t>
  </si>
  <si>
    <t>Total</t>
  </si>
  <si>
    <t>71.74 ± 2.70</t>
  </si>
  <si>
    <t>79.86 ± 2.74</t>
  </si>
  <si>
    <r>
      <t>BMI (kg/m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</si>
  <si>
    <t>Abbreviations: BMI, body mass index; PSS, perceived stress scale; BDI, Beck’s depression inventory; GIS-VAS, gastrointestinal symptoms visual analogue scale; UPPS-P, urgency premeditation perseverance sensation seeking positive urgency impulsive behaviour scale; ERS, emotional and reactivity scale; STAI, state trait anxiety inventory; HSCL GSI, Hopkins symptom checklist general severity index; PSQI, Pittsburgh sleep quality index; IPAQ, international physical activity questionnaire; MET, metabolic equivalent of task, PASAT, paced auditory serial addition test.</t>
  </si>
  <si>
    <t>25.01 ± 0.78</t>
  </si>
  <si>
    <t>25.33 ± 0.69</t>
  </si>
  <si>
    <t>23.93 ± 0.79</t>
  </si>
  <si>
    <t>24.04 ± 0.74</t>
  </si>
  <si>
    <t>122.0 ± 4.05</t>
  </si>
  <si>
    <t>120.31 ± 3.3</t>
  </si>
  <si>
    <t>129.1 ± 5.38</t>
  </si>
  <si>
    <t>127.26 ± 3.30</t>
  </si>
  <si>
    <t>75.62 ± 2.3</t>
  </si>
  <si>
    <t>77.93 ± 2.69</t>
  </si>
  <si>
    <t>76.26 ± 3.00</t>
  </si>
  <si>
    <t>74.06 ± 2.29</t>
  </si>
  <si>
    <t>10.56 ± 0.9</t>
  </si>
  <si>
    <t>8.37 ± 0.84</t>
  </si>
  <si>
    <t>9.40 ± 1.63</t>
  </si>
  <si>
    <t>7.13 ± 1.09</t>
  </si>
  <si>
    <t>5.25 ± 1.07</t>
  </si>
  <si>
    <t>3.37 ± 0.68</t>
  </si>
  <si>
    <t>4.20 ± 0.89</t>
  </si>
  <si>
    <t>1.80 ± 0.36</t>
  </si>
  <si>
    <t>30.66 ± 9.48</t>
  </si>
  <si>
    <t>40.00 ± 10.2</t>
  </si>
  <si>
    <t>48.00 ± 10.42</t>
  </si>
  <si>
    <t>37.33 ± 8.42</t>
  </si>
  <si>
    <t>108.9 ± 3.3</t>
  </si>
  <si>
    <t>74.06 ± 3.1</t>
  </si>
  <si>
    <t>110.5 ± 2.21</t>
  </si>
  <si>
    <t>73.06 ± 2.65</t>
  </si>
  <si>
    <t>24.00 ± 1.32</t>
  </si>
  <si>
    <t>23.00 ± 0.98</t>
  </si>
  <si>
    <t>21.33 ± 0.81</t>
  </si>
  <si>
    <t>21.00 ± 0.92</t>
  </si>
  <si>
    <t>18.87 ± 1.30</t>
  </si>
  <si>
    <t>17.33 ± 0.99</t>
  </si>
  <si>
    <t>17.00 ± 1.07</t>
  </si>
  <si>
    <t>17.00 ± 1.22</t>
  </si>
  <si>
    <t>16.46 ± 1.09</t>
  </si>
  <si>
    <t>15.60 ± 0.80</t>
  </si>
  <si>
    <t>15.00 ± 0.91</t>
  </si>
  <si>
    <t>15.13 ± 0.81</t>
  </si>
  <si>
    <t>31.81 ± 2.3</t>
  </si>
  <si>
    <t>33.62 ± 2.30</t>
  </si>
  <si>
    <t>36.33 ± 2.33</t>
  </si>
  <si>
    <t>36.40 ± 2.33</t>
  </si>
  <si>
    <t>21.87 ± 0.91</t>
  </si>
  <si>
    <t>21.00 ± 0.73</t>
  </si>
  <si>
    <t>20.20 ± 0.79</t>
  </si>
  <si>
    <t>19.71 ± 0.75</t>
  </si>
  <si>
    <t>13.62 ± 3.18</t>
  </si>
  <si>
    <t>13.53 ± 3.60</t>
  </si>
  <si>
    <t>10.93 ± 2.03</t>
  </si>
  <si>
    <t>8.80 ± 1.26</t>
  </si>
  <si>
    <t>5.43 ± 1.28</t>
  </si>
  <si>
    <t>4.35 ± 1.07</t>
  </si>
  <si>
    <t>5.60 ± 1.23</t>
  </si>
  <si>
    <t>4.60 ± 0.79</t>
  </si>
  <si>
    <t>5.25 ± 1.10</t>
  </si>
  <si>
    <t>5.46 ± 1.34</t>
  </si>
  <si>
    <t>3.80 ± 0.87</t>
  </si>
  <si>
    <t>3.27 ± 0.55</t>
  </si>
  <si>
    <t>3.81 ± 0.83</t>
  </si>
  <si>
    <t>4.13 ± 0.73</t>
  </si>
  <si>
    <t>1.92 ± 0.38</t>
  </si>
  <si>
    <t>3.28 ± 1.24</t>
  </si>
  <si>
    <t>57.81 ± 3.65</t>
  </si>
  <si>
    <t>51.75 ± 2.67</t>
  </si>
  <si>
    <t>50.07 ± 1.99</t>
  </si>
  <si>
    <t>49.93 ± 1.83</t>
  </si>
  <si>
    <t>0.08 ± 0.02</t>
  </si>
  <si>
    <t>0.015 ± 0.006</t>
  </si>
  <si>
    <t>0.039 ± 0.01</t>
  </si>
  <si>
    <t>0.005 ± 0.003</t>
  </si>
  <si>
    <t>3.62 ± 0.58</t>
  </si>
  <si>
    <t>3.53 ± 0.47</t>
  </si>
  <si>
    <t>5.00 ± 0.60</t>
  </si>
  <si>
    <t>4.33 ± 0.48</t>
  </si>
  <si>
    <t>1715 ± 196</t>
  </si>
  <si>
    <t>1594 ± 317</t>
  </si>
  <si>
    <t>2193 ± 408</t>
  </si>
  <si>
    <t>1763 ± 413</t>
  </si>
  <si>
    <t>84.06 ± 4.40</t>
  </si>
  <si>
    <t>91.44 ± 1.99</t>
  </si>
  <si>
    <t>92.66 ± 0.74</t>
  </si>
  <si>
    <t>95.44 ± 1.46</t>
  </si>
  <si>
    <t>67.08 ± 4.86</t>
  </si>
  <si>
    <t>69.26 ± 4.73</t>
  </si>
  <si>
    <t>76.22 ± 3.67</t>
  </si>
  <si>
    <t>78.55 ± 4.18</t>
  </si>
  <si>
    <t>75.57 ± 4.44</t>
  </si>
  <si>
    <t>78.85 ± 3.83</t>
  </si>
  <si>
    <t>84.44 ± 2.79</t>
  </si>
  <si>
    <t>87.00 ± 2.69</t>
  </si>
  <si>
    <t>(Visit 2) (n=15)</t>
  </si>
  <si>
    <t>25.08 ± 0.76</t>
  </si>
  <si>
    <t>23.96 ± 0.78</t>
  </si>
  <si>
    <t>129.06 ± 3.8</t>
  </si>
  <si>
    <t>131.13 ± 4.07</t>
  </si>
  <si>
    <t>79.43 ± 2.55</t>
  </si>
  <si>
    <t>77.73 ± 2.88</t>
  </si>
  <si>
    <t>9.87 ± 1.29</t>
  </si>
  <si>
    <t>9.46 ± 1.16</t>
  </si>
  <si>
    <t>4.56 ± 1.38</t>
  </si>
  <si>
    <t>3.73 ± 1.05</t>
  </si>
  <si>
    <t xml:space="preserve">GIS-VAS </t>
  </si>
  <si>
    <t>(total score)</t>
  </si>
  <si>
    <t>53.75 ± 9.9</t>
  </si>
  <si>
    <t>45.33 ± 9.45</t>
  </si>
  <si>
    <t xml:space="preserve">UPPS-P </t>
  </si>
  <si>
    <t>115.31 ± 4.1</t>
  </si>
  <si>
    <t>111.93 ± 3.8</t>
  </si>
  <si>
    <t>25.81 ± 0.98</t>
  </si>
  <si>
    <t>22.13 ± 1.05</t>
  </si>
  <si>
    <t>19.31 ± 1.52</t>
  </si>
  <si>
    <t>17.80 ± 1.04</t>
  </si>
  <si>
    <t>17.31 ± 1.03</t>
  </si>
  <si>
    <t>15.06 ± 0.81</t>
  </si>
  <si>
    <t>32.43 ± 1.93</t>
  </si>
  <si>
    <t>36.80 ± 1.97</t>
  </si>
  <si>
    <t>22.56 ± 0.82</t>
  </si>
  <si>
    <t>21.53 ± 0.96</t>
  </si>
  <si>
    <t>19.68 ± 3.74</t>
  </si>
  <si>
    <t>17.80 ± 2.68</t>
  </si>
  <si>
    <t>7.87 ± 1.75</t>
  </si>
  <si>
    <t>8.20 ± 1.55</t>
  </si>
  <si>
    <t>7.06 ± 1.45</t>
  </si>
  <si>
    <t>6.86 ± 0.96</t>
  </si>
  <si>
    <t>4.75 ± 0.85</t>
  </si>
  <si>
    <t>2.73 ± 0.46</t>
  </si>
  <si>
    <t>61.00 ± 4.18</t>
  </si>
  <si>
    <t>54.86 ± 2.65</t>
  </si>
  <si>
    <t>0.042 ± 0.01</t>
  </si>
  <si>
    <t>0.046 ± 0.015</t>
  </si>
  <si>
    <t>3.73 ± 0.45</t>
  </si>
  <si>
    <t>5.13 ± 0.54</t>
  </si>
  <si>
    <t xml:space="preserve">IPAQ </t>
  </si>
  <si>
    <t>(MET score)</t>
  </si>
  <si>
    <t>1512 ± 237</t>
  </si>
  <si>
    <t>2885 ± 413</t>
  </si>
  <si>
    <t>Cognitive task</t>
  </si>
  <si>
    <t>78.60 ± 3.11</t>
  </si>
  <si>
    <t>80.05 ± 2.98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</si>
  <si>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i/>
        <sz val="10"/>
        <color theme="1"/>
        <rFont val="Arial"/>
        <family val="2"/>
      </rPr>
      <t>=</t>
    </r>
    <r>
      <rPr>
        <b/>
        <sz val="10"/>
        <color theme="1"/>
        <rFont val="Arial"/>
        <family val="2"/>
      </rPr>
      <t>0.53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</si>
  <si>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i/>
        <sz val="10"/>
        <color theme="1"/>
        <rFont val="Arial"/>
        <family val="2"/>
      </rPr>
      <t>=</t>
    </r>
    <r>
      <rPr>
        <b/>
        <sz val="10"/>
        <color theme="1"/>
        <rFont val="Arial"/>
        <family val="2"/>
      </rPr>
      <t>0.11</t>
    </r>
  </si>
  <si>
    <t>61.66 ± 2.93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</si>
  <si>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i/>
        <sz val="10"/>
        <color theme="1"/>
        <rFont val="Arial"/>
        <family val="2"/>
      </rPr>
      <t>=</t>
    </r>
    <r>
      <rPr>
        <b/>
        <sz val="10"/>
        <color theme="1"/>
        <rFont val="Arial"/>
        <family val="2"/>
      </rPr>
      <t>0.67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</si>
  <si>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i/>
        <sz val="10"/>
        <color theme="1"/>
        <rFont val="Arial"/>
        <family val="2"/>
      </rPr>
      <t>=</t>
    </r>
    <r>
      <rPr>
        <b/>
        <sz val="10"/>
        <color theme="1"/>
        <rFont val="Arial"/>
        <family val="2"/>
      </rPr>
      <t>0.19</t>
    </r>
  </si>
  <si>
    <t>70.13 ± 2.85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</si>
  <si>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i/>
        <sz val="10"/>
        <color theme="1"/>
        <rFont val="Arial"/>
        <family val="2"/>
      </rPr>
      <t>=</t>
    </r>
    <r>
      <rPr>
        <b/>
        <sz val="10"/>
        <color theme="1"/>
        <rFont val="Arial"/>
        <family val="2"/>
      </rPr>
      <t>0.69</t>
    </r>
  </si>
  <si>
    <t>ModRey (score)</t>
  </si>
  <si>
    <t xml:space="preserve">Total Learning </t>
  </si>
  <si>
    <t>List A I-III</t>
  </si>
  <si>
    <t>28.30 ± 1.39</t>
  </si>
  <si>
    <t>31.83 ± 1.52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</si>
  <si>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i/>
        <sz val="10"/>
        <color theme="1"/>
        <rFont val="Arial"/>
        <family val="2"/>
      </rPr>
      <t>=</t>
    </r>
    <r>
      <rPr>
        <b/>
        <sz val="10"/>
        <color theme="1"/>
        <rFont val="Arial"/>
        <family val="2"/>
      </rPr>
      <t>3.02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</si>
  <si>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i/>
        <sz val="10"/>
        <color theme="1"/>
        <rFont val="Arial"/>
        <family val="2"/>
      </rPr>
      <t>=</t>
    </r>
    <r>
      <rPr>
        <b/>
        <sz val="10"/>
        <color theme="1"/>
        <rFont val="Arial"/>
        <family val="2"/>
      </rPr>
      <t>2.91</t>
    </r>
  </si>
  <si>
    <t>Learning List B</t>
  </si>
  <si>
    <t>6.38 ± 0.31</t>
  </si>
  <si>
    <t>6.71 ± 0.41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</si>
  <si>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0.87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</si>
  <si>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0.38</t>
    </r>
  </si>
  <si>
    <t xml:space="preserve">Delayed Recall </t>
  </si>
  <si>
    <t>List B</t>
  </si>
  <si>
    <t>3.22 ± 0.47</t>
  </si>
  <si>
    <t>4.19 ± 0.49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</si>
  <si>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1.47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</si>
  <si>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2.02</t>
    </r>
  </si>
  <si>
    <t xml:space="preserve">Correct Recognition </t>
  </si>
  <si>
    <t>List A</t>
  </si>
  <si>
    <t>12.93 ± 0.67</t>
  </si>
  <si>
    <t>13.70 ± 0.71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</si>
  <si>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i/>
        <sz val="10"/>
        <color theme="1"/>
        <rFont val="Arial"/>
        <family val="2"/>
      </rPr>
      <t>=</t>
    </r>
    <r>
      <rPr>
        <b/>
        <sz val="10"/>
        <color theme="1"/>
        <rFont val="Arial"/>
        <family val="2"/>
      </rPr>
      <t>0.58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</si>
  <si>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i/>
        <sz val="10"/>
        <color theme="1"/>
        <rFont val="Arial"/>
        <family val="2"/>
      </rPr>
      <t>=</t>
    </r>
    <r>
      <rPr>
        <b/>
        <sz val="10"/>
        <color theme="1"/>
        <rFont val="Arial"/>
        <family val="2"/>
      </rPr>
      <t>0.60</t>
    </r>
  </si>
  <si>
    <t>11.96 ± 0.47</t>
  </si>
  <si>
    <t>13.10 ± 0.52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</si>
  <si>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2.49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</si>
  <si>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2.54</t>
    </r>
  </si>
  <si>
    <t>Distractors</t>
  </si>
  <si>
    <t>15.96 ± 0.73</t>
  </si>
  <si>
    <t>16.76 ± 0.70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</si>
  <si>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0.52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</si>
  <si>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0.62</t>
    </r>
  </si>
  <si>
    <t>False Alarm</t>
  </si>
  <si>
    <t>5.00 ± 0.81</t>
  </si>
  <si>
    <t>3.73 ± 0.68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</si>
  <si>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0.81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</si>
  <si>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1.41</t>
    </r>
  </si>
  <si>
    <t>11.35 ± 0.67</t>
  </si>
  <si>
    <t>10.63 ± 0.85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</si>
  <si>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0.18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</si>
  <si>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0.44</t>
    </r>
  </si>
  <si>
    <t>8.09 ± 0.56</t>
  </si>
  <si>
    <t>7.73 ± 0.72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</si>
  <si>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0.79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</si>
  <si>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0.15</t>
    </r>
  </si>
  <si>
    <t>Intrusions</t>
  </si>
  <si>
    <t>4.45 ± 0.76</t>
  </si>
  <si>
    <t>3.161 ± 0.52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</si>
  <si>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3.22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</si>
  <si>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1.92</t>
    </r>
  </si>
  <si>
    <t>Perseverations</t>
  </si>
  <si>
    <t>2.96 ± 0.51</t>
  </si>
  <si>
    <t>3.10 ± 0.59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</si>
  <si>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0.02</t>
    </r>
  </si>
  <si>
    <t>Proactive Interference</t>
  </si>
  <si>
    <t>0.16 ± 0.45</t>
  </si>
  <si>
    <t>0.51 ± 0.43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</si>
  <si>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0.002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</si>
  <si>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0.31</t>
    </r>
  </si>
  <si>
    <t>Retroactive Interference</t>
  </si>
  <si>
    <t>2.41 ± 0.31</t>
  </si>
  <si>
    <t>2.67 ± 0.40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</si>
  <si>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0.86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</si>
  <si>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0.25</t>
    </r>
  </si>
  <si>
    <t>Emotion Recognition Task (score)</t>
  </si>
  <si>
    <t>Median Correct Reaction Time Happiness</t>
  </si>
  <si>
    <t>762.8 ± 29.5</t>
  </si>
  <si>
    <t>837.5 ± 38.8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</si>
  <si>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1.86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</si>
  <si>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2.36</t>
    </r>
  </si>
  <si>
    <t>Median Correct Reaction Time Sadness</t>
  </si>
  <si>
    <t>1069 ± 57.9</t>
  </si>
  <si>
    <t>1232 ± 69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</si>
  <si>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(1,59) </t>
    </r>
    <r>
      <rPr>
        <b/>
        <sz val="10"/>
        <color theme="1"/>
        <rFont val="Arial"/>
        <family val="2"/>
      </rPr>
      <t>= 3.28</t>
    </r>
  </si>
  <si>
    <t>Median Correct Reaction Time Fear</t>
  </si>
  <si>
    <t>1839 ± 145</t>
  </si>
  <si>
    <t>1774 ± 119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</si>
  <si>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(1,58) </t>
    </r>
    <r>
      <rPr>
        <b/>
        <sz val="10"/>
        <color theme="1"/>
        <rFont val="Arial"/>
        <family val="2"/>
      </rPr>
      <t>= 0.007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</si>
  <si>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(1,58) </t>
    </r>
    <r>
      <rPr>
        <b/>
        <sz val="10"/>
        <color theme="1"/>
        <rFont val="Arial"/>
        <family val="2"/>
      </rPr>
      <t>= 0.11</t>
    </r>
  </si>
  <si>
    <t>Median Correct Reaction Time Anger</t>
  </si>
  <si>
    <t>1306 ± 84.7</t>
  </si>
  <si>
    <t>1260 ± 85.4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</si>
  <si>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(1,59) </t>
    </r>
    <r>
      <rPr>
        <b/>
        <sz val="10"/>
        <color theme="1"/>
        <rFont val="Arial"/>
        <family val="2"/>
      </rPr>
      <t>= 0.21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</si>
  <si>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(1,59) </t>
    </r>
    <r>
      <rPr>
        <b/>
        <sz val="10"/>
        <color theme="1"/>
        <rFont val="Arial"/>
        <family val="2"/>
      </rPr>
      <t>= 0.14</t>
    </r>
  </si>
  <si>
    <t>Median Correct Reaction Time Surprise</t>
  </si>
  <si>
    <t>882.7 ± 40.7</t>
  </si>
  <si>
    <t>971.9 ± 51.9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</si>
  <si>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2.43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</si>
  <si>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1.80</t>
    </r>
  </si>
  <si>
    <t>Median Correct Reaction Time Disgust</t>
  </si>
  <si>
    <t>1431 ± 92.3</t>
  </si>
  <si>
    <t>1355 ± 111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</si>
  <si>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0.27</t>
    </r>
  </si>
  <si>
    <t>Total Hits Happiness</t>
  </si>
  <si>
    <t>12.48 ± 0.33</t>
  </si>
  <si>
    <t>12.45 ± 0.29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</si>
  <si>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0.07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</si>
  <si>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0.005</t>
    </r>
  </si>
  <si>
    <t>Total Hits Sadness</t>
  </si>
  <si>
    <t>10.41 ± 0.39</t>
  </si>
  <si>
    <t>10.06 ± 0.51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</si>
  <si>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0.35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</si>
  <si>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0.29</t>
    </r>
  </si>
  <si>
    <t>Total Hits Fear</t>
  </si>
  <si>
    <t>6.09 ± 0.59</t>
  </si>
  <si>
    <t>6.32 ± 0.46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</si>
  <si>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0.17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</si>
  <si>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0.09</t>
    </r>
  </si>
  <si>
    <t>Total Hits Anger</t>
  </si>
  <si>
    <t>7.32 ± 0.44</t>
  </si>
  <si>
    <t>7.06 ± 0.49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</si>
  <si>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0.14</t>
    </r>
  </si>
  <si>
    <t>Total Hits Surprise</t>
  </si>
  <si>
    <t>11.22 ± 0.25</t>
  </si>
  <si>
    <t>11.12 ± 0.28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</si>
  <si>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0.008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</si>
  <si>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0.06</t>
    </r>
  </si>
  <si>
    <t>Total Hits Disgust</t>
  </si>
  <si>
    <t>9.83 ± 0.51</t>
  </si>
  <si>
    <t>9.64 ± 0.65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</si>
  <si>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0.01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</si>
  <si>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0.05</t>
    </r>
  </si>
  <si>
    <t>Total False Alarms Happiness</t>
  </si>
  <si>
    <t>5.67 ± 0.86</t>
  </si>
  <si>
    <t>5.16 ± 0.81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</si>
  <si>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0.08</t>
    </r>
  </si>
  <si>
    <t>Total False Alarms Sadness</t>
  </si>
  <si>
    <t>5.58 ± 0.79</t>
  </si>
  <si>
    <t>5.38 ± 0.87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</si>
  <si>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0.37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</si>
  <si>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0.02</t>
    </r>
  </si>
  <si>
    <t>Total False Alarms Fear</t>
  </si>
  <si>
    <t>5.41 ± 0.65</t>
  </si>
  <si>
    <t>5.83 ± 0.65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</si>
  <si>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0.003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</si>
  <si>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(1,61) </t>
    </r>
    <r>
      <rPr>
        <b/>
        <sz val="10"/>
        <color theme="1"/>
        <rFont val="Arial"/>
        <family val="2"/>
      </rPr>
      <t>= 0.20</t>
    </r>
  </si>
  <si>
    <t>Total False Alarms Anger</t>
  </si>
  <si>
    <t>2.33 ± 0.48</t>
  </si>
  <si>
    <t>2.45 ± 0.42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</si>
  <si>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0.01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</si>
  <si>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0.03</t>
    </r>
  </si>
  <si>
    <t>Total False Alarms Surprise</t>
  </si>
  <si>
    <t>6.23 ± 0.60</t>
  </si>
  <si>
    <t>7.12 ± 0.69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</si>
  <si>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0.92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</si>
  <si>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0.94</t>
    </r>
  </si>
  <si>
    <t>Total False Alarms Disgust</t>
  </si>
  <si>
    <t>6.65 ± 0.66</t>
  </si>
  <si>
    <t>6.86 ± 0.72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</si>
  <si>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0.20</t>
    </r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</si>
  <si>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0.05</t>
    </r>
  </si>
  <si>
    <t>Paired Associates Learning (score)</t>
  </si>
  <si>
    <t>Total Errors Adjusted</t>
  </si>
  <si>
    <t>9.67 ± 2.37</t>
  </si>
  <si>
    <t>9.87 ± 1.50</t>
  </si>
  <si>
    <r>
      <t>F</t>
    </r>
    <r>
      <rPr>
        <b/>
        <i/>
        <vertAlign val="subscript"/>
        <sz val="10"/>
        <color theme="1"/>
        <rFont val="Arial"/>
        <family val="2"/>
      </rPr>
      <t xml:space="preserve">(1,60) </t>
    </r>
    <r>
      <rPr>
        <b/>
        <sz val="10"/>
        <color theme="1"/>
        <rFont val="Arial"/>
        <family val="2"/>
      </rPr>
      <t>= 0.005</t>
    </r>
  </si>
  <si>
    <t>Cognitive Task</t>
  </si>
  <si>
    <t>77.08 ± 4.71</t>
  </si>
  <si>
    <t>83.22 ± 3.56</t>
  </si>
  <si>
    <t>59.68 ± 3.76</t>
  </si>
  <si>
    <t>67.44 ± 4.07</t>
  </si>
  <si>
    <t>68.38 ± 3.93</t>
  </si>
  <si>
    <t>75.33 ± 3.57</t>
  </si>
  <si>
    <t>33.81 ± 2.25</t>
  </si>
  <si>
    <t>32.62 ± 2.04</t>
  </si>
  <si>
    <t>29.73 ± 1.96</t>
  </si>
  <si>
    <t>35.26 ± 1.98</t>
  </si>
  <si>
    <t>6.43 ± 0.56</t>
  </si>
  <si>
    <t>7.00 ± 0.58</t>
  </si>
  <si>
    <t>7.00 ± 0.61</t>
  </si>
  <si>
    <t>6.73 ± 0.65</t>
  </si>
  <si>
    <t>3.81 ± 0.64</t>
  </si>
  <si>
    <t>2.40 ± 0.66</t>
  </si>
  <si>
    <t>4.60 ± 0.76</t>
  </si>
  <si>
    <t>3.92 ± 0.59</t>
  </si>
  <si>
    <t>14.00 ± 1.01</t>
  </si>
  <si>
    <t>14.25 ± 0.73</t>
  </si>
  <si>
    <t>13.40 ± 1.03</t>
  </si>
  <si>
    <t>14.93 ± 0.61</t>
  </si>
  <si>
    <t>13.40 ± 0.60</t>
  </si>
  <si>
    <t>12.80 ± 0.87</t>
  </si>
  <si>
    <t>13.46 ± 1.12</t>
  </si>
  <si>
    <t>17.00 ± 1.04</t>
  </si>
  <si>
    <t>17.33 ± 0.91</t>
  </si>
  <si>
    <t>16.53 ± 0.97</t>
  </si>
  <si>
    <t>15.20 ± 1.28</t>
  </si>
  <si>
    <t>2.80 ± 0.73</t>
  </si>
  <si>
    <t>1.53 ± 0.41</t>
  </si>
  <si>
    <t>4.66 ± 1.12</t>
  </si>
  <si>
    <t>3.00 ± 0.98</t>
  </si>
  <si>
    <t>11.00 ± 1.19</t>
  </si>
  <si>
    <t>12.93 ± 1.17</t>
  </si>
  <si>
    <t>10.26 ± 1.25</t>
  </si>
  <si>
    <t>13.46 ± 1.03</t>
  </si>
  <si>
    <t>8.13 ± 1.07</t>
  </si>
  <si>
    <t>5.43 ± 0.57</t>
  </si>
  <si>
    <t>7.33 ± 1.00</t>
  </si>
  <si>
    <t>4.35 ± 0.52</t>
  </si>
  <si>
    <t>3.50 ± 0.83</t>
  </si>
  <si>
    <t>2.00 ± 0.56</t>
  </si>
  <si>
    <t>2.80 ± 0.63</t>
  </si>
  <si>
    <t>2.33 ± 0.46</t>
  </si>
  <si>
    <t>3.53 ± 0.91</t>
  </si>
  <si>
    <t>5.06 ± 1.34</t>
  </si>
  <si>
    <t>2.66 ± 0.77</t>
  </si>
  <si>
    <t>3.00 ± 0.70</t>
  </si>
  <si>
    <t>1.56 ± 0.50</t>
  </si>
  <si>
    <t>1.12 ± 0.57</t>
  </si>
  <si>
    <t>-0.60 ± 0.62</t>
  </si>
  <si>
    <t>2.20 ± 0.62</t>
  </si>
  <si>
    <t>2.37 ± 0.53</t>
  </si>
  <si>
    <t>2.37 ± 0.42</t>
  </si>
  <si>
    <t>3.00 ± 0.61</t>
  </si>
  <si>
    <t>2.33 ± 0.59</t>
  </si>
  <si>
    <t>868.7 ± 29.7</t>
  </si>
  <si>
    <t>833.1 ± 31</t>
  </si>
  <si>
    <t>751.2 ± 50.6</t>
  </si>
  <si>
    <t>752.8 ± 40.9</t>
  </si>
  <si>
    <t>1358 ± 104</t>
  </si>
  <si>
    <t>1195 ± 80.67</t>
  </si>
  <si>
    <t>1107 ± 80.8</t>
  </si>
  <si>
    <t>1086 ± 135</t>
  </si>
  <si>
    <t>1823 ± 175</t>
  </si>
  <si>
    <t>1524 ± 101</t>
  </si>
  <si>
    <t>1728 ± 168</t>
  </si>
  <si>
    <t>1603 ± 153</t>
  </si>
  <si>
    <t>1403 ± 117</t>
  </si>
  <si>
    <t>1447 ± 123</t>
  </si>
  <si>
    <t>1107 ± 115</t>
  </si>
  <si>
    <t>919.7 ± 63.5</t>
  </si>
  <si>
    <t>1040 ± 65</t>
  </si>
  <si>
    <t>1131 ± 75.5</t>
  </si>
  <si>
    <t>898.9 ± 79.8</t>
  </si>
  <si>
    <t>786.5 ± 43.3</t>
  </si>
  <si>
    <t>1282 ± 121</t>
  </si>
  <si>
    <t>1389 ± 128</t>
  </si>
  <si>
    <t>1265 ± 101</t>
  </si>
  <si>
    <t>1375 ± 144</t>
  </si>
  <si>
    <t>12.75 ± 0.37</t>
  </si>
  <si>
    <t>11.81 ± 0.57</t>
  </si>
  <si>
    <t>12.13 ± 0.46</t>
  </si>
  <si>
    <t>12.00 ± 0.52</t>
  </si>
  <si>
    <t>10.00 ± 0.82</t>
  </si>
  <si>
    <t>10.50 ± 0.72</t>
  </si>
  <si>
    <t>10.13 ± 0.64</t>
  </si>
  <si>
    <t>10.92 ± 0.61</t>
  </si>
  <si>
    <t>6.86 ± 0.47</t>
  </si>
  <si>
    <t>6.81 ± 0.74</t>
  </si>
  <si>
    <t>6.20 ± 0.71</t>
  </si>
  <si>
    <t>7.20 ± 0.88</t>
  </si>
  <si>
    <t>7.06 ± 0.70</t>
  </si>
  <si>
    <t>7.00 ± 0.70</t>
  </si>
  <si>
    <t>7.06 ± 0.73</t>
  </si>
  <si>
    <t>8.00 ± 0.79</t>
  </si>
  <si>
    <t>11.31 ± 0.41</t>
  </si>
  <si>
    <t>10.68 ± 0.38</t>
  </si>
  <si>
    <t>10.93 ± 0.38</t>
  </si>
  <si>
    <t>11.46 ± 0.44</t>
  </si>
  <si>
    <t>9.31 ± 0.90</t>
  </si>
  <si>
    <t>8.56 ± 0.91</t>
  </si>
  <si>
    <t>10.00 ± 0.95</t>
  </si>
  <si>
    <t>10.00 ± 0.80</t>
  </si>
  <si>
    <t>5.37 ± 1.17</t>
  </si>
  <si>
    <t>3.62 ± 0.93</t>
  </si>
  <si>
    <t>4.93 ± 1.17</t>
  </si>
  <si>
    <t>4.53 ± 0.61</t>
  </si>
  <si>
    <t>5.68 ± 1.44</t>
  </si>
  <si>
    <t>5.62 ± 1.30</t>
  </si>
  <si>
    <t>5.06 ± 0.99</t>
  </si>
  <si>
    <t>5.46 ± 1.06</t>
  </si>
  <si>
    <t>5.62 ± 0.97</t>
  </si>
  <si>
    <t>6.37 ± 0.73</t>
  </si>
  <si>
    <t>6.06 ± 0.89</t>
  </si>
  <si>
    <t>4.66 ± 0.84</t>
  </si>
  <si>
    <t>2.37 ± 0.61</t>
  </si>
  <si>
    <t>2.75 ± 0.61</t>
  </si>
  <si>
    <t>2.53 ± 0.60</t>
  </si>
  <si>
    <t>2.35 ± 0.48</t>
  </si>
  <si>
    <t>6.40 ± 0.57</t>
  </si>
  <si>
    <t>7.56 ± 1.10</t>
  </si>
  <si>
    <t>7.13 ± 1.10</t>
  </si>
  <si>
    <t>6.53 ± 1.07</t>
  </si>
  <si>
    <t>6.93 ± 1.01</t>
  </si>
  <si>
    <t>8.68 ± 1.80</t>
  </si>
  <si>
    <t>6.78 ± 1.07</t>
  </si>
  <si>
    <t>6.93 ± 1.17</t>
  </si>
  <si>
    <t>11.12 ± 2.34</t>
  </si>
  <si>
    <t>8.33 ± 1.84</t>
  </si>
  <si>
    <t>7.07 ± 1.27</t>
  </si>
  <si>
    <t>3.28 ± 0.88</t>
  </si>
  <si>
    <t xml:space="preserve">In bold: data with a p&lt;0.01. In orange: data that increased with a p&lt;0.05 in CDs after coffee intervention. </t>
  </si>
  <si>
    <t>In orange: data that increased with a p&lt;0.05 in CDs after coffee intervention.</t>
  </si>
  <si>
    <t>In yellow: data that decreased with a p&lt;0.05 in CDs after coffee intervention. Abbreviations: PASAT, paced auditory serial addition test; ModRey, modified auditory verbal learning test.</t>
  </si>
  <si>
    <t>Self-reported questionnaires during SECPT</t>
  </si>
  <si>
    <t>Δ STAI (score)</t>
  </si>
  <si>
    <t>-2.77 ± 1.17</t>
  </si>
  <si>
    <t>0.48 ± 1.51</t>
  </si>
  <si>
    <t>Δ PANAS (score)</t>
  </si>
  <si>
    <t>Δ Positive Affect Schedule</t>
  </si>
  <si>
    <t>0.86 ± 0.37</t>
  </si>
  <si>
    <t>0.37 ± 0.33</t>
  </si>
  <si>
    <t>Δ Negative Affect Schedule</t>
  </si>
  <si>
    <t>1.2 ± 0.80</t>
  </si>
  <si>
    <t>0.93 ± 0.76</t>
  </si>
  <si>
    <t>Δ BL-VAS</t>
  </si>
  <si>
    <t>Δ Alertness</t>
  </si>
  <si>
    <t>-1.26 ± 0.43</t>
  </si>
  <si>
    <t>-0.77 ± 0.37</t>
  </si>
  <si>
    <t>Δ Contentment</t>
  </si>
  <si>
    <t>0.07 ± 0.15</t>
  </si>
  <si>
    <t>0.14 ± 0.16</t>
  </si>
  <si>
    <t>Δ Calmness</t>
  </si>
  <si>
    <t>-0.16 ± 0.25</t>
  </si>
  <si>
    <t>-0.05 ± 0.38</t>
  </si>
  <si>
    <t>Δ VAS Stress</t>
  </si>
  <si>
    <t>-4 ± 1.70</t>
  </si>
  <si>
    <t>-1.03 ± 2.12</t>
  </si>
  <si>
    <t>Pre-SECPT PASA</t>
  </si>
  <si>
    <t>Threat</t>
  </si>
  <si>
    <t>1.65 ± 0.13</t>
  </si>
  <si>
    <t>1.55 ± 0.12</t>
  </si>
  <si>
    <t>Challenge</t>
  </si>
  <si>
    <t>3.51 ± 0.18</t>
  </si>
  <si>
    <t>3.60 ± 0.19</t>
  </si>
  <si>
    <t>Self-concept</t>
  </si>
  <si>
    <t>4.25 ± 0.13</t>
  </si>
  <si>
    <t>4.36 ± 0.15</t>
  </si>
  <si>
    <t>Control expectancy</t>
  </si>
  <si>
    <t>3.71 ± 0.23</t>
  </si>
  <si>
    <t>3.45 ± 0.22</t>
  </si>
  <si>
    <t>Primary appraisal</t>
  </si>
  <si>
    <t>2.58 ± 0.13</t>
  </si>
  <si>
    <t>2.58 ± 0.12</t>
  </si>
  <si>
    <t>Secondary appraisal</t>
  </si>
  <si>
    <t>3.98 ± 0.14</t>
  </si>
  <si>
    <t>3.95 ± 0.15</t>
  </si>
  <si>
    <t>Tertiary appraisal</t>
  </si>
  <si>
    <t>-2.78 ± 0.33</t>
  </si>
  <si>
    <t>-2.54 ± 0.31</t>
  </si>
  <si>
    <t>Post-SECPT Q1</t>
  </si>
  <si>
    <t>38.66 ± 5.76</t>
  </si>
  <si>
    <t>37.74 ± 5.84</t>
  </si>
  <si>
    <t>Post-SECPT Q2</t>
  </si>
  <si>
    <t>47 ± 5.16</t>
  </si>
  <si>
    <t>47.7 ± 5.45</t>
  </si>
  <si>
    <t>Post-SECPT Q3</t>
  </si>
  <si>
    <t>21.66 ± 4.37</t>
  </si>
  <si>
    <t>27.41 ± 5.16</t>
  </si>
  <si>
    <t>VAS Pain</t>
  </si>
  <si>
    <t>4.22 ± 0.49</t>
  </si>
  <si>
    <t>3.90 ± 0.52</t>
  </si>
  <si>
    <r>
      <t>F</t>
    </r>
    <r>
      <rPr>
        <vertAlign val="subscript"/>
        <sz val="10"/>
        <color rgb="FF000000"/>
        <rFont val="Arial"/>
        <family val="2"/>
      </rPr>
      <t xml:space="preserve">(1,61) </t>
    </r>
    <r>
      <rPr>
        <sz val="10"/>
        <color rgb="FF000000"/>
        <rFont val="Arial"/>
        <family val="2"/>
      </rPr>
      <t>= 2.59</t>
    </r>
  </si>
  <si>
    <r>
      <t>F</t>
    </r>
    <r>
      <rPr>
        <vertAlign val="subscript"/>
        <sz val="10"/>
        <color rgb="FF000000"/>
        <rFont val="Arial"/>
        <family val="2"/>
      </rPr>
      <t xml:space="preserve">(1,61) </t>
    </r>
    <r>
      <rPr>
        <sz val="10"/>
        <color rgb="FF000000"/>
        <rFont val="Arial"/>
        <family val="2"/>
      </rPr>
      <t>= 2.89</t>
    </r>
  </si>
  <si>
    <r>
      <t>F</t>
    </r>
    <r>
      <rPr>
        <vertAlign val="subscript"/>
        <sz val="10"/>
        <color theme="1"/>
        <rFont val="Arial"/>
        <family val="2"/>
      </rPr>
      <t xml:space="preserve">(1,58) </t>
    </r>
    <r>
      <rPr>
        <sz val="10"/>
        <color theme="1"/>
        <rFont val="Arial"/>
        <family val="2"/>
      </rPr>
      <t>= 0.37</t>
    </r>
  </si>
  <si>
    <r>
      <t>F</t>
    </r>
    <r>
      <rPr>
        <vertAlign val="subscript"/>
        <sz val="10"/>
        <color theme="1"/>
        <rFont val="Arial"/>
        <family val="2"/>
      </rPr>
      <t xml:space="preserve">(1,58) </t>
    </r>
    <r>
      <rPr>
        <sz val="10"/>
        <color theme="1"/>
        <rFont val="Arial"/>
        <family val="2"/>
      </rPr>
      <t>= 0.95</t>
    </r>
  </si>
  <si>
    <r>
      <t>F</t>
    </r>
    <r>
      <rPr>
        <vertAlign val="subscript"/>
        <sz val="10"/>
        <color theme="1"/>
        <rFont val="Arial"/>
        <family val="2"/>
      </rPr>
      <t xml:space="preserve">(1,58) </t>
    </r>
    <r>
      <rPr>
        <sz val="10"/>
        <color theme="1"/>
        <rFont val="Arial"/>
        <family val="2"/>
      </rPr>
      <t>= 0.02</t>
    </r>
  </si>
  <si>
    <r>
      <t>F</t>
    </r>
    <r>
      <rPr>
        <vertAlign val="subscript"/>
        <sz val="10"/>
        <color theme="1"/>
        <rFont val="Arial"/>
        <family val="2"/>
      </rPr>
      <t xml:space="preserve">(1,58) </t>
    </r>
    <r>
      <rPr>
        <sz val="10"/>
        <color theme="1"/>
        <rFont val="Arial"/>
        <family val="2"/>
      </rPr>
      <t>= 0.05</t>
    </r>
  </si>
  <si>
    <r>
      <t>F</t>
    </r>
    <r>
      <rPr>
        <vertAlign val="subscript"/>
        <sz val="10"/>
        <color theme="1"/>
        <rFont val="Arial"/>
        <family val="2"/>
      </rPr>
      <t xml:space="preserve">(1,59) </t>
    </r>
    <r>
      <rPr>
        <sz val="10"/>
        <color theme="1"/>
        <rFont val="Arial"/>
        <family val="2"/>
      </rPr>
      <t>= 0.71</t>
    </r>
  </si>
  <si>
    <r>
      <t>F</t>
    </r>
    <r>
      <rPr>
        <vertAlign val="subscript"/>
        <sz val="10"/>
        <color theme="1"/>
        <rFont val="Arial"/>
        <family val="2"/>
      </rPr>
      <t xml:space="preserve">(1,59) </t>
    </r>
    <r>
      <rPr>
        <sz val="10"/>
        <color theme="1"/>
        <rFont val="Arial"/>
        <family val="2"/>
      </rPr>
      <t>= 0.73</t>
    </r>
  </si>
  <si>
    <r>
      <t>F</t>
    </r>
    <r>
      <rPr>
        <vertAlign val="subscript"/>
        <sz val="10"/>
        <color theme="1"/>
        <rFont val="Arial"/>
        <family val="2"/>
      </rPr>
      <t xml:space="preserve">(1,55) </t>
    </r>
    <r>
      <rPr>
        <sz val="10"/>
        <color theme="1"/>
        <rFont val="Arial"/>
        <family val="2"/>
      </rPr>
      <t>= 0.89</t>
    </r>
  </si>
  <si>
    <r>
      <t>F</t>
    </r>
    <r>
      <rPr>
        <vertAlign val="subscript"/>
        <sz val="10"/>
        <color theme="1"/>
        <rFont val="Arial"/>
        <family val="2"/>
      </rPr>
      <t xml:space="preserve">(1,55) </t>
    </r>
    <r>
      <rPr>
        <sz val="10"/>
        <color theme="1"/>
        <rFont val="Arial"/>
        <family val="2"/>
      </rPr>
      <t>= 0.10</t>
    </r>
  </si>
  <si>
    <r>
      <t>F</t>
    </r>
    <r>
      <rPr>
        <vertAlign val="subscript"/>
        <sz val="10"/>
        <color theme="1"/>
        <rFont val="Arial"/>
        <family val="2"/>
      </rPr>
      <t xml:space="preserve">(1,59) </t>
    </r>
    <r>
      <rPr>
        <sz val="10"/>
        <color theme="1"/>
        <rFont val="Arial"/>
        <family val="2"/>
      </rPr>
      <t>= 0.22</t>
    </r>
  </si>
  <si>
    <r>
      <t>F</t>
    </r>
    <r>
      <rPr>
        <vertAlign val="subscript"/>
        <sz val="10"/>
        <color theme="1"/>
        <rFont val="Arial"/>
        <family val="2"/>
      </rPr>
      <t xml:space="preserve">(1,59) </t>
    </r>
    <r>
      <rPr>
        <sz val="10"/>
        <color theme="1"/>
        <rFont val="Arial"/>
        <family val="2"/>
      </rPr>
      <t>= 0.04</t>
    </r>
  </si>
  <si>
    <r>
      <t>F</t>
    </r>
    <r>
      <rPr>
        <vertAlign val="subscript"/>
        <sz val="10"/>
        <color rgb="FF000000"/>
        <rFont val="Arial"/>
        <family val="2"/>
      </rPr>
      <t xml:space="preserve">(1,58) </t>
    </r>
    <r>
      <rPr>
        <sz val="10"/>
        <color rgb="FF000000"/>
        <rFont val="Arial"/>
        <family val="2"/>
      </rPr>
      <t>= 1.61</t>
    </r>
  </si>
  <si>
    <r>
      <t>F</t>
    </r>
    <r>
      <rPr>
        <vertAlign val="subscript"/>
        <sz val="10"/>
        <color rgb="FF000000"/>
        <rFont val="Arial"/>
        <family val="2"/>
      </rPr>
      <t xml:space="preserve">(1,58) </t>
    </r>
    <r>
      <rPr>
        <sz val="10"/>
        <color rgb="FF000000"/>
        <rFont val="Arial"/>
        <family val="2"/>
      </rPr>
      <t>= 1.19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</si>
  <si>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0.68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</si>
  <si>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0.27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</si>
  <si>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0.23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</si>
  <si>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0.10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</si>
  <si>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0.50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</si>
  <si>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0.32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</si>
  <si>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0.60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</si>
  <si>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0.69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</si>
  <si>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0.02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</si>
  <si>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0.001</t>
    </r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</si>
  <si>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0.004</t>
    </r>
  </si>
  <si>
    <r>
      <t>F</t>
    </r>
    <r>
      <rPr>
        <vertAlign val="subscript"/>
        <sz val="10"/>
        <color theme="1"/>
        <rFont val="Arial"/>
        <family val="2"/>
      </rPr>
      <t xml:space="preserve">(1,60) </t>
    </r>
    <r>
      <rPr>
        <sz val="10"/>
        <color theme="1"/>
        <rFont val="Arial"/>
        <family val="2"/>
      </rPr>
      <t>= 0.02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</si>
  <si>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0.35</t>
    </r>
  </si>
  <si>
    <r>
      <t>F</t>
    </r>
    <r>
      <rPr>
        <vertAlign val="subscript"/>
        <sz val="10"/>
        <color theme="1"/>
        <rFont val="Arial"/>
        <family val="2"/>
      </rPr>
      <t xml:space="preserve">(1,61) </t>
    </r>
    <r>
      <rPr>
        <sz val="10"/>
        <color theme="1"/>
        <rFont val="Arial"/>
        <family val="2"/>
      </rPr>
      <t>= 0.29</t>
    </r>
  </si>
  <si>
    <r>
      <t>F</t>
    </r>
    <r>
      <rPr>
        <vertAlign val="subscript"/>
        <sz val="10"/>
        <color rgb="FF000000"/>
        <rFont val="Arial"/>
        <family val="2"/>
      </rPr>
      <t xml:space="preserve">(1,60) </t>
    </r>
    <r>
      <rPr>
        <sz val="10"/>
        <color rgb="FF000000"/>
        <rFont val="Arial"/>
        <family val="2"/>
      </rPr>
      <t>= 0.07</t>
    </r>
  </si>
  <si>
    <r>
      <t>F</t>
    </r>
    <r>
      <rPr>
        <vertAlign val="subscript"/>
        <sz val="10"/>
        <color rgb="FF000000"/>
        <rFont val="Arial"/>
        <family val="2"/>
      </rPr>
      <t xml:space="preserve">(1,60) </t>
    </r>
    <r>
      <rPr>
        <sz val="10"/>
        <color rgb="FF000000"/>
        <rFont val="Arial"/>
        <family val="2"/>
      </rPr>
      <t>= 0.01</t>
    </r>
  </si>
  <si>
    <r>
      <t>F</t>
    </r>
    <r>
      <rPr>
        <vertAlign val="subscript"/>
        <sz val="10"/>
        <color rgb="FF000000"/>
        <rFont val="Arial"/>
        <family val="2"/>
      </rPr>
      <t xml:space="preserve">(1,60) </t>
    </r>
    <r>
      <rPr>
        <sz val="10"/>
        <color rgb="FF000000"/>
        <rFont val="Arial"/>
        <family val="2"/>
      </rPr>
      <t>= 0.001</t>
    </r>
  </si>
  <si>
    <r>
      <t>F</t>
    </r>
    <r>
      <rPr>
        <vertAlign val="subscript"/>
        <sz val="10"/>
        <color rgb="FF000000"/>
        <rFont val="Arial"/>
        <family val="2"/>
      </rPr>
      <t xml:space="preserve">(1,60) </t>
    </r>
    <r>
      <rPr>
        <sz val="10"/>
        <color rgb="FF000000"/>
        <rFont val="Arial"/>
        <family val="2"/>
      </rPr>
      <t>= 1.11</t>
    </r>
  </si>
  <si>
    <r>
      <t>F</t>
    </r>
    <r>
      <rPr>
        <vertAlign val="subscript"/>
        <sz val="10"/>
        <color rgb="FF000000"/>
        <rFont val="Arial"/>
        <family val="2"/>
      </rPr>
      <t xml:space="preserve">(1,60) </t>
    </r>
    <r>
      <rPr>
        <sz val="10"/>
        <color rgb="FF000000"/>
        <rFont val="Arial"/>
        <family val="2"/>
      </rPr>
      <t>= 0.71</t>
    </r>
  </si>
  <si>
    <r>
      <t>F</t>
    </r>
    <r>
      <rPr>
        <vertAlign val="subscript"/>
        <sz val="10"/>
        <color rgb="FF000000"/>
        <rFont val="Arial"/>
        <family val="2"/>
      </rPr>
      <t xml:space="preserve">(1,60) </t>
    </r>
    <r>
      <rPr>
        <sz val="10"/>
        <color rgb="FF000000"/>
        <rFont val="Arial"/>
        <family val="2"/>
      </rPr>
      <t>= 0.09</t>
    </r>
  </si>
  <si>
    <r>
      <t>F</t>
    </r>
    <r>
      <rPr>
        <vertAlign val="subscript"/>
        <sz val="10"/>
        <color rgb="FF000000"/>
        <rFont val="Arial"/>
        <family val="2"/>
      </rPr>
      <t xml:space="preserve">(1,60) </t>
    </r>
    <r>
      <rPr>
        <sz val="10"/>
        <color rgb="FF000000"/>
        <rFont val="Arial"/>
        <family val="2"/>
      </rPr>
      <t>= 0.19</t>
    </r>
  </si>
  <si>
    <t>Statistical description and p value of data adjusted for the covariates (BMI, sex, age, and caffeine given up daily) and non-adjusted are reported.</t>
  </si>
  <si>
    <t xml:space="preserve">In bold: data with a p&lt;0.01. Δ scores are calculate as follows = post SECPT – pre SECPT. Abbreviations: STAI, state trait anxiety inventory; PANAS, positive negative affect schedule; VAS, visual analogue scale; BL, bond-lader; PASA primary appraisal secondary appraisal; SECPT, socially evaluated cols pressor test. </t>
  </si>
  <si>
    <t>2.13 ± 1.51</t>
  </si>
  <si>
    <t>2.46 ± 1.45</t>
  </si>
  <si>
    <t>2.07 ± 1.61</t>
  </si>
  <si>
    <t>-0.53 ± 1.70</t>
  </si>
  <si>
    <t>0.23</t>
  </si>
  <si>
    <t>0.071 ± 0.32</t>
  </si>
  <si>
    <t>0.25 ± 1.01</t>
  </si>
  <si>
    <t>0.66 ± 0.56</t>
  </si>
  <si>
    <t>3.93 ± 1.04</t>
  </si>
  <si>
    <t>1.73 ± 1.13</t>
  </si>
  <si>
    <t>0.25 ± 0.47</t>
  </si>
  <si>
    <t>0.07 ± 0.99</t>
  </si>
  <si>
    <t>-0.35 ± 0.28</t>
  </si>
  <si>
    <t>0.65</t>
  </si>
  <si>
    <t>-1.17 ± 0.55</t>
  </si>
  <si>
    <t>-0.19 ± 0.48</t>
  </si>
  <si>
    <t>0.067</t>
  </si>
  <si>
    <t>-0.31 ± 0.49</t>
  </si>
  <si>
    <t>-1.36 ± 0.65</t>
  </si>
  <si>
    <t>0.078</t>
  </si>
  <si>
    <t>0.07 ± 0.22</t>
  </si>
  <si>
    <t>0.25 ± 0.14</t>
  </si>
  <si>
    <t>0.03 ± 0.16</t>
  </si>
  <si>
    <t>-0.22 ± 0.18</t>
  </si>
  <si>
    <t>0.27</t>
  </si>
  <si>
    <t>0.29 ± 0.29</t>
  </si>
  <si>
    <t>0.53 ± 0.56</t>
  </si>
  <si>
    <t>-0.06 ± 0.66</t>
  </si>
  <si>
    <t>0.03 ± 0.73</t>
  </si>
  <si>
    <t>-1.42 ± 2.05</t>
  </si>
  <si>
    <t>0.00 ± 3.90</t>
  </si>
  <si>
    <t>-3.57 ± 2.48</t>
  </si>
  <si>
    <t>1.42 ± 2.53</t>
  </si>
  <si>
    <t>1.53 ± 0.18</t>
  </si>
  <si>
    <t>1.35 ± 0.09</t>
  </si>
  <si>
    <t>1.58 ± 0.17</t>
  </si>
  <si>
    <t>1.57 ± 0.17</t>
  </si>
  <si>
    <t>3.53 ± 0.28</t>
  </si>
  <si>
    <t>3.93 ± 0.33</t>
  </si>
  <si>
    <t>3.68 ± 0.27</t>
  </si>
  <si>
    <t>3.93 ± 0.26</t>
  </si>
  <si>
    <t>4.05 ± 0.24</t>
  </si>
  <si>
    <t>4.59 ± 0.20</t>
  </si>
  <si>
    <t>4.68 ± 0.17</t>
  </si>
  <si>
    <t>4.56 ± 0.20</t>
  </si>
  <si>
    <t>3.31 ± 0.29</t>
  </si>
  <si>
    <t>3.70 ± 0.29</t>
  </si>
  <si>
    <t>3.60 ± 0.34</t>
  </si>
  <si>
    <t>3.60 ± 0.36</t>
  </si>
  <si>
    <t>2.53 ± 0.18</t>
  </si>
  <si>
    <t>2.72 ± 0.23</t>
  </si>
  <si>
    <t>2.63 ± 0.17</t>
  </si>
  <si>
    <t>2.84 ± 0.20</t>
  </si>
  <si>
    <t>3.76 ± 0.22</t>
  </si>
  <si>
    <t>4.14 ± 0.22</t>
  </si>
  <si>
    <t>4.14 ± 0.20</t>
  </si>
  <si>
    <t>4.08 ± 0.24</t>
  </si>
  <si>
    <t>-2.19 ± 0.41</t>
  </si>
  <si>
    <t>-2.84 ± 0.35</t>
  </si>
  <si>
    <t>-3.01 ± 0.47</t>
  </si>
  <si>
    <t>-2.48 ± 0.54</t>
  </si>
  <si>
    <t>0.39</t>
  </si>
  <si>
    <t>39.37 ± 8.77</t>
  </si>
  <si>
    <t>40.62 ± 9.24</t>
  </si>
  <si>
    <t>36.00 ± 7.91</t>
  </si>
  <si>
    <t>34.66 ± 8.09</t>
  </si>
  <si>
    <t>43.75 ± 9.48</t>
  </si>
  <si>
    <t>48.75 ± 8.84</t>
  </si>
  <si>
    <t>52.00 ± 5.27</t>
  </si>
  <si>
    <t>44.66 ± 6.89</t>
  </si>
  <si>
    <t>32.5 ± 8.82</t>
  </si>
  <si>
    <t>33.12 ± 9.20</t>
  </si>
  <si>
    <t>22.00 ± 4.99</t>
  </si>
  <si>
    <t>29.33 ± 7.58</t>
  </si>
  <si>
    <t>3.92 ± 0.86</t>
  </si>
  <si>
    <t>4.56 ± 0.82</t>
  </si>
  <si>
    <t>3.88 ± 0.65</t>
  </si>
  <si>
    <t>4.64 ± 0.67</t>
  </si>
  <si>
    <t>Inflammatory Markers</t>
  </si>
  <si>
    <t>(pg/mL)</t>
  </si>
  <si>
    <t>Plasma</t>
  </si>
  <si>
    <t>CRP (mg/L)</t>
  </si>
  <si>
    <t>1.30 ± 0.21</t>
  </si>
  <si>
    <t>0.76 ± 0.14</t>
  </si>
  <si>
    <t>IFNγ</t>
  </si>
  <si>
    <t>12.84 ± 1.06</t>
  </si>
  <si>
    <t>13.89 ± 1.44</t>
  </si>
  <si>
    <t xml:space="preserve">IL-10  </t>
  </si>
  <si>
    <t>0.90 ± 0.09</t>
  </si>
  <si>
    <t>1.10 ± 0.12</t>
  </si>
  <si>
    <t xml:space="preserve">IL-6  </t>
  </si>
  <si>
    <t>2.16 ± 0.25</t>
  </si>
  <si>
    <t>2.01 ± 0.32</t>
  </si>
  <si>
    <t xml:space="preserve">IL-8  </t>
  </si>
  <si>
    <t>8.25 ± 0.90</t>
  </si>
  <si>
    <t>8.35 ± 0.70</t>
  </si>
  <si>
    <t>TNFα</t>
  </si>
  <si>
    <t>2.33 ± 0.22</t>
  </si>
  <si>
    <t>2.10 ± 0.16</t>
  </si>
  <si>
    <t>Whole Blood TLR-4-stimulated (normalized by unstimulated values)</t>
  </si>
  <si>
    <t>IL-10</t>
  </si>
  <si>
    <t>834.9 ± 124.7</t>
  </si>
  <si>
    <t>811.2 ± 148.9</t>
  </si>
  <si>
    <t>IL-1β</t>
  </si>
  <si>
    <t>2925 ± 366.8</t>
  </si>
  <si>
    <t>2994 ± 392.4</t>
  </si>
  <si>
    <t>IL-6</t>
  </si>
  <si>
    <t>17634 ± 3705</t>
  </si>
  <si>
    <t>7397 ± 560.8</t>
  </si>
  <si>
    <t>4576 ± 441.28</t>
  </si>
  <si>
    <t>5630 ± 763.7</t>
  </si>
  <si>
    <r>
      <t>F</t>
    </r>
    <r>
      <rPr>
        <i/>
        <vertAlign val="subscript"/>
        <sz val="10"/>
        <color theme="1"/>
        <rFont val="Arial"/>
        <family val="2"/>
      </rPr>
      <t xml:space="preserve">(1,59) </t>
    </r>
    <r>
      <rPr>
        <i/>
        <sz val="10"/>
        <color theme="1"/>
        <rFont val="Arial"/>
        <family val="2"/>
      </rPr>
      <t>=</t>
    </r>
    <r>
      <rPr>
        <sz val="10"/>
        <color theme="1"/>
        <rFont val="Arial"/>
        <family val="2"/>
      </rPr>
      <t>5.18</t>
    </r>
  </si>
  <si>
    <r>
      <t>F</t>
    </r>
    <r>
      <rPr>
        <i/>
        <vertAlign val="subscript"/>
        <sz val="10"/>
        <color theme="1"/>
        <rFont val="Arial"/>
        <family val="2"/>
      </rPr>
      <t xml:space="preserve">(1,58) </t>
    </r>
    <r>
      <rPr>
        <i/>
        <sz val="10"/>
        <color theme="1"/>
        <rFont val="Arial"/>
        <family val="2"/>
      </rPr>
      <t>=</t>
    </r>
    <r>
      <rPr>
        <sz val="10"/>
        <color theme="1"/>
        <rFont val="Arial"/>
        <family val="2"/>
      </rPr>
      <t>0.83</t>
    </r>
  </si>
  <si>
    <r>
      <t>F</t>
    </r>
    <r>
      <rPr>
        <i/>
        <vertAlign val="subscript"/>
        <sz val="10"/>
        <color theme="1"/>
        <rFont val="Arial"/>
        <family val="2"/>
      </rPr>
      <t xml:space="preserve">(1,60) </t>
    </r>
    <r>
      <rPr>
        <i/>
        <sz val="10"/>
        <color theme="1"/>
        <rFont val="Arial"/>
        <family val="2"/>
      </rPr>
      <t>=</t>
    </r>
    <r>
      <rPr>
        <sz val="10"/>
        <color theme="1"/>
        <rFont val="Arial"/>
        <family val="2"/>
      </rPr>
      <t>6.44</t>
    </r>
  </si>
  <si>
    <r>
      <t>F</t>
    </r>
    <r>
      <rPr>
        <i/>
        <vertAlign val="subscript"/>
        <sz val="10"/>
        <color theme="1"/>
        <rFont val="Arial"/>
        <family val="2"/>
      </rPr>
      <t xml:space="preserve">(1,59) </t>
    </r>
    <r>
      <rPr>
        <i/>
        <sz val="10"/>
        <color theme="1"/>
        <rFont val="Arial"/>
        <family val="2"/>
      </rPr>
      <t>=</t>
    </r>
    <r>
      <rPr>
        <sz val="10"/>
        <color theme="1"/>
        <rFont val="Arial"/>
        <family val="2"/>
      </rPr>
      <t>0.22</t>
    </r>
  </si>
  <si>
    <r>
      <t>F</t>
    </r>
    <r>
      <rPr>
        <i/>
        <vertAlign val="subscript"/>
        <sz val="10"/>
        <color theme="1"/>
        <rFont val="Arial"/>
        <family val="2"/>
      </rPr>
      <t xml:space="preserve">(1,61) </t>
    </r>
    <r>
      <rPr>
        <i/>
        <sz val="10"/>
        <color theme="1"/>
        <rFont val="Arial"/>
        <family val="2"/>
      </rPr>
      <t>=</t>
    </r>
    <r>
      <rPr>
        <sz val="10"/>
        <color theme="1"/>
        <rFont val="Arial"/>
        <family val="2"/>
      </rPr>
      <t>0.54</t>
    </r>
  </si>
  <si>
    <r>
      <t>F</t>
    </r>
    <r>
      <rPr>
        <i/>
        <vertAlign val="subscript"/>
        <sz val="10"/>
        <color theme="1"/>
        <rFont val="Arial"/>
        <family val="2"/>
      </rPr>
      <t xml:space="preserve">(1,61) </t>
    </r>
    <r>
      <rPr>
        <i/>
        <sz val="10"/>
        <color theme="1"/>
        <rFont val="Arial"/>
        <family val="2"/>
      </rPr>
      <t>=</t>
    </r>
    <r>
      <rPr>
        <sz val="10"/>
        <color theme="1"/>
        <rFont val="Arial"/>
        <family val="2"/>
      </rPr>
      <t>0.04</t>
    </r>
  </si>
  <si>
    <r>
      <t>F</t>
    </r>
    <r>
      <rPr>
        <i/>
        <vertAlign val="subscript"/>
        <sz val="10"/>
        <color theme="1"/>
        <rFont val="Arial"/>
        <family val="2"/>
      </rPr>
      <t xml:space="preserve">(1,61) </t>
    </r>
    <r>
      <rPr>
        <i/>
        <sz val="10"/>
        <color theme="1"/>
        <rFont val="Arial"/>
        <family val="2"/>
      </rPr>
      <t>=</t>
    </r>
    <r>
      <rPr>
        <sz val="10"/>
        <color theme="1"/>
        <rFont val="Arial"/>
        <family val="2"/>
      </rPr>
      <t>0.06</t>
    </r>
  </si>
  <si>
    <r>
      <t>F</t>
    </r>
    <r>
      <rPr>
        <i/>
        <vertAlign val="subscript"/>
        <sz val="10"/>
        <color theme="1"/>
        <rFont val="Arial"/>
        <family val="2"/>
      </rPr>
      <t xml:space="preserve">(1,58) </t>
    </r>
    <r>
      <rPr>
        <i/>
        <sz val="10"/>
        <color theme="1"/>
        <rFont val="Arial"/>
        <family val="2"/>
      </rPr>
      <t>=</t>
    </r>
    <r>
      <rPr>
        <sz val="10"/>
        <color theme="1"/>
        <rFont val="Arial"/>
        <family val="2"/>
      </rPr>
      <t>5.58</t>
    </r>
  </si>
  <si>
    <r>
      <t>F</t>
    </r>
    <r>
      <rPr>
        <i/>
        <vertAlign val="subscript"/>
        <sz val="10"/>
        <color theme="1"/>
        <rFont val="Arial"/>
        <family val="2"/>
      </rPr>
      <t xml:space="preserve">(1,60) </t>
    </r>
    <r>
      <rPr>
        <i/>
        <sz val="10"/>
        <color theme="1"/>
        <rFont val="Arial"/>
        <family val="2"/>
      </rPr>
      <t>=</t>
    </r>
    <r>
      <rPr>
        <sz val="10"/>
        <color theme="1"/>
        <rFont val="Arial"/>
        <family val="2"/>
      </rPr>
      <t>1.63</t>
    </r>
  </si>
  <si>
    <t>1.34 ± 0.27</t>
  </si>
  <si>
    <r>
      <t>F</t>
    </r>
    <r>
      <rPr>
        <i/>
        <vertAlign val="subscript"/>
        <sz val="10"/>
        <color theme="1"/>
        <rFont val="Arial"/>
        <family val="2"/>
      </rPr>
      <t xml:space="preserve">(1,27.3) </t>
    </r>
    <r>
      <rPr>
        <sz val="10"/>
        <color theme="1"/>
        <rFont val="Arial"/>
        <family val="2"/>
      </rPr>
      <t>= 7.63</t>
    </r>
  </si>
  <si>
    <t>13.35 ± 1.22</t>
  </si>
  <si>
    <r>
      <t>F</t>
    </r>
    <r>
      <rPr>
        <i/>
        <vertAlign val="subscript"/>
        <sz val="10"/>
        <color theme="1"/>
        <rFont val="Arial"/>
        <family val="2"/>
      </rPr>
      <t xml:space="preserve">(1,28.3) </t>
    </r>
    <r>
      <rPr>
        <sz val="10"/>
        <color theme="1"/>
        <rFont val="Arial"/>
        <family val="2"/>
      </rPr>
      <t>= 0.15</t>
    </r>
  </si>
  <si>
    <t>1.09 ± 0.09</t>
  </si>
  <si>
    <r>
      <t>F</t>
    </r>
    <r>
      <rPr>
        <i/>
        <vertAlign val="subscript"/>
        <sz val="10"/>
        <color theme="1"/>
        <rFont val="Arial"/>
        <family val="2"/>
      </rPr>
      <t xml:space="preserve">(1,29.9) </t>
    </r>
    <r>
      <rPr>
        <sz val="10"/>
        <color theme="1"/>
        <rFont val="Arial"/>
        <family val="2"/>
      </rPr>
      <t>= 0.001</t>
    </r>
  </si>
  <si>
    <t>2.65 ± 0.45</t>
  </si>
  <si>
    <r>
      <t>F</t>
    </r>
    <r>
      <rPr>
        <i/>
        <vertAlign val="subscript"/>
        <sz val="10"/>
        <color theme="1"/>
        <rFont val="Arial"/>
        <family val="2"/>
      </rPr>
      <t xml:space="preserve">(1,28.6) </t>
    </r>
    <r>
      <rPr>
        <sz val="10"/>
        <color theme="1"/>
        <rFont val="Arial"/>
        <family val="2"/>
      </rPr>
      <t>= 3.13</t>
    </r>
  </si>
  <si>
    <t>7.83 ± 0.68</t>
  </si>
  <si>
    <r>
      <t>F</t>
    </r>
    <r>
      <rPr>
        <i/>
        <vertAlign val="subscript"/>
        <sz val="10"/>
        <color theme="1"/>
        <rFont val="Arial"/>
        <family val="2"/>
      </rPr>
      <t xml:space="preserve">(1,29.7) </t>
    </r>
    <r>
      <rPr>
        <sz val="10"/>
        <color theme="1"/>
        <rFont val="Arial"/>
        <family val="2"/>
      </rPr>
      <t>= 0.50</t>
    </r>
  </si>
  <si>
    <t>2.61 ± 0.20</t>
  </si>
  <si>
    <r>
      <t>F</t>
    </r>
    <r>
      <rPr>
        <i/>
        <vertAlign val="subscript"/>
        <sz val="10"/>
        <color theme="1"/>
        <rFont val="Arial"/>
        <family val="2"/>
      </rPr>
      <t xml:space="preserve">(1,29.3) </t>
    </r>
    <r>
      <rPr>
        <sz val="10"/>
        <color theme="1"/>
        <rFont val="Arial"/>
        <family val="2"/>
      </rPr>
      <t>= 21.11</t>
    </r>
  </si>
  <si>
    <t>Whole Blood TLR4-stimulated (normalized by unstimulated values)</t>
  </si>
  <si>
    <t>811.17 ± 148.9</t>
  </si>
  <si>
    <t>783.9 ± 91.63</t>
  </si>
  <si>
    <r>
      <t>F</t>
    </r>
    <r>
      <rPr>
        <i/>
        <vertAlign val="subscript"/>
        <sz val="10"/>
        <color theme="1"/>
        <rFont val="Arial"/>
        <family val="2"/>
      </rPr>
      <t xml:space="preserve">(1,29.6) </t>
    </r>
    <r>
      <rPr>
        <sz val="10"/>
        <color theme="1"/>
        <rFont val="Arial"/>
        <family val="2"/>
      </rPr>
      <t>= 0.05</t>
    </r>
  </si>
  <si>
    <t>2675 ± 284</t>
  </si>
  <si>
    <r>
      <t>F</t>
    </r>
    <r>
      <rPr>
        <i/>
        <vertAlign val="subscript"/>
        <sz val="10"/>
        <color theme="1"/>
        <rFont val="Arial"/>
        <family val="2"/>
      </rPr>
      <t xml:space="preserve">(1,29.5) </t>
    </r>
    <r>
      <rPr>
        <sz val="10"/>
        <color theme="1"/>
        <rFont val="Arial"/>
        <family val="2"/>
      </rPr>
      <t>= 1.27</t>
    </r>
  </si>
  <si>
    <t>18328 ± 3588</t>
  </si>
  <si>
    <r>
      <t>F</t>
    </r>
    <r>
      <rPr>
        <i/>
        <vertAlign val="subscript"/>
        <sz val="10"/>
        <color theme="1"/>
        <rFont val="Arial"/>
        <family val="2"/>
      </rPr>
      <t xml:space="preserve">(1,30.3) </t>
    </r>
    <r>
      <rPr>
        <sz val="10"/>
        <color theme="1"/>
        <rFont val="Arial"/>
        <family val="2"/>
      </rPr>
      <t>= 9.53</t>
    </r>
  </si>
  <si>
    <t>5630 ± 763.8</t>
  </si>
  <si>
    <t>5089 ± 534.9</t>
  </si>
  <si>
    <r>
      <t>F</t>
    </r>
    <r>
      <rPr>
        <i/>
        <vertAlign val="subscript"/>
        <sz val="10"/>
        <color theme="1"/>
        <rFont val="Arial"/>
        <family val="2"/>
      </rPr>
      <t xml:space="preserve">(1,29.2) </t>
    </r>
    <r>
      <rPr>
        <sz val="10"/>
        <color theme="1"/>
        <rFont val="Arial"/>
        <family val="2"/>
      </rPr>
      <t>= 1.09</t>
    </r>
  </si>
  <si>
    <t>1.25 ± 0.40</t>
  </si>
  <si>
    <t>0.74 ± 0.21</t>
  </si>
  <si>
    <t>1.41 ± 0.38</t>
  </si>
  <si>
    <t>1.72 ± 0.61</t>
  </si>
  <si>
    <t>13.91 ± 1.51</t>
  </si>
  <si>
    <t>11.23 ± 1.24</t>
  </si>
  <si>
    <t>12.79 ± 1.95</t>
  </si>
  <si>
    <r>
      <t xml:space="preserve">11.29 </t>
    </r>
    <r>
      <rPr>
        <sz val="10"/>
        <color theme="1"/>
        <rFont val="Arial"/>
        <family val="2"/>
      </rPr>
      <t>± 1.39</t>
    </r>
  </si>
  <si>
    <t>1.11 ± 0.11</t>
  </si>
  <si>
    <t>0.80 ± 0.08</t>
  </si>
  <si>
    <t>1.07 ± 0.12</t>
  </si>
  <si>
    <t>1.08 ± 0.16</t>
  </si>
  <si>
    <t>2.98 ± 0.75</t>
  </si>
  <si>
    <t>1.51 ± 0.20</t>
  </si>
  <si>
    <t>2.29 ± 0.49</t>
  </si>
  <si>
    <t>1.62 ± 0.28</t>
  </si>
  <si>
    <t>7.89 ± 1.04</t>
  </si>
  <si>
    <t>6.37 ± 0.62</t>
  </si>
  <si>
    <t>7.77 ± 0.91</t>
  </si>
  <si>
    <t>7.02 ± 0.59</t>
  </si>
  <si>
    <t>2.59 ± 0.28</t>
  </si>
  <si>
    <t>2.48 ± 0.22</t>
  </si>
  <si>
    <t>2.62 ± 0.30</t>
  </si>
  <si>
    <t>2.81 ± 0.30</t>
  </si>
  <si>
    <t>668.2 ± 99.9</t>
  </si>
  <si>
    <t>582.7 ± 85.7</t>
  </si>
  <si>
    <t>899.5 ± 151</t>
  </si>
  <si>
    <t>537.5 ± 112</t>
  </si>
  <si>
    <t>2752 ± 405</t>
  </si>
  <si>
    <t>3638 ± 722</t>
  </si>
  <si>
    <t>2597 ± 411</t>
  </si>
  <si>
    <t>3363 ± 732</t>
  </si>
  <si>
    <t>19086 ± 5287</t>
  </si>
  <si>
    <t>7085 ± 788</t>
  </si>
  <si>
    <t>17571 ± 5031</t>
  </si>
  <si>
    <t>6888 ± 875</t>
  </si>
  <si>
    <t>5523 ± 762</t>
  </si>
  <si>
    <t>4629 ± 627</t>
  </si>
  <si>
    <t>4655 ± 759</t>
  </si>
  <si>
    <t>3612 ± 526</t>
  </si>
  <si>
    <t>0.87 ± 0.23</t>
  </si>
  <si>
    <t>0.64 ± 0.15</t>
  </si>
  <si>
    <t>14.3 ± 2.21</t>
  </si>
  <si>
    <t>13.41 ± 1.85</t>
  </si>
  <si>
    <t>11.29 ± 1.39</t>
  </si>
  <si>
    <t>0.88 ± 0.10</t>
  </si>
  <si>
    <t>1.18 ± 0.17</t>
  </si>
  <si>
    <t>1.84 ± 0.36</t>
  </si>
  <si>
    <t>1.72 ± 0.32</t>
  </si>
  <si>
    <t>8.72 ± 1.09</t>
  </si>
  <si>
    <t>7.95 ± 0.90</t>
  </si>
  <si>
    <t>2.05 ± 0.24</t>
  </si>
  <si>
    <t>2.13 ± 0.21</t>
  </si>
  <si>
    <t>812.9 ± 192</t>
  </si>
  <si>
    <t>809.2 ± 236</t>
  </si>
  <si>
    <t>3153 ± 650</t>
  </si>
  <si>
    <t>2824 ± 441</t>
  </si>
  <si>
    <t>7664 ± 740</t>
  </si>
  <si>
    <t>7130 ± 864</t>
  </si>
  <si>
    <t>4573 ± 647</t>
  </si>
  <si>
    <t>5952 ± 1223</t>
  </si>
  <si>
    <r>
      <t>p</t>
    </r>
    <r>
      <rPr>
        <b/>
        <sz val="10"/>
        <color theme="1"/>
        <rFont val="Arial"/>
        <family val="2"/>
      </rPr>
      <t xml:space="preserve"> value</t>
    </r>
  </si>
  <si>
    <t xml:space="preserve">In orange: data that increased with a p&lt;0.05 in CDs after coffee intervention. In yellow: data that decreased with a p&lt;0.05 in CDs after coffee intervention. </t>
  </si>
  <si>
    <t>Abbreviations: CRP, C-reactive protein; IFN, interferon; IL, interleukin; TNF, tumour necrosis factor 4; Toll-like receptor TLR4.</t>
  </si>
  <si>
    <t xml:space="preserve">In yellow: data that decreased with a p&lt;0.05 in CDs after coffee intervention. </t>
  </si>
  <si>
    <t>Abbreviations: CRP, C-reactive protein; IFN, interferon; IL, interleukin; TNF, tumour necrosis factor 4; Toll-like receptor, TLR4.</t>
  </si>
  <si>
    <t>Abbreviations: CRP, C-reactive protein; IFN, interferon; IL, interleukin; TNF, tumour necrosis factor; Toll-like receptor TLR4.</t>
  </si>
  <si>
    <t>In yellow: data that decreased with a p&lt;0.05 in CDs after coffee intervention.</t>
  </si>
  <si>
    <t xml:space="preserve"> Abbreviations: CRP, C-reactive protein; IFN, interferon; IL, interleukin; TNF, tumour necrosis factor 4; Toll-like receptor,TLR4.</t>
  </si>
  <si>
    <t>Caffeinate (n=16)</t>
  </si>
  <si>
    <t>Decaffeinate (n=15)</t>
  </si>
  <si>
    <t>Age (years)</t>
  </si>
  <si>
    <t>40.750 ± 1.48</t>
  </si>
  <si>
    <t>37.200 ± 1.35</t>
  </si>
  <si>
    <t>Gender (n (%))</t>
  </si>
  <si>
    <t>Female</t>
  </si>
  <si>
    <t>9 (56.25%)</t>
  </si>
  <si>
    <t>9 (60%)</t>
  </si>
  <si>
    <t>Male</t>
  </si>
  <si>
    <t>7 (43.75%)</t>
  </si>
  <si>
    <t>6 (30%)</t>
  </si>
  <si>
    <t>Mode of delivery (n)</t>
  </si>
  <si>
    <t xml:space="preserve">Vaginal </t>
  </si>
  <si>
    <t>Caesarean section</t>
  </si>
  <si>
    <t>Unknown</t>
  </si>
  <si>
    <t xml:space="preserve">Ethnicity </t>
  </si>
  <si>
    <t>Caucasian</t>
  </si>
  <si>
    <t>Others</t>
  </si>
  <si>
    <t>-</t>
  </si>
  <si>
    <t>Alcohol consumption (unit/week)</t>
  </si>
  <si>
    <t>3.31 ± 1.04</t>
  </si>
  <si>
    <t>4 ± 0.7</t>
  </si>
  <si>
    <t>Years of education</t>
  </si>
  <si>
    <t>19.34 ± 0.86</t>
  </si>
  <si>
    <t>19.57 ± 0.68</t>
  </si>
  <si>
    <t>Daily caffeine intake (mg/day)</t>
  </si>
  <si>
    <t>315.45 ± 39.26</t>
  </si>
  <si>
    <t>293.40 ± 35.06</t>
  </si>
  <si>
    <t>Daily caffeine from coffee intake (mg/day)</t>
  </si>
  <si>
    <t>281.26 ± 31.83</t>
  </si>
  <si>
    <t>270.06 ± 35.69</t>
  </si>
  <si>
    <t>Daily caffeine given up for the study (mg/day)</t>
  </si>
  <si>
    <t>34.19 ± 12.54</t>
  </si>
  <si>
    <t>23.34 ± 8.23</t>
  </si>
  <si>
    <t>CTQ</t>
  </si>
  <si>
    <t>Emotional abuse</t>
  </si>
  <si>
    <t>7.12 ± 0.79</t>
  </si>
  <si>
    <t>5.87 ± 0.41</t>
  </si>
  <si>
    <t>Physical abuse</t>
  </si>
  <si>
    <t>6.12 ± 0.81</t>
  </si>
  <si>
    <t>5.00 ± 0.00</t>
  </si>
  <si>
    <t>Sexual abuse</t>
  </si>
  <si>
    <t>6.00 ± 1.00</t>
  </si>
  <si>
    <t>Emotional neglect</t>
  </si>
  <si>
    <t>8.12 ± 0.72</t>
  </si>
  <si>
    <t>7.60 ± 0.75</t>
  </si>
  <si>
    <t>Physical neglect</t>
  </si>
  <si>
    <t>6.37 ± 0.51</t>
  </si>
  <si>
    <t>5.80 ± 0.43</t>
  </si>
  <si>
    <t>NART</t>
  </si>
  <si>
    <t>109.13 ± 1.84</t>
  </si>
  <si>
    <t>112.25 ± 1.58</t>
  </si>
  <si>
    <t>NCD v CD</t>
  </si>
  <si>
    <t>Diversity Metric</t>
  </si>
  <si>
    <t>estimate</t>
  </si>
  <si>
    <t>std.error</t>
  </si>
  <si>
    <t>statistic</t>
  </si>
  <si>
    <t>p.value</t>
  </si>
  <si>
    <t>p.adj</t>
  </si>
  <si>
    <t>Chao1</t>
  </si>
  <si>
    <t>Shannon</t>
  </si>
  <si>
    <t>Simpson</t>
  </si>
  <si>
    <t>Baseline v post-washout</t>
  </si>
  <si>
    <t>df</t>
  </si>
  <si>
    <t>Post-washout</t>
  </si>
  <si>
    <t>sd(Intercept)</t>
  </si>
  <si>
    <t>sd(observations)</t>
  </si>
  <si>
    <t>Post-washout v post-intervention</t>
  </si>
  <si>
    <t>Post-reintroduction</t>
  </si>
  <si>
    <t>Caffeinated coffee</t>
  </si>
  <si>
    <t>time x caffeine interaction</t>
  </si>
  <si>
    <t>Baseline Visit v Post-intervention</t>
  </si>
  <si>
    <t>Name</t>
  </si>
  <si>
    <t>Period</t>
  </si>
  <si>
    <t>Day</t>
  </si>
  <si>
    <t>TOTAL_Folin</t>
  </si>
  <si>
    <t>TOTAL_FLAV</t>
  </si>
  <si>
    <t>%TOT_FLAV</t>
  </si>
  <si>
    <t>TOTAL_ACIDS</t>
  </si>
  <si>
    <t>%TOT_ACIDS</t>
  </si>
  <si>
    <t>TOTAL_LIGNAN</t>
  </si>
  <si>
    <t>%TOT_LIGNAN</t>
  </si>
  <si>
    <t>TOTAL_Others</t>
  </si>
  <si>
    <t>%TOT_Others</t>
  </si>
  <si>
    <t>Anthocyanins</t>
  </si>
  <si>
    <t>%TOT</t>
  </si>
  <si>
    <t>Chalcones</t>
  </si>
  <si>
    <t>%TOT-Others</t>
  </si>
  <si>
    <t>Flavan-3-ols</t>
  </si>
  <si>
    <t>Flavanones</t>
  </si>
  <si>
    <t>Prenylflavonoids</t>
  </si>
  <si>
    <t>Flavones</t>
  </si>
  <si>
    <t>Flavonols</t>
  </si>
  <si>
    <t>Ellagitannins</t>
  </si>
  <si>
    <t>Hydroxybenzoic acids</t>
  </si>
  <si>
    <t>Avenanthramides</t>
  </si>
  <si>
    <t>% TOT</t>
  </si>
  <si>
    <t>% TOT OTHERS</t>
  </si>
  <si>
    <t>Hydroxycinnamic acids</t>
  </si>
  <si>
    <t>Hydroxyphenylacetic acids</t>
  </si>
  <si>
    <t>Hydroxyphenylpropanoic acids</t>
  </si>
  <si>
    <t>Isoflavones</t>
  </si>
  <si>
    <t>Stilbenes</t>
  </si>
  <si>
    <t>Alkylmethoxyphenols</t>
  </si>
  <si>
    <t>% TOT OTHER POLY</t>
  </si>
  <si>
    <t>Alkylphenols</t>
  </si>
  <si>
    <t>Curcuminoids</t>
  </si>
  <si>
    <t>Furanocoumarins</t>
  </si>
  <si>
    <t>Hydroxybenzaldehydes</t>
  </si>
  <si>
    <t>Hydroxybenzoketones</t>
  </si>
  <si>
    <t>Hydroxycinnamaldehydes</t>
  </si>
  <si>
    <t>Hydroxycoumarins</t>
  </si>
  <si>
    <t>Hydroxyphenylpropenes</t>
  </si>
  <si>
    <t>Methoxyphenols</t>
  </si>
  <si>
    <t>Naphtoquinones</t>
  </si>
  <si>
    <t>Other_polyphenols</t>
  </si>
  <si>
    <t>Phenolic terpenes</t>
  </si>
  <si>
    <t>APC115-001</t>
  </si>
  <si>
    <t>APC115-003</t>
  </si>
  <si>
    <t>APC115-005</t>
  </si>
  <si>
    <t>APC115-007</t>
  </si>
  <si>
    <t>APC115-008</t>
  </si>
  <si>
    <t>APC115-011</t>
  </si>
  <si>
    <t>APC115-014</t>
  </si>
  <si>
    <t>APC115-016</t>
  </si>
  <si>
    <t>APC115-017</t>
  </si>
  <si>
    <t>APC115-019</t>
  </si>
  <si>
    <t>APC115-021</t>
  </si>
  <si>
    <t>APC115-022</t>
  </si>
  <si>
    <t>APC115-024</t>
  </si>
  <si>
    <t>APC115-027</t>
  </si>
  <si>
    <t>APC115-028</t>
  </si>
  <si>
    <t>APC115-031</t>
  </si>
  <si>
    <t>APC115-033</t>
  </si>
  <si>
    <t>APC115-035</t>
  </si>
  <si>
    <t>APC115-036</t>
  </si>
  <si>
    <t>APC115-037</t>
  </si>
  <si>
    <t>APC115-038</t>
  </si>
  <si>
    <t>APC115-039</t>
  </si>
  <si>
    <t>APC115-040</t>
  </si>
  <si>
    <t>APC115-041</t>
  </si>
  <si>
    <t>APC115-042</t>
  </si>
  <si>
    <t>APC115-043</t>
  </si>
  <si>
    <t>APC115-044</t>
  </si>
  <si>
    <t>APC115-046</t>
  </si>
  <si>
    <t>APC115-052</t>
  </si>
  <si>
    <t>APC115-054</t>
  </si>
  <si>
    <t>APC115-058</t>
  </si>
  <si>
    <t>APC115-059</t>
  </si>
  <si>
    <t>APC115-060</t>
  </si>
  <si>
    <t>APC115-061</t>
  </si>
  <si>
    <t>MIN</t>
  </si>
  <si>
    <t>MAX</t>
  </si>
  <si>
    <t>MEAN</t>
  </si>
  <si>
    <t>DS</t>
  </si>
  <si>
    <t>MEDIAN</t>
  </si>
  <si>
    <t>1 TERTILES</t>
  </si>
  <si>
    <t>3 TERTILES</t>
  </si>
  <si>
    <t>Food groups</t>
  </si>
  <si>
    <t xml:space="preserve">Data are expressed mean ± SEM. </t>
  </si>
  <si>
    <t xml:space="preserve">Abbreviations: CTQ, childhood trauma questionnaire: NART, national adult reading test, SNP, single nucleotide polymorphism. </t>
  </si>
  <si>
    <t>Supplementary Figure 1: Caffeine table quantification for 7-day caffeine diary</t>
  </si>
  <si>
    <r>
      <t>(Heckman et al., 2010)</t>
    </r>
    <r>
      <rPr>
        <sz val="11"/>
        <color rgb="FF0560A6"/>
        <rFont val="Arial"/>
        <family val="2"/>
      </rPr>
      <t xml:space="preserve">, EFSA </t>
    </r>
    <r>
      <rPr>
        <sz val="11"/>
        <color theme="1"/>
        <rFont val="Arial"/>
        <family val="2"/>
      </rPr>
      <t>(Caporaso et al., 2014)</t>
    </r>
  </si>
  <si>
    <t>Caffeine table quantification for 7-day caffeine diary</t>
  </si>
  <si>
    <t>Anthropometric measurements and self-reported questionnaires at the baseline of non-coffee drinker and coffee drinkers.</t>
  </si>
  <si>
    <t xml:space="preserve">Anthropometric measurements and self-reported cognitive assessments following a 2-week period of coffee abstinence. </t>
  </si>
  <si>
    <t>Caffeine specific and non-caffeine specific alterations in anthropometric measurements, self-reported questionnaires following a caffeinated and decaffeinated coffee intervention.</t>
  </si>
  <si>
    <t>Caffeine and non-caffeine specific reductions in anthropometric measurements and self-reported questionnaires between the initial study visit and the final study visit following an intervention with either caffeinated or decaffeinate coffee.</t>
  </si>
  <si>
    <t>Cognitive task output between non-coffee drinkers and coffee drinkers at baseline visit.</t>
  </si>
  <si>
    <t xml:space="preserve">Coffee and decaffeinated coffee specific changes in cognitive task responses between baseline visit and post intervention. </t>
  </si>
  <si>
    <t>Similar response to self-reported questionnaires relevant to stress, during SECPT at the baseline (Visit 2) of non-coffee drinker and coffee drinker participants</t>
  </si>
  <si>
    <t>Self-reported questionnaires during SECPT at the baseline (Visit 2) compared to post-intervention (Visit 4) in habitual coffee drinkers.</t>
  </si>
  <si>
    <t>Expression of inflammatory mediators and increase in anti-inflammatory cytokines in plasma and in LPS-stimulated whole blood at baseline in habitual coffee and non-coffee drinkers.</t>
  </si>
  <si>
    <t xml:space="preserve">Increased concentration of inflammatory mediators in the plasma and in LPS-stimulated whole blood following a 2-week period of coffee abstinence. </t>
  </si>
  <si>
    <t>Cytokine expression in the plasma and in whole blood following caffeinated and decaffeinate coffee consumption.</t>
  </si>
  <si>
    <t>Inflammatory markers in the plasma and in LPS-stimulated whole blood at the baseline (Visit 2) compared to post-intervention (Visit 4) in habitual coffee drinkers.</t>
  </si>
  <si>
    <t xml:space="preserve">Demographic characteristics of caffeinated and decaffeinated groups of CDs that underwent a 3-week coffee intervention. </t>
  </si>
  <si>
    <t xml:space="preserve">Alpha-diversity metrics across all study timepoints. </t>
  </si>
  <si>
    <t>Coca Cola IE</t>
  </si>
  <si>
    <r>
      <t>BMI (kg/m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</si>
  <si>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=0.52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</si>
  <si>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5.73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</si>
  <si>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5.18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</si>
  <si>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0.12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</si>
  <si>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0.31</t>
    </r>
  </si>
  <si>
    <r>
      <t>F</t>
    </r>
    <r>
      <rPr>
        <vertAlign val="subscript"/>
        <sz val="12"/>
        <color theme="1"/>
        <rFont val="Arial"/>
        <family val="2"/>
      </rPr>
      <t xml:space="preserve">(1,28.8) </t>
    </r>
    <r>
      <rPr>
        <sz val="12"/>
        <color theme="1"/>
        <rFont val="Arial"/>
        <family val="2"/>
      </rPr>
      <t>= 2.03</t>
    </r>
  </si>
  <si>
    <r>
      <t>F</t>
    </r>
    <r>
      <rPr>
        <vertAlign val="subscript"/>
        <sz val="12"/>
        <color theme="1"/>
        <rFont val="Arial"/>
        <family val="2"/>
      </rPr>
      <t xml:space="preserve">(1,28.5) </t>
    </r>
    <r>
      <rPr>
        <sz val="12"/>
        <color theme="1"/>
        <rFont val="Arial"/>
        <family val="2"/>
      </rPr>
      <t>= 10.2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</si>
  <si>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4.38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</si>
  <si>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1.59</t>
    </r>
  </si>
  <si>
    <r>
      <t>F</t>
    </r>
    <r>
      <rPr>
        <vertAlign val="subscript"/>
        <sz val="12"/>
        <color theme="1"/>
        <rFont val="Arial"/>
        <family val="2"/>
      </rPr>
      <t xml:space="preserve">(1,27.8) </t>
    </r>
    <r>
      <rPr>
        <sz val="12"/>
        <color theme="1"/>
        <rFont val="Arial"/>
        <family val="2"/>
      </rPr>
      <t>= 0.22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</si>
  <si>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0.82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</si>
  <si>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2.31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</si>
  <si>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23.4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</si>
  <si>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12.53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</si>
  <si>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15.14</t>
    </r>
  </si>
  <si>
    <r>
      <t>F</t>
    </r>
    <r>
      <rPr>
        <vertAlign val="subscript"/>
        <sz val="12"/>
        <color theme="1"/>
        <rFont val="Arial"/>
        <family val="2"/>
      </rPr>
      <t xml:space="preserve">(1,29.1) </t>
    </r>
    <r>
      <rPr>
        <sz val="12"/>
        <color theme="1"/>
        <rFont val="Arial"/>
        <family val="2"/>
      </rPr>
      <t>= 4.56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</si>
  <si>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1.38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</si>
  <si>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1.56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</si>
  <si>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0.92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</si>
  <si>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0.39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</si>
  <si>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15.24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</si>
  <si>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11.60</t>
    </r>
  </si>
  <si>
    <r>
      <t>F</t>
    </r>
    <r>
      <rPr>
        <vertAlign val="subscript"/>
        <sz val="12"/>
        <color theme="1"/>
        <rFont val="Arial"/>
        <family val="2"/>
      </rPr>
      <t xml:space="preserve">(1,30) </t>
    </r>
    <r>
      <rPr>
        <sz val="12"/>
        <color theme="1"/>
        <rFont val="Arial"/>
        <family val="2"/>
      </rPr>
      <t>= 21.38</t>
    </r>
  </si>
  <si>
    <t>Coffee Drinkers at Baseline Visit (V2)</t>
  </si>
  <si>
    <t>NCD (n=28)</t>
  </si>
  <si>
    <t>(Poly)phenols</t>
  </si>
  <si>
    <t>Total (poly)phenols (mg/day)</t>
  </si>
  <si>
    <t>367.26 ± 54.14</t>
  </si>
  <si>
    <t>1067.99 ± 100.22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</si>
  <si>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7.24</t>
    </r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</si>
  <si>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35.63</t>
    </r>
  </si>
  <si>
    <t>Total flavonoids (mg/day)</t>
  </si>
  <si>
    <t>230.75 ± 45.83</t>
  </si>
  <si>
    <t>225.41 ± 23.64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</si>
  <si>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1.55</t>
    </r>
  </si>
  <si>
    <t>0.190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</si>
  <si>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0.01</t>
    </r>
  </si>
  <si>
    <t>0.916</t>
  </si>
  <si>
    <t>Total acids (mg/day)</t>
  </si>
  <si>
    <t>85.23 ± 11.52</t>
  </si>
  <si>
    <t>766.50 ± 89.61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</si>
  <si>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9.94</t>
    </r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</si>
  <si>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51.43</t>
    </r>
  </si>
  <si>
    <t>Total lignans (mg/day)</t>
  </si>
  <si>
    <t>2.76 ± 0.68</t>
  </si>
  <si>
    <t>2.49 ± 0.69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</si>
  <si>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0.47</t>
    </r>
  </si>
  <si>
    <t>0.797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</si>
  <si>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0.08</t>
    </r>
  </si>
  <si>
    <t>0.784</t>
  </si>
  <si>
    <t>Total others (mg/day)</t>
  </si>
  <si>
    <t>48.53 ± 7.81</t>
  </si>
  <si>
    <t>73.59 ± 14.95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</si>
  <si>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1.15</t>
    </r>
  </si>
  <si>
    <t>0.347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</si>
  <si>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2.07</t>
    </r>
  </si>
  <si>
    <t>0.155</t>
  </si>
  <si>
    <t>Anthocyanins (mg/day)</t>
  </si>
  <si>
    <t>43.03 ± 33.35</t>
  </si>
  <si>
    <t>13.63 ± 2.58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</si>
  <si>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0.93</t>
    </r>
  </si>
  <si>
    <t>0.472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</si>
  <si>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0.86</t>
    </r>
  </si>
  <si>
    <t>0.359</t>
  </si>
  <si>
    <t>Flavan-3-ols (mg/day)</t>
  </si>
  <si>
    <t>130.38 ± 24.30</t>
  </si>
  <si>
    <t>147.41 ± 19.30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</si>
  <si>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2.51</t>
    </r>
  </si>
  <si>
    <t>0.041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</si>
  <si>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0.31</t>
    </r>
  </si>
  <si>
    <t>0.582</t>
  </si>
  <si>
    <t>Flavanones (mg/day)</t>
  </si>
  <si>
    <t>21.55 ± 5.64</t>
  </si>
  <si>
    <t>13.82 ± 3.40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</si>
  <si>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1.95</t>
    </r>
  </si>
  <si>
    <t>0.102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</si>
  <si>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1.44</t>
    </r>
  </si>
  <si>
    <t>0.235</t>
  </si>
  <si>
    <t>Flavones (mg/day)</t>
  </si>
  <si>
    <t>12.10 ± 1.41</t>
  </si>
  <si>
    <t>15.52 ± 2.03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</si>
  <si>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1.19</t>
    </r>
  </si>
  <si>
    <t>0.325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</si>
  <si>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1.84</t>
    </r>
  </si>
  <si>
    <t>0.180</t>
  </si>
  <si>
    <t>Flavonols (mg/day)</t>
  </si>
  <si>
    <t>23.29 ± 4.29</t>
  </si>
  <si>
    <t>32.18 ± 6.36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</si>
  <si>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1.32</t>
    </r>
  </si>
  <si>
    <t>0.272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</si>
  <si>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1.29</t>
    </r>
  </si>
  <si>
    <t>0.262</t>
  </si>
  <si>
    <t>Isoflavones (mg/day)</t>
  </si>
  <si>
    <t>0.40 ± 0.26</t>
  </si>
  <si>
    <t>2.84 ± 1.72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</si>
  <si>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0.67</t>
    </r>
  </si>
  <si>
    <t>0.646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</si>
  <si>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1.78</t>
    </r>
  </si>
  <si>
    <t>0.188</t>
  </si>
  <si>
    <t>Hydroxybenzoic acids (mg/day)</t>
  </si>
  <si>
    <t>11.59 ± 3.99</t>
  </si>
  <si>
    <t>23.69 ± 9.34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</si>
  <si>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1.05</t>
    </r>
  </si>
  <si>
    <t>0.397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</si>
  <si>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1.32</t>
    </r>
  </si>
  <si>
    <t>0.255</t>
  </si>
  <si>
    <t>Hydroxycinnamic acids (mg/day)</t>
  </si>
  <si>
    <t>73.59 ± 10.58</t>
  </si>
  <si>
    <t>742.55 ± 89.48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</si>
  <si>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9.74</t>
    </r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</si>
  <si>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49.83</t>
    </r>
  </si>
  <si>
    <t>Hydroxyphenylacetic acids (mg/day)</t>
  </si>
  <si>
    <t>0.05 ± 0.02</t>
  </si>
  <si>
    <t>0.20 ± 0.07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</si>
  <si>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1.17</t>
    </r>
  </si>
  <si>
    <t>0.339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</si>
  <si>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3.90</t>
    </r>
  </si>
  <si>
    <t>0.053</t>
  </si>
  <si>
    <t>Hydroxyphenylpropanoic acids (mg/day)</t>
  </si>
  <si>
    <t>0.01 ± 0.01</t>
  </si>
  <si>
    <t>0.06 ± 0.03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</si>
  <si>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0.68</t>
    </r>
  </si>
  <si>
    <t>0.643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</si>
  <si>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2.20</t>
    </r>
  </si>
  <si>
    <t>0.143</t>
  </si>
  <si>
    <t>Chalcones (mg/day)</t>
  </si>
  <si>
    <t>1.10 ± 0.28</t>
  </si>
  <si>
    <t>2.15 ± 0.46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</si>
  <si>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1.53</t>
    </r>
  </si>
  <si>
    <t>0.197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</si>
  <si>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3.58</t>
    </r>
  </si>
  <si>
    <t>0.063</t>
  </si>
  <si>
    <t>Prenylflavonoids (mg/day)</t>
  </si>
  <si>
    <t>0.08 ± 0.05</t>
  </si>
  <si>
    <t>0.10 ± 0.04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</si>
  <si>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1.81</t>
    </r>
  </si>
  <si>
    <t>0.126</t>
  </si>
  <si>
    <t>Ellagitannins (mg/day)</t>
  </si>
  <si>
    <t>8.10 ± 2.49</t>
  </si>
  <si>
    <t>23.41 ± 13.26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</si>
  <si>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0.88</t>
    </r>
  </si>
  <si>
    <t>0.500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</si>
  <si>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1.17</t>
    </r>
  </si>
  <si>
    <t>0.284</t>
  </si>
  <si>
    <t>Avenanthramides (mg/day)</t>
  </si>
  <si>
    <t>0.42 ± 0.12</t>
  </si>
  <si>
    <t>0.38 ± 0.11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</si>
  <si>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2.36</t>
    </r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</si>
  <si>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0.07</t>
    </r>
  </si>
  <si>
    <t>0.799</t>
  </si>
  <si>
    <t>Stilbenes (mg/day)</t>
  </si>
  <si>
    <t>0.28 ± 0.10</t>
  </si>
  <si>
    <t>1.13 ± 0.32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</si>
  <si>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1,42</t>
    </r>
  </si>
  <si>
    <t>0.232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</si>
  <si>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6.06</t>
    </r>
  </si>
  <si>
    <t>0.017</t>
  </si>
  <si>
    <t>Alkylmethoxyphenols (mg/day)</t>
  </si>
  <si>
    <t>0.03 ± 0.02</t>
  </si>
  <si>
    <t>3.40 ± 0.45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</si>
  <si>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9.65</t>
    </r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</si>
  <si>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49.36</t>
    </r>
  </si>
  <si>
    <t>Alkylphenols (mg/day)</t>
  </si>
  <si>
    <t>32.51 ± 6.83</t>
  </si>
  <si>
    <t>32.20 ± 7.11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</si>
  <si>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2.49</t>
    </r>
  </si>
  <si>
    <t>0.043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</si>
  <si>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0.00</t>
    </r>
  </si>
  <si>
    <t>0.975</t>
  </si>
  <si>
    <t>Curcuminoids (mg/day)</t>
  </si>
  <si>
    <t>1.48 ± 0.79</t>
  </si>
  <si>
    <t>0.75 ± 0.43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</si>
  <si>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0.44</t>
    </r>
  </si>
  <si>
    <t>0.818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</si>
  <si>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0.70</t>
    </r>
  </si>
  <si>
    <t>0.407</t>
  </si>
  <si>
    <t>Furanocoumarins (mg/day)</t>
  </si>
  <si>
    <t>0.14 ± 0.03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</si>
  <si>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0.60</t>
    </r>
  </si>
  <si>
    <t>0.699</t>
  </si>
  <si>
    <t>0.951</t>
  </si>
  <si>
    <t>Hydroxybenzaldehydes (mg/day)</t>
  </si>
  <si>
    <t>0.23 ± 0.06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</si>
  <si>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1.56</t>
    </r>
  </si>
  <si>
    <t>0.187</t>
  </si>
  <si>
    <t>Hydroxybenzoketones (mg/day)</t>
  </si>
  <si>
    <t>0.00 ± 0.00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</si>
  <si>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1.41</t>
    </r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</si>
  <si>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0.69</t>
    </r>
  </si>
  <si>
    <t>0.41</t>
  </si>
  <si>
    <t>Hydroxycinnamaldehydes (mg/day)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</si>
  <si>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0.74</t>
    </r>
  </si>
  <si>
    <t>0.598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</si>
  <si>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1.11</t>
    </r>
  </si>
  <si>
    <t>0.297</t>
  </si>
  <si>
    <t>Hydroxycoumarins (mg/day)</t>
  </si>
  <si>
    <t>0.08 ± 0.03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</si>
  <si>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1.06</t>
    </r>
  </si>
  <si>
    <t>0.392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</si>
  <si>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0.50</t>
    </r>
  </si>
  <si>
    <t>0.482</t>
  </si>
  <si>
    <t>Hydroxyphenylpropenes (mg/day)</t>
  </si>
  <si>
    <t>0.04 ± 0.02</t>
  </si>
  <si>
    <t>0.05 ± 0.04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</si>
  <si>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0.30</t>
    </r>
  </si>
  <si>
    <t>0.908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</si>
  <si>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0.11</t>
    </r>
  </si>
  <si>
    <t>0.739</t>
  </si>
  <si>
    <t>Methoxyphenols (mg/day)</t>
  </si>
  <si>
    <t>0.49 ± 0.07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</si>
  <si>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9.75</t>
    </r>
  </si>
  <si>
    <t>Naphtoquinones (mg/day)</t>
  </si>
  <si>
    <t>Other_polyphenols (mg/day)</t>
  </si>
  <si>
    <t>0.90 ± 0.30</t>
  </si>
  <si>
    <t>3.67 ± 0.42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</si>
  <si>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5.95</t>
    </r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</si>
  <si>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27.69</t>
    </r>
  </si>
  <si>
    <t>Phenolic terpenes (mg/day)</t>
  </si>
  <si>
    <t>0.35 ± 0.11</t>
  </si>
  <si>
    <t>0.30 ± 0.10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</si>
  <si>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2.82</t>
    </r>
  </si>
  <si>
    <t>0.025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</si>
  <si>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0.12</t>
    </r>
  </si>
  <si>
    <t>0.732</t>
  </si>
  <si>
    <t>Tyrosols (mg/day)</t>
  </si>
  <si>
    <t>2.98 ± 1.17</t>
  </si>
  <si>
    <t>5.09 ± 1.32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</si>
  <si>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(5,53)</t>
    </r>
    <r>
      <rPr>
        <sz val="11"/>
        <color rgb="FF000000"/>
        <rFont val="Calibri"/>
        <family val="2"/>
      </rPr>
      <t>= 0.46</t>
    </r>
  </si>
  <si>
    <t>0.805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</si>
  <si>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(1,58)</t>
    </r>
    <r>
      <rPr>
        <sz val="11"/>
        <color rgb="FF000000"/>
        <rFont val="Calibri"/>
        <family val="2"/>
      </rPr>
      <t>= 1.41</t>
    </r>
  </si>
  <si>
    <t>0.239</t>
  </si>
  <si>
    <t>Total (poly)phenols  (mg/day)</t>
  </si>
  <si>
    <t>423.26 ± 42.07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</si>
  <si>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50.27</t>
    </r>
  </si>
  <si>
    <t>Total flavonoids  (mg/day)</t>
  </si>
  <si>
    <t>255.21 ± 32.10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</si>
  <si>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0.80</t>
    </r>
  </si>
  <si>
    <t>0.378</t>
  </si>
  <si>
    <t>104.66 ± 8.87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</si>
  <si>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56.72</t>
    </r>
  </si>
  <si>
    <t>3.85 ± 1.16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</si>
  <si>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1.50</t>
    </r>
  </si>
  <si>
    <t>0.230</t>
  </si>
  <si>
    <t>59.54 ± 9.14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</si>
  <si>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1.01</t>
    </r>
  </si>
  <si>
    <t>0.322</t>
  </si>
  <si>
    <t>17.33 ± 3.75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</si>
  <si>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0.98</t>
    </r>
  </si>
  <si>
    <t>0.331</t>
  </si>
  <si>
    <t>178.83 ± 26.69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</si>
  <si>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1.42</t>
    </r>
  </si>
  <si>
    <t>0.243</t>
  </si>
  <si>
    <t>19.86 ± 4.70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</si>
  <si>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2.72</t>
    </r>
  </si>
  <si>
    <t>0.110</t>
  </si>
  <si>
    <t>13.33 ± 1.55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</si>
  <si>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0.78</t>
    </r>
  </si>
  <si>
    <t>0.385</t>
  </si>
  <si>
    <t>25.29 ± 3.76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</si>
  <si>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1.14</t>
    </r>
  </si>
  <si>
    <t>0.295</t>
  </si>
  <si>
    <t>0.56 ± 0.30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</si>
  <si>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1.74</t>
    </r>
  </si>
  <si>
    <t>11.32 ± 2.85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</si>
  <si>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2.16</t>
    </r>
  </si>
  <si>
    <t>0.152</t>
  </si>
  <si>
    <t>92.90 ± 7.85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</si>
  <si>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53.54</t>
    </r>
  </si>
  <si>
    <t>0.31 ± 0.12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</si>
  <si>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1.16</t>
    </r>
  </si>
  <si>
    <t>0.291</t>
  </si>
  <si>
    <t>0.14 ± 0.06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</si>
  <si>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1.75</t>
    </r>
  </si>
  <si>
    <t>0.196</t>
  </si>
  <si>
    <t>2.14 ± 0.51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</si>
  <si>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0.00</t>
    </r>
  </si>
  <si>
    <t>0.966</t>
  </si>
  <si>
    <t>0.21 ± 0.07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</si>
  <si>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4.51</t>
    </r>
  </si>
  <si>
    <t>0.042</t>
  </si>
  <si>
    <t>14.54 ± 4.87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</si>
  <si>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0.53</t>
    </r>
  </si>
  <si>
    <t>0.473</t>
  </si>
  <si>
    <t>0.36 ± 0.10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</si>
  <si>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0.09</t>
    </r>
  </si>
  <si>
    <t>0.770</t>
  </si>
  <si>
    <t>0.68 ± 0.23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</si>
  <si>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5.85</t>
    </r>
  </si>
  <si>
    <t>0.022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</si>
  <si>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54.19</t>
    </r>
  </si>
  <si>
    <t>28.72 ± 7.37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</si>
  <si>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1.07</t>
    </r>
  </si>
  <si>
    <t>0.310</t>
  </si>
  <si>
    <t>3.23 ± 2.05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</si>
  <si>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1.35</t>
    </r>
  </si>
  <si>
    <t>0.254</t>
  </si>
  <si>
    <t>0.15 ± 0.04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</si>
  <si>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0.02</t>
    </r>
  </si>
  <si>
    <t>0.890</t>
  </si>
  <si>
    <t>0.14 ± 0.05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</si>
  <si>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5.96</t>
    </r>
  </si>
  <si>
    <t>0.021</t>
  </si>
  <si>
    <t>0.769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</si>
  <si>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1.08</t>
    </r>
  </si>
  <si>
    <t>0.307</t>
  </si>
  <si>
    <t>0.17 ± 0.09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</si>
  <si>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2.30</t>
    </r>
  </si>
  <si>
    <t>0.140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</si>
  <si>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54.72</t>
    </r>
  </si>
  <si>
    <t>0.92 ± 0.22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</si>
  <si>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32.90</t>
    </r>
  </si>
  <si>
    <t>0.89 ± 0.70</t>
  </si>
  <si>
    <r>
      <rPr>
        <sz val="11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(1,30)</t>
    </r>
    <r>
      <rPr>
        <sz val="11"/>
        <color rgb="FF000000"/>
        <rFont val="Calibri"/>
        <family val="2"/>
      </rPr>
      <t>= 0.69</t>
    </r>
  </si>
  <si>
    <t>0.414</t>
  </si>
  <si>
    <t>7.30 ± 2.50</t>
  </si>
  <si>
    <t>0.308</t>
  </si>
  <si>
    <t>Data are presented as mean ± S.E.M. P-value refer to Repeated Measures General Linear Model.</t>
  </si>
  <si>
    <t>(Visit 3) (n=14)</t>
  </si>
  <si>
    <t>(Visit 4) (n=14)</t>
  </si>
  <si>
    <t>462.29 ± 68.18</t>
  </si>
  <si>
    <t>1522.44 ± 138.30</t>
  </si>
  <si>
    <t>404.18 ± 54.58</t>
  </si>
  <si>
    <t>1106.58 ± 164.53</t>
  </si>
  <si>
    <t>286.86 ± 57.62</t>
  </si>
  <si>
    <t>255.32 ± 30.67</t>
  </si>
  <si>
    <t>0.578</t>
  </si>
  <si>
    <t>237.25 ± 35.96</t>
  </si>
  <si>
    <t>231.97 ± 29.09</t>
  </si>
  <si>
    <t>0.851</t>
  </si>
  <si>
    <t>109.27 ± 14.60</t>
  </si>
  <si>
    <t>1178.01 ± 127.37</t>
  </si>
  <si>
    <t>103.49 ± 11.55</t>
  </si>
  <si>
    <t>809.44 ± 141.48</t>
  </si>
  <si>
    <t>5.39 ± 2.34</t>
  </si>
  <si>
    <t>7.32 ± 3.43</t>
  </si>
  <si>
    <t>0.343</t>
  </si>
  <si>
    <t>2.71 ± 0.88</t>
  </si>
  <si>
    <t>2.21 ± 0.65</t>
  </si>
  <si>
    <t>0.531</t>
  </si>
  <si>
    <t>60.77 ± 14.43</t>
  </si>
  <si>
    <t>81.80 ± 16.48</t>
  </si>
  <si>
    <t>0.003</t>
  </si>
  <si>
    <t>60.72 ± 12.64</t>
  </si>
  <si>
    <t>62.95 ± 15.74</t>
  </si>
  <si>
    <t>0.872</t>
  </si>
  <si>
    <t>16.55 ± 5.31</t>
  </si>
  <si>
    <t>23.07 ± 7.96</t>
  </si>
  <si>
    <t>0.389</t>
  </si>
  <si>
    <t>18.56 ± 5.72</t>
  </si>
  <si>
    <t>19.31 ± 6.48</t>
  </si>
  <si>
    <t>0.880</t>
  </si>
  <si>
    <t>214.33 ± 47.32</t>
  </si>
  <si>
    <t>167.24 ± 23.16</t>
  </si>
  <si>
    <t>0.332</t>
  </si>
  <si>
    <t>156.48 ± 29.57</t>
  </si>
  <si>
    <t>159.33 ± 21.79</t>
  </si>
  <si>
    <t>14.95 ± 5.88</t>
  </si>
  <si>
    <t>13.28 ± 7.05</t>
  </si>
  <si>
    <t>0.858</t>
  </si>
  <si>
    <t>24.63 ± 7.51</t>
  </si>
  <si>
    <t>15.44 ± 6.16</t>
  </si>
  <si>
    <t>0.144</t>
  </si>
  <si>
    <t>13.22 ± 2.46</t>
  </si>
  <si>
    <t>15.56 ± 3.48</t>
  </si>
  <si>
    <t>0.510</t>
  </si>
  <si>
    <t>13.87 ± 2.14</t>
  </si>
  <si>
    <t>12.23 ± 2.39</t>
  </si>
  <si>
    <t>0.576</t>
  </si>
  <si>
    <t>27.26 ± 7.37</t>
  </si>
  <si>
    <t>28.61 ± 4.98</t>
  </si>
  <si>
    <t>0.863</t>
  </si>
  <si>
    <t>23.14 ± 3.61</t>
  </si>
  <si>
    <t>24.94 ± 7.02</t>
  </si>
  <si>
    <t>0.762</t>
  </si>
  <si>
    <t>0.55 ± 0.48</t>
  </si>
  <si>
    <t>7.56 ± 4.73</t>
  </si>
  <si>
    <t>0.167</t>
  </si>
  <si>
    <t>0.58 ± 0.41</t>
  </si>
  <si>
    <t>0.72 ± 0.70</t>
  </si>
  <si>
    <t>0.748</t>
  </si>
  <si>
    <t>9.94 ± 4.42</t>
  </si>
  <si>
    <t>7.79 ± 2.41</t>
  </si>
  <si>
    <t>0.398</t>
  </si>
  <si>
    <t>12.79 ± 4.04</t>
  </si>
  <si>
    <t>14.26 ± 4.80</t>
  </si>
  <si>
    <t>0.771</t>
  </si>
  <si>
    <t>99.13 ± 12.61</t>
  </si>
  <si>
    <t>1170.04 ± 126.89</t>
  </si>
  <si>
    <t>90.06 ± 10.39</t>
  </si>
  <si>
    <t>794.82 ± 139.54</t>
  </si>
  <si>
    <t>0.15 ± 0.06</t>
  </si>
  <si>
    <t>0.13 ± 0.04</t>
  </si>
  <si>
    <t>0.789</t>
  </si>
  <si>
    <t>0.43 ± 0.23</t>
  </si>
  <si>
    <t>0.23 ± 0.19</t>
  </si>
  <si>
    <t>0.164</t>
  </si>
  <si>
    <t>0.05 ± 0.03</t>
  </si>
  <si>
    <t>0.819</t>
  </si>
  <si>
    <t>0.20 ± 0.12</t>
  </si>
  <si>
    <t>0.12 ± 0.10</t>
  </si>
  <si>
    <t>0.327</t>
  </si>
  <si>
    <t>2.13 ± 0.78</t>
  </si>
  <si>
    <t>2.34 ± 0.71</t>
  </si>
  <si>
    <t>0.772</t>
  </si>
  <si>
    <t>2.26 ± 0.74</t>
  </si>
  <si>
    <t>1.99 ± 0.63</t>
  </si>
  <si>
    <t>0.546</t>
  </si>
  <si>
    <t>0.17 ± 0.07</t>
  </si>
  <si>
    <t>0.13 ± 0.05</t>
  </si>
  <si>
    <t>0.455</t>
  </si>
  <si>
    <t>0.20 ± 0.10</t>
  </si>
  <si>
    <t>0.14 ± 0.07</t>
  </si>
  <si>
    <t>0.529</t>
  </si>
  <si>
    <t>12.29 ± 6.06</t>
  </si>
  <si>
    <t>9.95 ± 5.33</t>
  </si>
  <si>
    <t>0.223</t>
  </si>
  <si>
    <t>17.40 ± 7.89</t>
  </si>
  <si>
    <t>17.10 ± 8.63</t>
  </si>
  <si>
    <t>0.972</t>
  </si>
  <si>
    <t>0.39 ± 0.17</t>
  </si>
  <si>
    <t>0.39 ± 0.16</t>
  </si>
  <si>
    <t>0.987</t>
  </si>
  <si>
    <t>0.35 ± 0.13</t>
  </si>
  <si>
    <t>0.18 ± 0.05</t>
  </si>
  <si>
    <t>0.176</t>
  </si>
  <si>
    <t>0.35 ± 0.15</t>
  </si>
  <si>
    <t>0.65 ± 0.28</t>
  </si>
  <si>
    <t>0.259</t>
  </si>
  <si>
    <t>0.94 ± 0.42</t>
  </si>
  <si>
    <t>0.49 ± 0.35</t>
  </si>
  <si>
    <t>0.049</t>
  </si>
  <si>
    <t>5.52 ± 0.63</t>
  </si>
  <si>
    <t>0.02 ± 0.01</t>
  </si>
  <si>
    <t>3.69 ± 0.71</t>
  </si>
  <si>
    <t>39.78 ± 14.28</t>
  </si>
  <si>
    <t>49.71 ± 17.28</t>
  </si>
  <si>
    <t>0.106</t>
  </si>
  <si>
    <t>20.47 ± 6.49</t>
  </si>
  <si>
    <t>22.20 ± 6.50</t>
  </si>
  <si>
    <t>0.859</t>
  </si>
  <si>
    <t>0.95 ± 0.69</t>
  </si>
  <si>
    <t>1.64 ± 1.53</t>
  </si>
  <si>
    <t>0.687</t>
  </si>
  <si>
    <t>5.40 ± 3.90</t>
  </si>
  <si>
    <t>2.98 ± 2.91</t>
  </si>
  <si>
    <t>0.154</t>
  </si>
  <si>
    <t>0.13 ± 0.03</t>
  </si>
  <si>
    <t>0.755</t>
  </si>
  <si>
    <t>0.18 ± 0.07</t>
  </si>
  <si>
    <t>0.03 ± 0.01</t>
  </si>
  <si>
    <t>0.056</t>
  </si>
  <si>
    <t>0.189</t>
  </si>
  <si>
    <t>0.18 ± 0.08</t>
  </si>
  <si>
    <t>0.09 ± 0.07</t>
  </si>
  <si>
    <t>0.055</t>
  </si>
  <si>
    <t>0.340</t>
  </si>
  <si>
    <t>0.299</t>
  </si>
  <si>
    <t>0.336</t>
  </si>
  <si>
    <t>0.07 ± 0.03</t>
  </si>
  <si>
    <t>0.365</t>
  </si>
  <si>
    <t>0.04 ± 0.03</t>
  </si>
  <si>
    <t>0.733</t>
  </si>
  <si>
    <t>0.15 ± 0.11</t>
  </si>
  <si>
    <t>0.13 ± 0.09</t>
  </si>
  <si>
    <t>0.824</t>
  </si>
  <si>
    <t>0.19 ± 0.15</t>
  </si>
  <si>
    <t>0.08 ± 0.08</t>
  </si>
  <si>
    <t>0.168</t>
  </si>
  <si>
    <t>0.80 ± 0.09</t>
  </si>
  <si>
    <t>0.53 ± 0.10</t>
  </si>
  <si>
    <t>0.72 ± 0.29</t>
  </si>
  <si>
    <t>5.56 ± 0.58</t>
  </si>
  <si>
    <t>1.10 ± 0.35</t>
  </si>
  <si>
    <t>4.16 ± 0.70</t>
  </si>
  <si>
    <t>0.001</t>
  </si>
  <si>
    <t>0.13 ± 0.06</t>
  </si>
  <si>
    <t>0.58 ± 0.26</t>
  </si>
  <si>
    <t>0.088</t>
  </si>
  <si>
    <t>1.58 ± 1.35</t>
  </si>
  <si>
    <t>0.70 ± 0.25</t>
  </si>
  <si>
    <t>0.483</t>
  </si>
  <si>
    <t>3.38 ± 1.03</t>
  </si>
  <si>
    <t>4.07 ± 0.87</t>
  </si>
  <si>
    <t>0.506</t>
  </si>
  <si>
    <t>10.40 ± 4.67</t>
  </si>
  <si>
    <t>8.53 ± 5.66</t>
  </si>
  <si>
    <t>0.635</t>
  </si>
  <si>
    <t>(Visit 2) (n=14)</t>
  </si>
  <si>
    <t>1088.38 ± 136.45</t>
  </si>
  <si>
    <t>0.007</t>
  </si>
  <si>
    <t>1024.51 ± 154.77</t>
  </si>
  <si>
    <t>0.665</t>
  </si>
  <si>
    <t>203.52 ± 32.11</t>
  </si>
  <si>
    <t>0.059</t>
  </si>
  <si>
    <t>247.37 ± 36.26</t>
  </si>
  <si>
    <t>0.658</t>
  </si>
  <si>
    <t>779.89 ± 127.77</t>
  </si>
  <si>
    <t>725.35 ± 132.99</t>
  </si>
  <si>
    <t>0.614</t>
  </si>
  <si>
    <t>2.97 ± 1.35</t>
  </si>
  <si>
    <t>0.265</t>
  </si>
  <si>
    <t>2.16 ± 0.64</t>
  </si>
  <si>
    <t>0.944</t>
  </si>
  <si>
    <t>102.00 ± 30.23</t>
  </si>
  <si>
    <t>0.522</t>
  </si>
  <si>
    <t>49.64 ± 9.28</t>
  </si>
  <si>
    <t>0.373</t>
  </si>
  <si>
    <t>14.26 ± 4.25</t>
  </si>
  <si>
    <t>0.149</t>
  </si>
  <si>
    <t>12.78 ± 3.45</t>
  </si>
  <si>
    <t>137.19 ± 23.65</t>
  </si>
  <si>
    <t>0.181</t>
  </si>
  <si>
    <t>163.18 ± 30.78</t>
  </si>
  <si>
    <t>0.897</t>
  </si>
  <si>
    <t>9.41 ± 3.61</t>
  </si>
  <si>
    <t>0.449</t>
  </si>
  <si>
    <t>18.44 ± 5.63</t>
  </si>
  <si>
    <t>0.404</t>
  </si>
  <si>
    <t>16.10 ± 3.19</t>
  </si>
  <si>
    <t>0.891</t>
  </si>
  <si>
    <t>14.64 ± 2.84</t>
  </si>
  <si>
    <t>0.538</t>
  </si>
  <si>
    <t>21.02 ± 3.51</t>
  </si>
  <si>
    <t>0.111</t>
  </si>
  <si>
    <t>37.66 ± 10.89</t>
  </si>
  <si>
    <t>0.058</t>
  </si>
  <si>
    <t>5.54 ± 3.69</t>
  </si>
  <si>
    <t>0.202</t>
  </si>
  <si>
    <t>0.67 ± 0.64</t>
  </si>
  <si>
    <t>0.433</t>
  </si>
  <si>
    <t>32.30 ± 19.27</t>
  </si>
  <si>
    <t>0.209</t>
  </si>
  <si>
    <t>17.06 ± 6.93</t>
  </si>
  <si>
    <t>0.660</t>
  </si>
  <si>
    <t>747.40 ± 125.97</t>
  </si>
  <si>
    <t>0.004</t>
  </si>
  <si>
    <t>708.12 ± 133.93</t>
  </si>
  <si>
    <t>0.600</t>
  </si>
  <si>
    <t>0.15 ± 0.05</t>
  </si>
  <si>
    <t>0.843</t>
  </si>
  <si>
    <t>0.419</t>
  </si>
  <si>
    <t>0.962</t>
  </si>
  <si>
    <t>0.249</t>
  </si>
  <si>
    <t>2.09 ± 0.67</t>
  </si>
  <si>
    <t>0.761</t>
  </si>
  <si>
    <t>2.34 ± 0.67</t>
  </si>
  <si>
    <t>0.08 ± 0.04</t>
  </si>
  <si>
    <t>0.457</t>
  </si>
  <si>
    <t>0.09 ± 0.06</t>
  </si>
  <si>
    <t>41.86 ± 28.78</t>
  </si>
  <si>
    <t>0.264</t>
  </si>
  <si>
    <t>8.70 ± 4.08</t>
  </si>
  <si>
    <t>0.205</t>
  </si>
  <si>
    <t>0.32 ± 0.17</t>
  </si>
  <si>
    <t>0.574</t>
  </si>
  <si>
    <t>0.46 ± 0.15</t>
  </si>
  <si>
    <t>0.050</t>
  </si>
  <si>
    <t>0.568</t>
  </si>
  <si>
    <t>1.32 ± 0.56</t>
  </si>
  <si>
    <t>3.46 ± 0.66</t>
  </si>
  <si>
    <t>3.19 ± 0.66</t>
  </si>
  <si>
    <t>0.555</t>
  </si>
  <si>
    <t>44.05 ± 13.55</t>
  </si>
  <si>
    <t>0.489</t>
  </si>
  <si>
    <t>23.29 ± 6.38</t>
  </si>
  <si>
    <t>0.34 ± 0.24</t>
  </si>
  <si>
    <t>0.422</t>
  </si>
  <si>
    <t>1.01 ± 0.80</t>
  </si>
  <si>
    <t>0.534</t>
  </si>
  <si>
    <t>0.513</t>
  </si>
  <si>
    <t>0.10 ± 0.03</t>
  </si>
  <si>
    <t>0.19 ± 0.06</t>
  </si>
  <si>
    <t>0.634</t>
  </si>
  <si>
    <t>0.25 ± 0.11</t>
  </si>
  <si>
    <t>0.030</t>
  </si>
  <si>
    <t>0.333</t>
  </si>
  <si>
    <t>0.668</t>
  </si>
  <si>
    <t>0.11 ± 0.05</t>
  </si>
  <si>
    <t>0.123</t>
  </si>
  <si>
    <t>0.06 ± 0.06</t>
  </si>
  <si>
    <t>0.543</t>
  </si>
  <si>
    <t>0.05 ± 0.05</t>
  </si>
  <si>
    <t>0.50 ± 0.10</t>
  </si>
  <si>
    <t>0.46 ± 0.10</t>
  </si>
  <si>
    <t>0.563</t>
  </si>
  <si>
    <t>3.55 ± 0.64</t>
  </si>
  <si>
    <t>3.68 ± 0.60</t>
  </si>
  <si>
    <t>0.539</t>
  </si>
  <si>
    <t>0.47 ± 0.19</t>
  </si>
  <si>
    <t>0.702</t>
  </si>
  <si>
    <t>0.15 ± 0.07</t>
  </si>
  <si>
    <t>0.057</t>
  </si>
  <si>
    <t>3.90 ± 0.83</t>
  </si>
  <si>
    <t>0.865</t>
  </si>
  <si>
    <t>4.43 ± 1.73</t>
  </si>
  <si>
    <t>Total (poly)phenols</t>
  </si>
  <si>
    <t>1. Fruit</t>
  </si>
  <si>
    <t xml:space="preserve">1. Coffee, Coffee Substitutes, Tea, and Herbal Infusions
</t>
  </si>
  <si>
    <t>2. Cereal products</t>
  </si>
  <si>
    <t>2. Fruit</t>
  </si>
  <si>
    <t>3. Cake, biscuits and sweets</t>
  </si>
  <si>
    <t>3. Cereal products</t>
  </si>
  <si>
    <t>Total flavonoids</t>
  </si>
  <si>
    <t>2. Cake, biscuits and sweets</t>
  </si>
  <si>
    <t xml:space="preserve">3. Coffee, Coffee Substitutes, Tea, and Herbal Infusions
</t>
  </si>
  <si>
    <t>3. Alcoholic beverages</t>
  </si>
  <si>
    <t>Total acids</t>
  </si>
  <si>
    <t>1. Cereal products</t>
  </si>
  <si>
    <t>2. Potatoes and other tubers</t>
  </si>
  <si>
    <t>3. Fruit</t>
  </si>
  <si>
    <t>3. Vegetables</t>
  </si>
  <si>
    <t>Total lignans</t>
  </si>
  <si>
    <t>1. Seeds</t>
  </si>
  <si>
    <t>3. Legumes</t>
  </si>
  <si>
    <t xml:space="preserve">Total others </t>
  </si>
  <si>
    <t>3. Other products</t>
  </si>
  <si>
    <t> </t>
  </si>
  <si>
    <t>3. Non-alcoholic beverage</t>
  </si>
  <si>
    <t>3. Potatoes and other tubers</t>
  </si>
  <si>
    <t>2. Seeds</t>
  </si>
  <si>
    <t xml:space="preserve">2. Coffee, Coffee Substitutes, Tea, and Herbal Infusions
</t>
  </si>
  <si>
    <t>2. Vegetables</t>
  </si>
  <si>
    <t>3. Seeds</t>
  </si>
  <si>
    <t>Coffee ID</t>
  </si>
  <si>
    <t>TOTAL_(Poly)phenols</t>
  </si>
  <si>
    <t>TOTAL_LIGNANS</t>
  </si>
  <si>
    <t>Tyrosols</t>
  </si>
  <si>
    <t>NCD</t>
  </si>
  <si>
    <t>CD</t>
  </si>
  <si>
    <t>APC115-063</t>
  </si>
  <si>
    <t>APC115-069</t>
  </si>
  <si>
    <t>APC115-071</t>
  </si>
  <si>
    <t>APC115-072</t>
  </si>
  <si>
    <t>APC115-080</t>
  </si>
  <si>
    <t>APC115-081</t>
  </si>
  <si>
    <t>APC115-084</t>
  </si>
  <si>
    <t>APC115-085</t>
  </si>
  <si>
    <t>APC115-086</t>
  </si>
  <si>
    <t>APC115-087</t>
  </si>
  <si>
    <t>APC115-088</t>
  </si>
  <si>
    <t>APC115-090</t>
  </si>
  <si>
    <t>APC115-093</t>
  </si>
  <si>
    <t>APC115-098</t>
  </si>
  <si>
    <t>APC115-100</t>
  </si>
  <si>
    <t>APC115-101</t>
  </si>
  <si>
    <t>APC115-103</t>
  </si>
  <si>
    <t>APC115-105</t>
  </si>
  <si>
    <t>APC115-108</t>
  </si>
  <si>
    <t>APC115-109</t>
  </si>
  <si>
    <t>APC115-113</t>
  </si>
  <si>
    <t>APC115-114</t>
  </si>
  <si>
    <t>APC115-116</t>
  </si>
  <si>
    <t>APC115-117</t>
  </si>
  <si>
    <t>APC115-118</t>
  </si>
  <si>
    <t>TOTAL_(poly)phenols</t>
  </si>
  <si>
    <t>%TOT_LIGNANS</t>
  </si>
  <si>
    <t xml:space="preserve">Comparison of (Poly)phenols content obtained from the 7-day food diary between CD and NCD, comparing CD baseline with pre-intervention (post 2-week abstinence), comparing post-abstinence period with post intervention with caffeine or decaffeinated coffee, comparing the baseline visit to the post-intervention with caffeine or decaffeinated coffee. </t>
  </si>
  <si>
    <t xml:space="preserve">The three highest food group sources (% contribution to phenolic intake) of total (poly)phenols and (poly)phenol subclasses obtained from the 7-day food diary </t>
  </si>
  <si>
    <t>Caffeinated</t>
  </si>
  <si>
    <t>Decaffeinated</t>
  </si>
  <si>
    <t xml:space="preserve">Total (Poly)phenol intake from 7 day food diary prior to Visit 2 </t>
  </si>
  <si>
    <t>Total (Poly)phenol intake from 7 day food diary prior to Visit 3</t>
  </si>
  <si>
    <t>Total (Poly)phenol intake from 7 day food diary prior to Visit 4</t>
  </si>
  <si>
    <t>NCD (Mean ± SD)</t>
  </si>
  <si>
    <t>CD (Mean ± SD)</t>
  </si>
  <si>
    <t>p_value</t>
  </si>
  <si>
    <t>p_adj</t>
  </si>
  <si>
    <t>potassium_k_mg</t>
  </si>
  <si>
    <t>1987.66 ± 698.22</t>
  </si>
  <si>
    <t>2762.1 ± 1106.72</t>
  </si>
  <si>
    <t>magnesium_mg_mg</t>
  </si>
  <si>
    <t>229.17 ± 95.29</t>
  </si>
  <si>
    <t>308.28 ± 126.75</t>
  </si>
  <si>
    <t>biotin_b7_ug</t>
  </si>
  <si>
    <t>26.55 ± 9.68</t>
  </si>
  <si>
    <t>37.74 ± 23.22</t>
  </si>
  <si>
    <t>vitamin_a_total_re_ug</t>
  </si>
  <si>
    <t>608.46 ± 396.15</t>
  </si>
  <si>
    <t>895.68 ± 534.52</t>
  </si>
  <si>
    <t>vitamin_b12_cobalamin_ug</t>
  </si>
  <si>
    <t>3.58 ± 2.03</t>
  </si>
  <si>
    <t>5.2 ± 3.33</t>
  </si>
  <si>
    <t>trans_fats_total_g</t>
  </si>
  <si>
    <t>0.62 ± 0.33</t>
  </si>
  <si>
    <t>0.89 ± 0.7</t>
  </si>
  <si>
    <t>iron_fe_mg</t>
  </si>
  <si>
    <t>8.75 ± 2.82</t>
  </si>
  <si>
    <t>11.03 ± 6.17</t>
  </si>
  <si>
    <t>phosphorus_p_mg</t>
  </si>
  <si>
    <t>982.42 ± 355.26</t>
  </si>
  <si>
    <t>1153.12 ± 410.49</t>
  </si>
  <si>
    <t>protein_g</t>
  </si>
  <si>
    <t>71.32 ± 25.98</t>
  </si>
  <si>
    <t>84.03 ± 32.13</t>
  </si>
  <si>
    <t>cholesterol_mg</t>
  </si>
  <si>
    <t>191.49 ± 93.5</t>
  </si>
  <si>
    <t>254.5 ± 195.86</t>
  </si>
  <si>
    <t>sodium_na_mg</t>
  </si>
  <si>
    <t>1907.6 ± 796.97</t>
  </si>
  <si>
    <t>2328.74 ± 1216.76</t>
  </si>
  <si>
    <t>choline_mg</t>
  </si>
  <si>
    <t>2.7 ± 4.54</t>
  </si>
  <si>
    <t>5.77 ± 9.68</t>
  </si>
  <si>
    <t>calcium_ca_mg</t>
  </si>
  <si>
    <t>624.42 ± 273.68</t>
  </si>
  <si>
    <t>738.95 ± 311.11</t>
  </si>
  <si>
    <t>starch_g</t>
  </si>
  <si>
    <t>130.13 ± 41.28</t>
  </si>
  <si>
    <t>114.64 ± 44.39</t>
  </si>
  <si>
    <t>copper_cu_mg</t>
  </si>
  <si>
    <t>1.44 ± 2.19</t>
  </si>
  <si>
    <t>6.44 ± 20.85</t>
  </si>
  <si>
    <t>saturated_fat_g</t>
  </si>
  <si>
    <t>25.45 ± 12.26</t>
  </si>
  <si>
    <t>30.29 ± 17.23</t>
  </si>
  <si>
    <t>vitamin_k1_phylloquinone_ug</t>
  </si>
  <si>
    <t>30.74 ± 42.44</t>
  </si>
  <si>
    <t>51.84 ± 87.84</t>
  </si>
  <si>
    <t>chloride_cl_mg</t>
  </si>
  <si>
    <t>2808.89 ± 1216.3</t>
  </si>
  <si>
    <t>3302.59 ± 2044.83</t>
  </si>
  <si>
    <t>fat_g</t>
  </si>
  <si>
    <t>70.78 ± 28.49</t>
  </si>
  <si>
    <t>78.59 ± 33.45</t>
  </si>
  <si>
    <t>iodine_i_ug</t>
  </si>
  <si>
    <t>106.11 ± 67.41</t>
  </si>
  <si>
    <t>123.54 ± 76.94</t>
  </si>
  <si>
    <t>zinc_zn_mg</t>
  </si>
  <si>
    <t>8.62 ± 8.71</t>
  </si>
  <si>
    <t>10.67 ± 8.27</t>
  </si>
  <si>
    <t>monounsaturated_fat_g</t>
  </si>
  <si>
    <t>20.95 ± 8.41</t>
  </si>
  <si>
    <t>23.02 ± 10.22</t>
  </si>
  <si>
    <t>vitamin_e_mg</t>
  </si>
  <si>
    <t>10.69 ± 20.01</t>
  </si>
  <si>
    <t>7.49 ± 4.02</t>
  </si>
  <si>
    <t>pantothenate_b5_mg</t>
  </si>
  <si>
    <t>7.75 ± 19.71</t>
  </si>
  <si>
    <t>4.64 ± 1.83</t>
  </si>
  <si>
    <t>vitamin_c_mg</t>
  </si>
  <si>
    <t>162.98 ± 545.36</t>
  </si>
  <si>
    <t>79.54 ± 44.58</t>
  </si>
  <si>
    <t>vitamin_d_ug</t>
  </si>
  <si>
    <t>7.15 ± 27.96</t>
  </si>
  <si>
    <t>3.03 ± 2.9</t>
  </si>
  <si>
    <t>vitamin_b6_pyridoxine_mg</t>
  </si>
  <si>
    <t>2.16 ± 4.65</t>
  </si>
  <si>
    <t>1.48 ± 0.59</t>
  </si>
  <si>
    <t>folates_b9_total_ug</t>
  </si>
  <si>
    <t>193.5 ± 62.81</t>
  </si>
  <si>
    <t>208.73 ± 90.42</t>
  </si>
  <si>
    <t>riboflavin_b2_mg</t>
  </si>
  <si>
    <t>2.31 ± 6.03</t>
  </si>
  <si>
    <t>1.46 ± 0.72</t>
  </si>
  <si>
    <t>carbohydrate_g</t>
  </si>
  <si>
    <t>204.12 ± 73.32</t>
  </si>
  <si>
    <t>189.45 ± 82.33</t>
  </si>
  <si>
    <t>omega_3_total_g</t>
  </si>
  <si>
    <t>0.98 ± 0.78</t>
  </si>
  <si>
    <t>1.14 ± 0.87</t>
  </si>
  <si>
    <t>polyunsaturated_fat_g</t>
  </si>
  <si>
    <t>9.48 ± 4.03</t>
  </si>
  <si>
    <t>10.07 ± 4.25</t>
  </si>
  <si>
    <t>selenium_se_ug</t>
  </si>
  <si>
    <t>51.41 ± 61.41</t>
  </si>
  <si>
    <t>45.01 ± 21.63</t>
  </si>
  <si>
    <t>fibre_g</t>
  </si>
  <si>
    <t>19.39 ± 6.07</t>
  </si>
  <si>
    <t>18.61 ± 5.79</t>
  </si>
  <si>
    <t>energy_kcal</t>
  </si>
  <si>
    <t>1776.2 ± 635.82</t>
  </si>
  <si>
    <t>1849.76 ± 680.51</t>
  </si>
  <si>
    <t>niacin_b3_total_ne_mg</t>
  </si>
  <si>
    <t>36.49 ± 53.29</t>
  </si>
  <si>
    <t>32.76 ± 12.96</t>
  </si>
  <si>
    <t>omega_6_total_g</t>
  </si>
  <si>
    <t>4.68 ± 3.31</t>
  </si>
  <si>
    <t>4.85 ± 3.28</t>
  </si>
  <si>
    <t>sugars_g</t>
  </si>
  <si>
    <t>73.65 ± 45.24</t>
  </si>
  <si>
    <t>74.36 ± 43.18</t>
  </si>
  <si>
    <t>Visit 2</t>
  </si>
  <si>
    <t>Visit 3</t>
  </si>
  <si>
    <t>Visit 4</t>
  </si>
  <si>
    <t>41.24 ± 26.8</t>
  </si>
  <si>
    <t>32.12 ± 15.03</t>
  </si>
  <si>
    <t>31.32 ± 15.01</t>
  </si>
  <si>
    <t>33.75 ± 18.48</t>
  </si>
  <si>
    <t>34.73 ± 18.67</t>
  </si>
  <si>
    <t>32.05 ± 9.11</t>
  </si>
  <si>
    <t>744.6 ± 284.37</t>
  </si>
  <si>
    <t>600.9 ± 217.12</t>
  </si>
  <si>
    <t>635.91 ± 183.51</t>
  </si>
  <si>
    <t>732.49 ± 350.04</t>
  </si>
  <si>
    <t>807.6 ± 344.94</t>
  </si>
  <si>
    <t>753.21 ± 248.16</t>
  </si>
  <si>
    <t>168.28 ± 57.65</t>
  </si>
  <si>
    <t>179.2 ± 42.38</t>
  </si>
  <si>
    <t>173.88 ± 55.08</t>
  </si>
  <si>
    <t>213.64 ± 100.52</t>
  </si>
  <si>
    <t>210.03 ± 59.07</t>
  </si>
  <si>
    <t>224.2 ± 46.24</t>
  </si>
  <si>
    <t>3011.88 ± 1170.86</t>
  </si>
  <si>
    <t>3016.43 ± 1035.85</t>
  </si>
  <si>
    <t>3286.4 ± 2072.2</t>
  </si>
  <si>
    <t>3634.83 ± 2742.78</t>
  </si>
  <si>
    <t>3151.91 ± 1228.33</t>
  </si>
  <si>
    <t>2874.86 ± 808.57</t>
  </si>
  <si>
    <t>289.26 ± 228.04</t>
  </si>
  <si>
    <t>259.02 ± 136.54</t>
  </si>
  <si>
    <t>265.54 ± 209.86</t>
  </si>
  <si>
    <t>214.78 ± 149.62</t>
  </si>
  <si>
    <t>249.84 ± 145.32</t>
  </si>
  <si>
    <t>197.66 ± 102.8</t>
  </si>
  <si>
    <t>7.22 ± 11.51</t>
  </si>
  <si>
    <t>2.4 ± 2.52</t>
  </si>
  <si>
    <t>4.79 ± 5.23</t>
  </si>
  <si>
    <t>4.11 ± 7.11</t>
  </si>
  <si>
    <t>6.63 ± 8.2</t>
  </si>
  <si>
    <t>7.88 ± 12.92</t>
  </si>
  <si>
    <t>5.05 ± 16.06</t>
  </si>
  <si>
    <t>0.96 ± 0.32</t>
  </si>
  <si>
    <t>0.97 ± 0.36</t>
  </si>
  <si>
    <t>8.03 ± 25.84</t>
  </si>
  <si>
    <t>1.18 ± 0.33</t>
  </si>
  <si>
    <t>1.27 ± 0.33</t>
  </si>
  <si>
    <t>1746.87 ± 503.77</t>
  </si>
  <si>
    <t>1780.71 ± 308.05</t>
  </si>
  <si>
    <t>1789.3 ± 619.37</t>
  </si>
  <si>
    <t>1967.35 ± 843.98</t>
  </si>
  <si>
    <t>1959 ± 514.27</t>
  </si>
  <si>
    <t>1938.6 ± 482.95</t>
  </si>
  <si>
    <t>75.24 ± 29.73</t>
  </si>
  <si>
    <t>76.77 ± 18.07</t>
  </si>
  <si>
    <t>80.11 ± 37.59</t>
  </si>
  <si>
    <t>82.43 ± 38.04</t>
  </si>
  <si>
    <t>83.72 ± 25.39</t>
  </si>
  <si>
    <t>76.64 ± 26.85</t>
  </si>
  <si>
    <t>17.27 ± 4.97</t>
  </si>
  <si>
    <t>19.63 ± 5.8</t>
  </si>
  <si>
    <t>17.75 ± 4.93</t>
  </si>
  <si>
    <t>20.14 ± 6.46</t>
  </si>
  <si>
    <t>20.51 ± 5.98</t>
  </si>
  <si>
    <t>23.37 ± 6.92</t>
  </si>
  <si>
    <t>216.27 ± 98.4</t>
  </si>
  <si>
    <t>227.33 ± 75.85</t>
  </si>
  <si>
    <t>868.61 ± 2590.79</t>
  </si>
  <si>
    <t>200.11 ± 83.17</t>
  </si>
  <si>
    <t>231.19 ± 65.8</t>
  </si>
  <si>
    <t>234.68 ± 79.34</t>
  </si>
  <si>
    <t>124.49 ± 59.7</t>
  </si>
  <si>
    <t>100.25 ± 50.85</t>
  </si>
  <si>
    <t>116.76 ± 46.69</t>
  </si>
  <si>
    <t>122.45 ± 95.34</t>
  </si>
  <si>
    <t>122.05 ± 76.07</t>
  </si>
  <si>
    <t>102.07 ± 60.15</t>
  </si>
  <si>
    <t>12.02 ± 7.74</t>
  </si>
  <si>
    <t>10.01 ± 3.59</t>
  </si>
  <si>
    <t>8.9 ± 3.21</t>
  </si>
  <si>
    <t>9.88 ± 3.65</t>
  </si>
  <si>
    <t>9.74 ± 2.8</t>
  </si>
  <si>
    <t>10.63 ± 3.48</t>
  </si>
  <si>
    <t>318.22 ± 136.88</t>
  </si>
  <si>
    <t>240.35 ± 84.11</t>
  </si>
  <si>
    <t>240.85 ± 77.44</t>
  </si>
  <si>
    <t>296.92 ± 118.16</t>
  </si>
  <si>
    <t>270.15 ± 77.66</t>
  </si>
  <si>
    <t>296.62 ± 80.33</t>
  </si>
  <si>
    <t>22.66 ± 10.68</t>
  </si>
  <si>
    <t>23.91 ± 6.07</t>
  </si>
  <si>
    <t>21.41 ± 8.97</t>
  </si>
  <si>
    <t>23.43 ± 10.06</t>
  </si>
  <si>
    <t>26.54 ± 7.58</t>
  </si>
  <si>
    <t>22.32 ± 8.54</t>
  </si>
  <si>
    <t>34.57 ± 13.72</t>
  </si>
  <si>
    <t>30.93 ± 10.5</t>
  </si>
  <si>
    <t>33.3 ± 12.97</t>
  </si>
  <si>
    <t>30.69 ± 12.2</t>
  </si>
  <si>
    <t>31.34 ± 10.93</t>
  </si>
  <si>
    <t>30.12 ± 10.82</t>
  </si>
  <si>
    <t>1.16 ± 1.04</t>
  </si>
  <si>
    <t>1.07 ± 0.96</t>
  </si>
  <si>
    <t>1.4 ± 1.5</t>
  </si>
  <si>
    <t>1.1 ± 0.65</t>
  </si>
  <si>
    <t>1.66 ± 1.37</t>
  </si>
  <si>
    <t>1.87 ± 2.19</t>
  </si>
  <si>
    <t>4.19 ± 2.2</t>
  </si>
  <si>
    <t>5.2 ± 3.67</t>
  </si>
  <si>
    <t>4.09 ± 1.67</t>
  </si>
  <si>
    <t>5.6 ± 4.16</t>
  </si>
  <si>
    <t>6.13 ± 4.91</t>
  </si>
  <si>
    <t>6.18 ± 3.43</t>
  </si>
  <si>
    <t>4.98 ± 1.69</t>
  </si>
  <si>
    <t>4.78 ± 1.59</t>
  </si>
  <si>
    <t>24.23 ± 77.69</t>
  </si>
  <si>
    <t>4.26 ± 1.97</t>
  </si>
  <si>
    <t>5.08 ± 1.73</t>
  </si>
  <si>
    <t>4.61 ± 1.6</t>
  </si>
  <si>
    <t>1191.22 ± 386.68</t>
  </si>
  <si>
    <t>1093.31 ± 292.75</t>
  </si>
  <si>
    <t>1089.93 ± 370.73</t>
  </si>
  <si>
    <t>1109.58 ± 446.71</t>
  </si>
  <si>
    <t>1249.79 ± 412.94</t>
  </si>
  <si>
    <t>1154.02 ± 392.42</t>
  </si>
  <si>
    <t>9.49 ± 3.6</t>
  </si>
  <si>
    <t>9.46 ± 4.37</t>
  </si>
  <si>
    <t>9.14 ± 3.67</t>
  </si>
  <si>
    <t>10.73 ± 4.94</t>
  </si>
  <si>
    <t>14.02 ± 5.97</t>
  </si>
  <si>
    <t>12.66 ± 5.9</t>
  </si>
  <si>
    <t>2756.89 ± 1003.45</t>
  </si>
  <si>
    <t>2362.2 ± 619.02</t>
  </si>
  <si>
    <t>2470.86 ± 901.16</t>
  </si>
  <si>
    <t>2768.05 ± 1253.17</t>
  </si>
  <si>
    <t>2528.76 ± 648.14</t>
  </si>
  <si>
    <t>2646.19 ± 696.72</t>
  </si>
  <si>
    <t>85.93 ± 31.62</t>
  </si>
  <si>
    <t>80.54 ± 20.56</t>
  </si>
  <si>
    <t>84.71 ± 32.38</t>
  </si>
  <si>
    <t>81.87 ± 33.77</t>
  </si>
  <si>
    <t>81.4 ± 27.03</t>
  </si>
  <si>
    <t>77.78 ± 24.19</t>
  </si>
  <si>
    <t>1.51 ± 0.63</t>
  </si>
  <si>
    <t>1.26 ± 0.44</t>
  </si>
  <si>
    <t>6.44 ± 20.83</t>
  </si>
  <si>
    <t>1.41 ± 0.83</t>
  </si>
  <si>
    <t>1.46 ± 0.78</t>
  </si>
  <si>
    <t>1.35 ± 0.65</t>
  </si>
  <si>
    <t>28.58 ± 12.87</t>
  </si>
  <si>
    <t>27.47 ± 7.14</t>
  </si>
  <si>
    <t>28.83 ± 15.41</t>
  </si>
  <si>
    <t>32.24 ± 21.53</t>
  </si>
  <si>
    <t>28.99 ± 12.58</t>
  </si>
  <si>
    <t>25.69 ± 12.17</t>
  </si>
  <si>
    <t>47.41 ± 23.36</t>
  </si>
  <si>
    <t>43.48 ± 12.55</t>
  </si>
  <si>
    <t>52.06 ± 24.61</t>
  </si>
  <si>
    <t>42.27 ± 19.98</t>
  </si>
  <si>
    <t>51.38 ± 15.45</t>
  </si>
  <si>
    <t>61.46 ± 28.74</t>
  </si>
  <si>
    <t>2267.94 ± 990.32</t>
  </si>
  <si>
    <t>2023.85 ± 609.31</t>
  </si>
  <si>
    <t>2193.54 ± 1384.6</t>
  </si>
  <si>
    <t>2398.23 ± 1470.14</t>
  </si>
  <si>
    <t>2233.5 ± 867.51</t>
  </si>
  <si>
    <t>2107.75 ± 763.66</t>
  </si>
  <si>
    <t>101.43 ± 31.99</t>
  </si>
  <si>
    <t>111.88 ± 25.14</t>
  </si>
  <si>
    <t>107.96 ± 38.67</t>
  </si>
  <si>
    <t>129.72 ± 52.48</t>
  </si>
  <si>
    <t>132.75 ± 39.8</t>
  </si>
  <si>
    <t>149.21 ± 35.61</t>
  </si>
  <si>
    <t>66.17 ± 30.77</t>
  </si>
  <si>
    <t>66.39 ± 21.39</t>
  </si>
  <si>
    <t>65.81 ± 23.79</t>
  </si>
  <si>
    <t>83.72 ± 53.76</t>
  </si>
  <si>
    <t>76.6 ± 24.22</t>
  </si>
  <si>
    <t>74.75 ± 19.59</t>
  </si>
  <si>
    <t>0.78 ± 0.54</t>
  </si>
  <si>
    <t>0.79 ± 0.43</t>
  </si>
  <si>
    <t>0.71 ± 0.58</t>
  </si>
  <si>
    <t>1.02 ± 0.85</t>
  </si>
  <si>
    <t>0.78 ± 0.48</t>
  </si>
  <si>
    <t>0.73 ± 0.73</t>
  </si>
  <si>
    <t>1005.13 ± 625.73</t>
  </si>
  <si>
    <t>693.13 ± 514.45</t>
  </si>
  <si>
    <t>786.97 ± 468.59</t>
  </si>
  <si>
    <t>770.6 ± 392.42</t>
  </si>
  <si>
    <t>780.02 ± 397.53</t>
  </si>
  <si>
    <t>641.67 ± 376.26</t>
  </si>
  <si>
    <t>5.53 ± 3.51</t>
  </si>
  <si>
    <t>4.52 ± 1.8</t>
  </si>
  <si>
    <t>7.65 ± 12.85</t>
  </si>
  <si>
    <t>4.81 ± 3.21</t>
  </si>
  <si>
    <t>4.79 ± 2.66</t>
  </si>
  <si>
    <t>4.1 ± 2.44</t>
  </si>
  <si>
    <t>1.58 ± 0.65</t>
  </si>
  <si>
    <t>1.7 ± 0.75</t>
  </si>
  <si>
    <t>8.16 ± 25.86</t>
  </si>
  <si>
    <t>1.38 ± 0.5</t>
  </si>
  <si>
    <t>1.71 ± 0.47</t>
  </si>
  <si>
    <t>1.57 ± 0.54</t>
  </si>
  <si>
    <t>83.21 ± 47.82</t>
  </si>
  <si>
    <t>91.07 ± 43.11</t>
  </si>
  <si>
    <t>267.76 ± 780.69</t>
  </si>
  <si>
    <t>75.36 ± 41.96</t>
  </si>
  <si>
    <t>81.3 ± 32.54</t>
  </si>
  <si>
    <t>88.13 ± 42.78</t>
  </si>
  <si>
    <t>3.72 ± 3.59</t>
  </si>
  <si>
    <t>2.98 ± 2.52</t>
  </si>
  <si>
    <t>19.66 ± 64.42</t>
  </si>
  <si>
    <t>2.24 ± 1.62</t>
  </si>
  <si>
    <t>2.63 ± 1.7</t>
  </si>
  <si>
    <t>3.1 ± 2.36</t>
  </si>
  <si>
    <t>7.32 ± 3.17</t>
  </si>
  <si>
    <t>7.87 ± 3.4</t>
  </si>
  <si>
    <t>41.35 ± 129.57</t>
  </si>
  <si>
    <t>7.69 ± 4.93</t>
  </si>
  <si>
    <t>10.13 ± 4.67</t>
  </si>
  <si>
    <t>8.95 ± 4.19</t>
  </si>
  <si>
    <t>46.02 ± 46.09</t>
  </si>
  <si>
    <t>41.45 ± 24.5</t>
  </si>
  <si>
    <t>48.38 ± 45.09</t>
  </si>
  <si>
    <t>58.5 ± 121.13</t>
  </si>
  <si>
    <t>34.51 ± 31.87</t>
  </si>
  <si>
    <t>39.18 ± 38.74</t>
  </si>
  <si>
    <t>11.24 ± 7.01</t>
  </si>
  <si>
    <t>8.46 ± 2.18</t>
  </si>
  <si>
    <t>7.44 ± 3.04</t>
  </si>
  <si>
    <t>10.01 ± 9.74</t>
  </si>
  <si>
    <t>8.26 ± 2.51</t>
  </si>
  <si>
    <t>7.79 ± 3.08</t>
  </si>
  <si>
    <t xml:space="preserve">Visit 3 </t>
  </si>
  <si>
    <t>outcome</t>
  </si>
  <si>
    <t>contrast</t>
  </si>
  <si>
    <t>group</t>
  </si>
  <si>
    <t>t.ratio</t>
  </si>
  <si>
    <t>p.value.adj</t>
  </si>
  <si>
    <t>visit2 - visit4</t>
  </si>
  <si>
    <t>visit2 - visit3</t>
  </si>
  <si>
    <t>visit3 - visit4</t>
  </si>
  <si>
    <t>Linear mixed-effects models (food ~ group × visit, random intercept for subject ID). Post-hoc pairwise comparisons of estimated marginal means with p-values adjusted using the Benjamini–Hochberg procedure.</t>
  </si>
  <si>
    <t>variable</t>
  </si>
  <si>
    <t>dairy_products</t>
  </si>
  <si>
    <t>fish_seafood</t>
  </si>
  <si>
    <t>fruit_veg</t>
  </si>
  <si>
    <t>grains</t>
  </si>
  <si>
    <t>meats</t>
  </si>
  <si>
    <t>nuts_legumes</t>
  </si>
  <si>
    <t>oils_fats</t>
  </si>
  <si>
    <t>other</t>
  </si>
  <si>
    <t>potatoes_ex_chips</t>
  </si>
  <si>
    <t>sweets_discretionary</t>
  </si>
  <si>
    <t>eggs</t>
  </si>
  <si>
    <t>Plot data is expressed as mean (+/- SEM)</t>
  </si>
  <si>
    <t>term</t>
  </si>
  <si>
    <t>visit3:randomDecaffeinated</t>
  </si>
  <si>
    <t>visit3</t>
  </si>
  <si>
    <t>visit4:randomDecaffeinated</t>
  </si>
  <si>
    <t>visit4</t>
  </si>
  <si>
    <t>randomDecaffeinated</t>
  </si>
  <si>
    <t>Food Group, Macronutrient and Micronutrient content obtained from the 7-day food diary</t>
  </si>
  <si>
    <t>Dietary Data</t>
  </si>
  <si>
    <t>Anthropometric Data</t>
  </si>
  <si>
    <t>Cognitive Data</t>
  </si>
  <si>
    <t>Inflammatory Cytokine Data</t>
  </si>
  <si>
    <t>Demographic Data</t>
  </si>
  <si>
    <t>Microbiome Diversity Data</t>
  </si>
  <si>
    <t xml:space="preserve">Unequal variances two-sided ANOVA (Welch’s test). </t>
  </si>
  <si>
    <t xml:space="preserve">P-values generated using two-sided Linear mixed-effects models (food ~ group × visit, random intercept for subject ID). </t>
  </si>
  <si>
    <t>Unequal variances two-sided ANOVA (Welch’s test). P-values adjusted using the Benjamini–Hochberg procedure.</t>
  </si>
  <si>
    <t>P-values were generated using two-sided general linear models (ANCOVA). Data are expressed as mean ± SEM. Statistical description and p value of data adjusted for the covariates (BMI, sex, age, and caffeine given up daily) and non-adjusted are reported  compared to NCDs.    behaviour scale; ERS, emotional and reactivity scale; STAI, state trait anxiety inventory; HSCL GSI, Hopkins symptom checklist general severity index; PSQI, Pittsburgh sleep quality index; IPAQ, international physical activity questionnaire; MET, metabolic equivalent of task.</t>
  </si>
  <si>
    <t xml:space="preserve">P-values were generated using two-sided general linear models (ANCOVA).  Data are expressed mean ± SEM. </t>
  </si>
  <si>
    <t xml:space="preserve">P-values were generated using two-sided general linear models (ANCOVA). Data are expressed mean ± SEM.  </t>
  </si>
  <si>
    <t xml:space="preserve">P-values were generated using two-sided general linear models (ANCOVA). Data are expressed mean ± SEM. In bold: data with a p&lt;0.01. </t>
  </si>
  <si>
    <t xml:space="preserve">P-values were generated using two-sided general linear models (ANCOVA). </t>
  </si>
  <si>
    <t>P-values were adjusted for multiple comparisons using the Benjamini–Hochberg false discovery rate (FDR) method where appropriate.</t>
  </si>
  <si>
    <t>Data are presented as mean ± S.E.M . Statistical description and p-values refer to a two-sided General Linear Model Univariate analysis of data, adjusted for the covariates (BMI, sex, age, and amount of caffeine given up). Both adjusted and non-adjusted data are reported in comparison to NCDs.</t>
  </si>
  <si>
    <t xml:space="preserve">P-values were generated using two-sided Mixed Models followed by Bonferroni's post hoc pairwise comparisons at each timepoint. Data are expressed mean ± SEM. In bold: data with a p&lt;0.01. In orange: data that increased with a p&lt;0.05 in CDs after coffee washout. In yellow: data that decreased with a p&lt;0.05 in CDs after coffee washout. </t>
  </si>
  <si>
    <t xml:space="preserve">P-values were generated using two-sided gMixed Models followed by Bonferroni's post hoc pairwise comparisons at each timepoint.  Data are expressed mean ± SEM. In bold: data with a p&lt;0.01. In orange: data that increased with a p&lt;0.05 in CDs after coffee intervention. In yellow: data that decreased with a p&lt;0.05 in CDs after coffee intervention. </t>
  </si>
  <si>
    <t xml:space="preserve">P-values were generated using two-sided Mixed Models followed by Bonferroni's post hoc pairwise comparisons at each timepoint.  Data are expressed mean ± SEM. In bold: data with a p&lt;0.01. In orange: data that increased with a p&lt;0.05 in CDs after coffee intervention. In yellow: data that decreased with a p&lt;0.05 in CDs after coffee intervention. </t>
  </si>
  <si>
    <t>P-values were generated using two-sided Mixed Models followed by Bonferroni's post hoc pairwise comparisons at each timepoint. Statistical comparisons for each group are made between tests taken post-intervention and baseline visit Data are expressed mean ± SEM.</t>
  </si>
  <si>
    <t xml:space="preserve">P-values were generated using two-sided Mixed Models followed by Bonferroni's post hoc pairwise comparisons at each timepoint. Data are expressed mean ± SEM.  </t>
  </si>
  <si>
    <t xml:space="preserve">P-values were generated using Mixed Models followed by Bonferroni's post hoc pairwise comparisons at each timepoint. Data are expressed mean ± SEM. In bold: data with a p&lt;0.01. </t>
  </si>
  <si>
    <t xml:space="preserve">Significant changes are highlighted in Orange </t>
  </si>
  <si>
    <t>LC/MS Information</t>
  </si>
  <si>
    <t>Class</t>
  </si>
  <si>
    <t>Compound</t>
  </si>
  <si>
    <t>RT</t>
  </si>
  <si>
    <t>Ion Mode</t>
  </si>
  <si>
    <t>Product ion (m/z)</t>
  </si>
  <si>
    <t>CE</t>
  </si>
  <si>
    <t>Quantification standard</t>
  </si>
  <si>
    <t>Acetics</t>
  </si>
  <si>
    <t>2-(3'-Methoxyphenyl)acetic acid-4'-glucuronide</t>
  </si>
  <si>
    <t>ES-</t>
  </si>
  <si>
    <t xml:space="preserve">4-Hydroxybenzoic acid-3-glucuronide </t>
  </si>
  <si>
    <t>Phenylacetic acid-glucuronide II</t>
  </si>
  <si>
    <t xml:space="preserve">ES- </t>
  </si>
  <si>
    <t>Benzoic acid-4-glucuronide</t>
  </si>
  <si>
    <t>Benzenes</t>
  </si>
  <si>
    <t>Dihydroxybenzene-sulfate II</t>
  </si>
  <si>
    <t>25, 18</t>
  </si>
  <si>
    <t>4-Hydroxybenzoic acid-3-sulfate</t>
  </si>
  <si>
    <t>Benzoics</t>
  </si>
  <si>
    <t>5-Hydroxybenzoic acid-3-sulfate</t>
  </si>
  <si>
    <t>16, 28</t>
  </si>
  <si>
    <t>Hydroxybenzoic acid sulfate</t>
  </si>
  <si>
    <t>Cinnamics</t>
  </si>
  <si>
    <t>4'-Hydroxycinnamic acid-3'-glucuronide</t>
  </si>
  <si>
    <t>12, 36</t>
  </si>
  <si>
    <t>Cinnamic acid-4'-glucuronide</t>
  </si>
  <si>
    <t>12, 16</t>
  </si>
  <si>
    <t xml:space="preserve">4′-Hydroxycinnamic acid-3′-glucuronide </t>
  </si>
  <si>
    <t>Hippurics</t>
  </si>
  <si>
    <t>2'-Hydroxyhippuric acid</t>
  </si>
  <si>
    <t>20, 14</t>
  </si>
  <si>
    <t>4'-Hydroxyhippuric acid</t>
  </si>
  <si>
    <t>16, 12</t>
  </si>
  <si>
    <t>Hippuric acid</t>
  </si>
  <si>
    <t>18, 12</t>
  </si>
  <si>
    <t>Propanoics</t>
  </si>
  <si>
    <t>3-(4′-Hydroxyphenyl)propanoic acid-3′-sulfate</t>
  </si>
  <si>
    <t>28, 32, 26, 24, 18</t>
  </si>
  <si>
    <t>3-(Phenyl)propanoic acid-3’-glucuronide</t>
  </si>
  <si>
    <t>3-(4′-Hydroxyphenyl)propanoic acid-3′-glucuronide</t>
  </si>
  <si>
    <t>3-(Phenyl)propanoic acid-4’-glucuronide</t>
  </si>
  <si>
    <t>Xanthines</t>
  </si>
  <si>
    <t>1,3,7-Trimethyl uric acid</t>
  </si>
  <si>
    <t>ES+</t>
  </si>
  <si>
    <t>22, 18, 16, 18</t>
  </si>
  <si>
    <t>1.7 dimethyluric acid</t>
  </si>
  <si>
    <t>1,3-Dimethyl uric acid</t>
  </si>
  <si>
    <t>24, 20, 18</t>
  </si>
  <si>
    <t>1,7-Dimethyl uric acid</t>
  </si>
  <si>
    <t>24, 18, 20</t>
  </si>
  <si>
    <t>1-Methyluric acid</t>
  </si>
  <si>
    <t>18, 16</t>
  </si>
  <si>
    <t>1-Methylxanthine</t>
  </si>
  <si>
    <t>24, 22, 18</t>
  </si>
  <si>
    <t>3-Methylxanthine</t>
  </si>
  <si>
    <t>Caffeine</t>
  </si>
  <si>
    <t>24, 20</t>
  </si>
  <si>
    <t>Paraxanthine / Theophylline</t>
  </si>
  <si>
    <t>3.36 / 3.38</t>
  </si>
  <si>
    <t>Paraxanthine</t>
  </si>
  <si>
    <t>Theobromine</t>
  </si>
  <si>
    <t>20, 24, 16, 18</t>
  </si>
  <si>
    <t>Theophylline / Paraxanthine</t>
  </si>
  <si>
    <t>26, 22, 20, 16</t>
  </si>
  <si>
    <t xml:space="preserve">LC/MS Information Urine </t>
  </si>
  <si>
    <t>LC/MS Information Faeces</t>
  </si>
  <si>
    <r>
      <t>Parent ion [M - H]</t>
    </r>
    <r>
      <rPr>
        <b/>
        <vertAlign val="superscript"/>
        <sz val="12"/>
        <rFont val="Arial"/>
        <family val="2"/>
      </rPr>
      <t>-</t>
    </r>
    <r>
      <rPr>
        <b/>
        <sz val="12"/>
        <rFont val="Arial"/>
        <family val="2"/>
      </rPr>
      <t xml:space="preserve"> (m/z)</t>
    </r>
  </si>
  <si>
    <r>
      <rPr>
        <b/>
        <sz val="12"/>
        <rFont val="Arial"/>
        <family val="2"/>
      </rPr>
      <t>113</t>
    </r>
    <r>
      <rPr>
        <sz val="12"/>
        <rFont val="Arial"/>
        <family val="2"/>
      </rPr>
      <t>, 137</t>
    </r>
  </si>
  <si>
    <r>
      <t xml:space="preserve">113, </t>
    </r>
    <r>
      <rPr>
        <b/>
        <sz val="12"/>
        <rFont val="Arial"/>
        <family val="2"/>
      </rPr>
      <t>151</t>
    </r>
  </si>
  <si>
    <r>
      <t>80,</t>
    </r>
    <r>
      <rPr>
        <b/>
        <sz val="12"/>
        <rFont val="Arial"/>
        <family val="2"/>
      </rPr>
      <t xml:space="preserve"> 125</t>
    </r>
  </si>
  <si>
    <r>
      <t xml:space="preserve">109, </t>
    </r>
    <r>
      <rPr>
        <b/>
        <sz val="12"/>
        <rFont val="Arial"/>
        <family val="2"/>
      </rPr>
      <t>153</t>
    </r>
  </si>
  <si>
    <r>
      <t xml:space="preserve">113, </t>
    </r>
    <r>
      <rPr>
        <b/>
        <sz val="12"/>
        <rFont val="Arial"/>
        <family val="2"/>
      </rPr>
      <t>179</t>
    </r>
  </si>
  <si>
    <r>
      <rPr>
        <b/>
        <sz val="12"/>
        <rFont val="Arial"/>
        <family val="2"/>
      </rPr>
      <t>113</t>
    </r>
    <r>
      <rPr>
        <sz val="12"/>
        <rFont val="Arial"/>
        <family val="2"/>
      </rPr>
      <t>, 163</t>
    </r>
  </si>
  <si>
    <r>
      <rPr>
        <b/>
        <sz val="12"/>
        <rFont val="Arial"/>
        <family val="2"/>
      </rPr>
      <t>93</t>
    </r>
    <r>
      <rPr>
        <sz val="12"/>
        <rFont val="Arial"/>
        <family val="2"/>
      </rPr>
      <t>, 150</t>
    </r>
  </si>
  <si>
    <r>
      <t xml:space="preserve">77, </t>
    </r>
    <r>
      <rPr>
        <b/>
        <sz val="12"/>
        <rFont val="Arial"/>
        <family val="2"/>
      </rPr>
      <t>134</t>
    </r>
  </si>
  <si>
    <r>
      <t xml:space="preserve">59, 95, 109, 137, </t>
    </r>
    <r>
      <rPr>
        <b/>
        <sz val="12"/>
        <rFont val="Arial"/>
        <family val="2"/>
      </rPr>
      <t>181</t>
    </r>
  </si>
  <si>
    <r>
      <rPr>
        <b/>
        <sz val="12"/>
        <rFont val="Arial"/>
        <family val="2"/>
      </rPr>
      <t>113</t>
    </r>
    <r>
      <rPr>
        <sz val="12"/>
        <rFont val="Arial"/>
        <family val="2"/>
      </rPr>
      <t>, 121, 165</t>
    </r>
  </si>
  <si>
    <r>
      <t xml:space="preserve">83, 126, </t>
    </r>
    <r>
      <rPr>
        <b/>
        <sz val="12"/>
        <rFont val="Arial"/>
        <family val="2"/>
      </rPr>
      <t>154</t>
    </r>
    <r>
      <rPr>
        <sz val="12"/>
        <rFont val="Arial"/>
        <family val="2"/>
      </rPr>
      <t>, 196</t>
    </r>
  </si>
  <si>
    <r>
      <t xml:space="preserve">57, 112, </t>
    </r>
    <r>
      <rPr>
        <b/>
        <sz val="12"/>
        <rFont val="Arial"/>
        <family val="2"/>
      </rPr>
      <t>169</t>
    </r>
  </si>
  <si>
    <r>
      <t xml:space="preserve">69, </t>
    </r>
    <r>
      <rPr>
        <b/>
        <sz val="12"/>
        <rFont val="Arial"/>
        <family val="2"/>
      </rPr>
      <t>140,</t>
    </r>
    <r>
      <rPr>
        <sz val="12"/>
        <rFont val="Arial"/>
        <family val="2"/>
      </rPr>
      <t xml:space="preserve"> 182</t>
    </r>
  </si>
  <si>
    <r>
      <t xml:space="preserve">138, </t>
    </r>
    <r>
      <rPr>
        <b/>
        <sz val="12"/>
        <rFont val="Arial"/>
        <family val="2"/>
      </rPr>
      <t>155</t>
    </r>
  </si>
  <si>
    <r>
      <t xml:space="preserve">55, 85, </t>
    </r>
    <r>
      <rPr>
        <b/>
        <sz val="12"/>
        <rFont val="Arial"/>
        <family val="2"/>
      </rPr>
      <t>110</t>
    </r>
  </si>
  <si>
    <r>
      <t xml:space="preserve">42, 124, </t>
    </r>
    <r>
      <rPr>
        <b/>
        <sz val="12"/>
        <rFont val="Arial"/>
        <family val="2"/>
      </rPr>
      <t>149</t>
    </r>
  </si>
  <si>
    <r>
      <t xml:space="preserve">110, </t>
    </r>
    <r>
      <rPr>
        <b/>
        <sz val="12"/>
        <rFont val="Arial"/>
        <family val="2"/>
      </rPr>
      <t>138</t>
    </r>
  </si>
  <si>
    <r>
      <t xml:space="preserve">55, </t>
    </r>
    <r>
      <rPr>
        <b/>
        <sz val="12"/>
        <rFont val="Arial"/>
        <family val="2"/>
      </rPr>
      <t>124</t>
    </r>
  </si>
  <si>
    <r>
      <t xml:space="preserve">107, 110, 138, </t>
    </r>
    <r>
      <rPr>
        <b/>
        <sz val="12"/>
        <rFont val="Arial"/>
        <family val="2"/>
      </rPr>
      <t>163</t>
    </r>
  </si>
  <si>
    <r>
      <t xml:space="preserve">42, 69, 96, </t>
    </r>
    <r>
      <rPr>
        <b/>
        <sz val="12"/>
        <rFont val="Arial"/>
        <family val="2"/>
      </rPr>
      <t>124</t>
    </r>
  </si>
  <si>
    <t>Method name</t>
  </si>
  <si>
    <t>m/z</t>
  </si>
  <si>
    <t>Product ion (quantifier)</t>
  </si>
  <si>
    <t>S-lens</t>
  </si>
  <si>
    <t>Product ion (qualifiers)</t>
  </si>
  <si>
    <t>Quantification</t>
  </si>
  <si>
    <t>(3’,4’-Dihydroxycinnamic acid) 3',4'-DiHCA</t>
  </si>
  <si>
    <t>134, 164</t>
  </si>
  <si>
    <t>3',4'-DiHCA</t>
  </si>
  <si>
    <t>(4-Hydroxybenzoic acid)4-HBA</t>
  </si>
  <si>
    <t>4-HBA</t>
  </si>
  <si>
    <t>1,2,3-Trihydroxybenzene (1,2,3-TriOH-BZ)</t>
  </si>
  <si>
    <t>124, 79</t>
  </si>
  <si>
    <t>1,2,3-TriOH-BZ</t>
  </si>
  <si>
    <t>2-Hydroxy-2-(3’-hydroxyphenyl)acetic acid  (2-OH-3'-HPAA)</t>
  </si>
  <si>
    <t>4-HBAL</t>
  </si>
  <si>
    <t>2-Hydroxy-3-(4’-hydroxyphenyl)propanoic acid (2-OH-4'-HPPA)</t>
  </si>
  <si>
    <t>3-(3′,4′-Dihydroxyphenyl)propanoic acid  (3',4'-DiHPPA)</t>
  </si>
  <si>
    <t>119, 121</t>
  </si>
  <si>
    <t>14, 18</t>
  </si>
  <si>
    <t>3-(3′-Hydroxyphenyl)propanoic acid  (3'-HPPA)</t>
  </si>
  <si>
    <t>106, 119</t>
  </si>
  <si>
    <t>13, 18</t>
  </si>
  <si>
    <t>3,4-Dihydroxybenzoic acid  (3,4-DiHBA)</t>
  </si>
  <si>
    <t>16, 26</t>
  </si>
  <si>
    <t>3,4-DiHBA</t>
  </si>
  <si>
    <t>3’-Hydroxy-4’-methoxyphenylacetic acid (4'-MeO-3'-HPAA)</t>
  </si>
  <si>
    <t>3'-MeO-4'-HPAA</t>
  </si>
  <si>
    <t>3-Hydroxybenzoic acid (3-HBA)</t>
  </si>
  <si>
    <t>26, 20</t>
  </si>
  <si>
    <t>4’-Hydroxy-3’,5’-dimethoxycinnamic acid  (3',5'-DiMeO-4'-HCA)</t>
  </si>
  <si>
    <t>3'-MeO-4'-HCA</t>
  </si>
  <si>
    <t>4′-Hydroxyphenylacetic acid  (4'-HPAA)</t>
  </si>
  <si>
    <t>4-Hydroxybenzaldehyde (4-HBAL)</t>
  </si>
  <si>
    <t>Benzoic acid (BA)</t>
  </si>
  <si>
    <t>13, 10</t>
  </si>
  <si>
    <t>RT = retention time, CE = collision energy</t>
  </si>
  <si>
    <t>Supplementary Data 2a Baseline Dietary Food Group Comparison (CD vs NCD)</t>
  </si>
  <si>
    <t>Supplementary Data 2b Dietary Food Group by Timepoint for Coffee Drinkers (Caffeinated vs Decaffeinated)</t>
  </si>
  <si>
    <t>Supplementary Data 2c Baseline Diet Macro and Micro Nutrients (CD vs NCD)</t>
  </si>
  <si>
    <t>Supplementary Data 2d Macronutrients and Micronutrients by timepoint for Coffee Drinkers (Caffeinated vs Decaffeinated)</t>
  </si>
  <si>
    <t>Supplementary Data 2e Statistical Information for Supplementary Data 2d</t>
  </si>
  <si>
    <t>Supplementary Data 3 Anthropometric measurements and self-reported questionnaires at the baseline of non-coffee drinker and coffee drinkers.</t>
  </si>
  <si>
    <t xml:space="preserve">Supplementary Data 4 Reduction in anthropometric measurements and self-reported cognitive assessments following a 2-week period of coffee abstinence. </t>
  </si>
  <si>
    <t>Supplementary Data 5 Caffeine specific and non-caffeine specific alterations in anthropometric measurements, self-reported questionnaires following a caffeinated and decaffeinated coffee intervention.</t>
  </si>
  <si>
    <t>Supplementary Data 6 Caffeine and non-caffeine specific reductions in anthropometric measurements and self-reported questionnaires between the initial study visit and the final study visit following an intervention with either caffeinated or decaffeinate coffee.</t>
  </si>
  <si>
    <t>Supplementary Data 7 Similar Cognitive task output between non-coffee drinkers and coffee drinkers at baseline visit.</t>
  </si>
  <si>
    <t xml:space="preserve">Supplementary Data 8 Coffee and decaffeinated coffee specific changes in cognitive task responses between baseline visit and post intervention. </t>
  </si>
  <si>
    <t>Supplementary Data 9 Similar response to self-reported questionnaires relevant to stress, during SECPT at the baseline (Visit 2) of non-coffee drinker and coffee drinker participants</t>
  </si>
  <si>
    <t>Supplementary Data 10 Self-reported questionnaires during SECPT at the baseline (Visit 2) compared to post-intervention (Visit 4) in habitual coffee drinkers.</t>
  </si>
  <si>
    <t xml:space="preserve">Supplementary Data 15: Demographic characteristics of caffeinated and decaffeinated groups of CDs that underwent a 3-week coffee intervention. </t>
  </si>
  <si>
    <t xml:space="preserve">Supplementary Data 16: Alpha-diversity metrics across all study timepoints. </t>
  </si>
  <si>
    <t>Supplementary Data  1</t>
  </si>
  <si>
    <t>Supplementary Data  2 a-e</t>
  </si>
  <si>
    <t>Supplementary Data  3</t>
  </si>
  <si>
    <t>Supplementary Data  4</t>
  </si>
  <si>
    <t>Supplementary Data  5</t>
  </si>
  <si>
    <t>Supplementary Data  6</t>
  </si>
  <si>
    <t>Supplementary Data  7</t>
  </si>
  <si>
    <t>Supplementary Data  8</t>
  </si>
  <si>
    <t>Supplementary Data  9</t>
  </si>
  <si>
    <t>Supplementary Data  10</t>
  </si>
  <si>
    <t>Supplementary Data  11</t>
  </si>
  <si>
    <t>Supplementary Data  12</t>
  </si>
  <si>
    <t>Supplementary Data  13</t>
  </si>
  <si>
    <t>Supplementary Data  14</t>
  </si>
  <si>
    <t>Supplementary Data  15</t>
  </si>
  <si>
    <t>Supplementary Data  16</t>
  </si>
  <si>
    <t>Supplementary Data  17 a-d</t>
  </si>
  <si>
    <t>Supplementary Data  18 a-d</t>
  </si>
  <si>
    <t>Supplementary Data  19</t>
  </si>
  <si>
    <t>Supplementary Data  20</t>
  </si>
  <si>
    <t>Supplementary Data  21</t>
  </si>
  <si>
    <t>Supplementary Data  22</t>
  </si>
  <si>
    <t>Supplementary Data  23</t>
  </si>
  <si>
    <t>Supplementary Data 11: Reduced expression of inflammatory mediators and increase in anti-inflammatory cytokines in plasma and in LPS-stimulated whole blood at baseline in habitual coffee and non-coffee drinkers.</t>
  </si>
  <si>
    <t xml:space="preserve">Supplementary Data  12: Increased concentration of inflammatory mediators in the plasma and in LPS-stimulated whole blood following a 2-week period of coffee abstinence. </t>
  </si>
  <si>
    <t>Supplementary Data 13: Reduction of cytokine expression in the plasma and in whole blood following caffeinated and decaffeinate coffee consumption.</t>
  </si>
  <si>
    <t>Supplementary Data 14: Concentration of inflammatory markers in the plasma and in LPS-stimulated whole blood at the baseline (Visit 2) compared to post-intervention (Visit 4) in habitual coffee drinkers.</t>
  </si>
  <si>
    <t xml:space="preserve">Supplementary Data 17a: (Poly)phenols content obtained from the 7-day food diary of non-coffee drinkers and coffee drinkers. </t>
  </si>
  <si>
    <t>Supplementary Data  17b: (Poly)phenols content obtained from the 7-day food diary comparing baseline with pre-intervention (post 2-week abstinence).</t>
  </si>
  <si>
    <t xml:space="preserve">Supplementary Data 17c: (Poly)phenols content obtained from the 7-day food diary comparing post-abstinent period with post intervention with caffeine or decaffeinated coffee. </t>
  </si>
  <si>
    <t xml:space="preserve">Supplementary Data 17d: (Poly)phenols content obtained from the 7-day food diary comparing the baseline visit to the post-intervention with caffeine or decaffeinated coffee. </t>
  </si>
  <si>
    <t xml:space="preserve">Supplementary Data  18a: The three highest food group sources (% contribution to phenolic intake) of total (poly)phenols and (poly)phenol subclasses obtained from the 7-day food diary of non-coffee drinkers and coffee drinkers. </t>
  </si>
  <si>
    <t>Supplementary Data 18b:  The three highest food group sources (% contribution to phenolic intake) of total (poly)phenols and (poly)phenol subclasses obtained from the 7-day food diary comparing baseline with pre-intervention (post 2-week abstinence).</t>
  </si>
  <si>
    <t xml:space="preserve">Supplementary Data  18c: The three highest food group sources (% contribution to phenolic intake) of total (poly)phenols and (poly)phenol subclasses obtained from the 7-day food diary comparing post-abstinent period with post intervention with caffeine or decaffeinated coffee. </t>
  </si>
  <si>
    <t xml:space="preserve">Supplementary Data  18d:  The three highest food group sources (% contribution to phenolic intake) of total (poly)phenols and (poly)phenol subclasses obtained from the 7-day food diary comparing the baseline visit to the post-intervention with caffeine or decaffeinated coffee.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</si>
</sst>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u/>
      <sz val="11"/>
      <color theme="10"/>
      <name val="Aptos Narrow"/>
      <family val="2"/>
      <scheme val="minor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i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bscript"/>
      <sz val="10"/>
      <color theme="1"/>
      <name val="Arial"/>
      <family val="2"/>
    </font>
    <font>
      <b/>
      <sz val="12"/>
      <color rgb="FF000000"/>
      <name val="Arial"/>
      <family val="2"/>
    </font>
    <font>
      <vertAlign val="subscript"/>
      <sz val="12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vertAlign val="subscript"/>
      <sz val="10"/>
      <color theme="1"/>
      <name val="Arial"/>
      <family val="2"/>
    </font>
    <font>
      <sz val="11"/>
      <color theme="1"/>
      <name val="Calibri"/>
      <family val="2"/>
    </font>
    <font>
      <vertAlign val="subscript"/>
      <sz val="10"/>
      <color rgb="FF000000"/>
      <name val="Arial"/>
      <family val="2"/>
    </font>
    <font>
      <i/>
      <vertAlign val="subscript"/>
      <sz val="10"/>
      <color theme="1"/>
      <name val="Arial"/>
      <family val="2"/>
    </font>
    <font>
      <u/>
      <sz val="10"/>
      <color rgb="FF000000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1"/>
      <color rgb="FF0560A6"/>
      <name val="Arial"/>
      <family val="2"/>
    </font>
    <font>
      <i/>
      <sz val="11"/>
      <color theme="1"/>
      <name val="Arial"/>
      <family val="2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vertAlign val="superscript"/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Times New Roman"/>
      <family val="1"/>
      <charset val="1"/>
    </font>
    <font>
      <sz val="9"/>
      <color rgb="FF000000"/>
      <name val="Calibri"/>
      <family val="2"/>
    </font>
    <font>
      <sz val="7"/>
      <color rgb="FF000000"/>
      <name val="Helvetica"/>
      <charset val="1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AEFF9A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E2ACFF"/>
        <bgColor rgb="FF000000"/>
      </patternFill>
    </fill>
    <fill>
      <patternFill patternType="solid">
        <fgColor rgb="FF83E28E"/>
        <bgColor rgb="FF000000"/>
      </patternFill>
    </fill>
    <fill>
      <patternFill patternType="solid">
        <fgColor rgb="FFFDFFB0"/>
        <bgColor rgb="FF000000"/>
      </patternFill>
    </fill>
    <fill>
      <patternFill patternType="solid">
        <fgColor rgb="FFB6DC9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2CEEF"/>
        <bgColor rgb="FF000000"/>
      </patternFill>
    </fill>
    <fill>
      <patternFill patternType="solid">
        <fgColor rgb="FFF3D3FA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E49EDD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DBDBDB"/>
      </left>
      <right style="medium">
        <color rgb="FFDBDBDB"/>
      </right>
      <top/>
      <bottom style="medium">
        <color rgb="FFDBDBDB"/>
      </bottom>
      <diagonal/>
    </border>
    <border>
      <left/>
      <right style="medium">
        <color rgb="FFDBDBDB"/>
      </right>
      <top/>
      <bottom style="medium">
        <color rgb="FFDBDBDB"/>
      </bottom>
      <diagonal/>
    </border>
    <border>
      <left/>
      <right style="medium">
        <color rgb="FFDBDBDB"/>
      </right>
      <top/>
      <bottom/>
      <diagonal/>
    </border>
    <border>
      <left/>
      <right/>
      <top/>
      <bottom style="medium">
        <color rgb="FFDBDBDB"/>
      </bottom>
      <diagonal/>
    </border>
    <border>
      <left style="medium">
        <color rgb="FFDBDBDB"/>
      </left>
      <right/>
      <top style="medium">
        <color rgb="FFDBDBDB"/>
      </top>
      <bottom style="medium">
        <color rgb="FFDBDBDB"/>
      </bottom>
      <diagonal/>
    </border>
    <border>
      <left/>
      <right style="medium">
        <color rgb="FFDBDBDB"/>
      </right>
      <top style="medium">
        <color rgb="FFDBDBDB"/>
      </top>
      <bottom style="medium">
        <color rgb="FFDBDBDB"/>
      </bottom>
      <diagonal/>
    </border>
    <border>
      <left style="medium">
        <color rgb="FFDBDBDB"/>
      </left>
      <right/>
      <top/>
      <bottom style="medium">
        <color rgb="FFDBDBDB"/>
      </bottom>
      <diagonal/>
    </border>
    <border>
      <left/>
      <right/>
      <top style="medium">
        <color rgb="FFDBDBDB"/>
      </top>
      <bottom style="medium">
        <color rgb="FFDBDBDB"/>
      </bottom>
      <diagonal/>
    </border>
    <border>
      <left/>
      <right style="medium">
        <color indexed="64"/>
      </right>
      <top/>
      <bottom style="medium">
        <color rgb="FFDBDBDB"/>
      </bottom>
      <diagonal/>
    </border>
    <border>
      <left style="medium">
        <color rgb="FFDBDBDB"/>
      </left>
      <right/>
      <top style="medium">
        <color rgb="FFA5A5A5"/>
      </top>
      <bottom style="medium">
        <color rgb="FFDBDBDB"/>
      </bottom>
      <diagonal/>
    </border>
    <border>
      <left/>
      <right/>
      <top style="medium">
        <color rgb="FFA5A5A5"/>
      </top>
      <bottom style="medium">
        <color rgb="FFDBDBDB"/>
      </bottom>
      <diagonal/>
    </border>
    <border>
      <left style="medium">
        <color indexed="64"/>
      </left>
      <right/>
      <top style="medium">
        <color rgb="FFA5A5A5"/>
      </top>
      <bottom style="medium">
        <color rgb="FFDBDBDB"/>
      </bottom>
      <diagonal/>
    </border>
    <border>
      <left style="medium">
        <color rgb="FFDBDBDB"/>
      </left>
      <right style="medium">
        <color indexed="64"/>
      </right>
      <top style="medium">
        <color rgb="FFDBDBDB"/>
      </top>
      <bottom/>
      <diagonal/>
    </border>
    <border>
      <left style="medium">
        <color rgb="FFDBDBDB"/>
      </left>
      <right style="medium">
        <color indexed="64"/>
      </right>
      <top/>
      <bottom style="medium">
        <color rgb="FFDBDBDB"/>
      </bottom>
      <diagonal/>
    </border>
    <border>
      <left/>
      <right/>
      <top style="medium">
        <color rgb="FFDBDBDB"/>
      </top>
      <bottom style="medium">
        <color indexed="64"/>
      </bottom>
      <diagonal/>
    </border>
    <border>
      <left style="medium">
        <color rgb="FFDBDBDB"/>
      </left>
      <right/>
      <top style="thick">
        <color rgb="FFC9C9C9"/>
      </top>
      <bottom style="medium">
        <color rgb="FFDBDBDB"/>
      </bottom>
      <diagonal/>
    </border>
    <border>
      <left/>
      <right/>
      <top style="thick">
        <color rgb="FFC9C9C9"/>
      </top>
      <bottom style="medium">
        <color rgb="FFDBDBDB"/>
      </bottom>
      <diagonal/>
    </border>
    <border>
      <left style="medium">
        <color indexed="64"/>
      </left>
      <right/>
      <top style="thick">
        <color rgb="FFC9C9C9"/>
      </top>
      <bottom style="medium">
        <color rgb="FFDBDBDB"/>
      </bottom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DBDBDB"/>
      </right>
      <top style="thin">
        <color indexed="64"/>
      </top>
      <bottom/>
      <diagonal/>
    </border>
    <border>
      <left/>
      <right style="medium">
        <color rgb="FFDBDBDB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DBDBDB"/>
      </right>
      <top/>
      <bottom style="medium">
        <color rgb="FFDBDBDB"/>
      </bottom>
      <diagonal/>
    </border>
    <border>
      <left/>
      <right style="thin">
        <color indexed="64"/>
      </right>
      <top/>
      <bottom style="medium">
        <color rgb="FFDBDBDB"/>
      </bottom>
      <diagonal/>
    </border>
    <border>
      <left style="thin">
        <color indexed="64"/>
      </left>
      <right/>
      <top style="medium">
        <color rgb="FFDBDBDB"/>
      </top>
      <bottom style="medium">
        <color rgb="FFDBDBDB"/>
      </bottom>
      <diagonal/>
    </border>
    <border>
      <left/>
      <right style="thin">
        <color indexed="64"/>
      </right>
      <top style="medium">
        <color rgb="FFDBDBDB"/>
      </top>
      <bottom style="medium">
        <color rgb="FFDBDBDB"/>
      </bottom>
      <diagonal/>
    </border>
    <border>
      <left style="thin">
        <color indexed="64"/>
      </left>
      <right style="medium">
        <color rgb="FFDBDBDB"/>
      </right>
      <top/>
      <bottom style="thin">
        <color indexed="64"/>
      </bottom>
      <diagonal/>
    </border>
    <border>
      <left/>
      <right style="medium">
        <color rgb="FFDBDBDB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A5A5A5"/>
      </bottom>
      <diagonal/>
    </border>
    <border>
      <left/>
      <right/>
      <top style="thin">
        <color indexed="64"/>
      </top>
      <bottom style="medium">
        <color rgb="FFA5A5A5"/>
      </bottom>
      <diagonal/>
    </border>
    <border>
      <left style="thin">
        <color indexed="64"/>
      </left>
      <right style="medium">
        <color rgb="FFDBDBDB"/>
      </right>
      <top style="medium">
        <color rgb="FFDBDBDB"/>
      </top>
      <bottom/>
      <diagonal/>
    </border>
    <border>
      <left style="medium">
        <color rgb="FFDBDBDB"/>
      </left>
      <right style="thin">
        <color indexed="64"/>
      </right>
      <top style="medium">
        <color rgb="FFDBDBDB"/>
      </top>
      <bottom/>
      <diagonal/>
    </border>
    <border>
      <left style="medium">
        <color rgb="FFDBDBDB"/>
      </left>
      <right style="thin">
        <color indexed="64"/>
      </right>
      <top/>
      <bottom style="medium">
        <color rgb="FFDBDBDB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DBDBDB"/>
      </left>
      <right/>
      <top style="medium">
        <color rgb="FFDBDBDB"/>
      </top>
      <bottom style="thin">
        <color indexed="64"/>
      </bottom>
      <diagonal/>
    </border>
    <border>
      <left/>
      <right style="medium">
        <color rgb="FFDBDBDB"/>
      </right>
      <top style="medium">
        <color rgb="FFDBDBDB"/>
      </top>
      <bottom style="thin">
        <color indexed="64"/>
      </bottom>
      <diagonal/>
    </border>
    <border>
      <left style="medium">
        <color rgb="FFDBDBDB"/>
      </left>
      <right/>
      <top style="thin">
        <color indexed="64"/>
      </top>
      <bottom/>
      <diagonal/>
    </border>
    <border>
      <left/>
      <right style="medium">
        <color rgb="FFDBDBDB"/>
      </right>
      <top style="medium">
        <color rgb="FFDBDBDB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DBDBDB"/>
      </bottom>
      <diagonal/>
    </border>
    <border>
      <left style="medium">
        <color indexed="64"/>
      </left>
      <right style="medium">
        <color rgb="FFA5A5A5"/>
      </right>
      <top/>
      <bottom style="medium">
        <color rgb="FFDBDBDB"/>
      </bottom>
      <diagonal/>
    </border>
    <border>
      <left style="medium">
        <color indexed="64"/>
      </left>
      <right style="medium">
        <color rgb="FFA5A5A5"/>
      </right>
      <top/>
      <bottom style="medium">
        <color indexed="64"/>
      </bottom>
      <diagonal/>
    </border>
    <border>
      <left/>
      <right style="medium">
        <color rgb="FFDBDBDB"/>
      </right>
      <top/>
      <bottom style="medium">
        <color indexed="64"/>
      </bottom>
      <diagonal/>
    </border>
    <border>
      <left style="medium">
        <color rgb="FFDBDBDB"/>
      </left>
      <right/>
      <top style="medium">
        <color rgb="FFDBDBDB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DBDBDB"/>
      </bottom>
      <diagonal/>
    </border>
    <border>
      <left/>
      <right/>
      <top style="medium">
        <color indexed="64"/>
      </top>
      <bottom style="medium">
        <color rgb="FFDBDBDB"/>
      </bottom>
      <diagonal/>
    </border>
    <border>
      <left/>
      <right style="medium">
        <color indexed="64"/>
      </right>
      <top style="medium">
        <color indexed="64"/>
      </top>
      <bottom style="medium">
        <color rgb="FFDBDBDB"/>
      </bottom>
      <diagonal/>
    </border>
    <border>
      <left style="medium">
        <color indexed="64"/>
      </left>
      <right style="medium">
        <color rgb="FFA5A5A5"/>
      </right>
      <top style="medium">
        <color rgb="FFDBDBDB"/>
      </top>
      <bottom/>
      <diagonal/>
    </border>
    <border>
      <left style="medium">
        <color indexed="64"/>
      </left>
      <right/>
      <top/>
      <bottom style="medium">
        <color rgb="FFDBDBDB"/>
      </bottom>
      <diagonal/>
    </border>
    <border>
      <left style="medium">
        <color indexed="64"/>
      </left>
      <right style="medium">
        <color rgb="FFDBDBDB"/>
      </right>
      <top/>
      <bottom style="medium">
        <color rgb="FFDBDBDB"/>
      </bottom>
      <diagonal/>
    </border>
    <border>
      <left style="medium">
        <color indexed="64"/>
      </left>
      <right style="medium">
        <color rgb="FFDBDBDB"/>
      </right>
      <top/>
      <bottom style="medium">
        <color indexed="64"/>
      </bottom>
      <diagonal/>
    </border>
    <border>
      <left style="medium">
        <color indexed="64"/>
      </left>
      <right style="medium">
        <color rgb="FFDBDBDB"/>
      </right>
      <top/>
      <bottom/>
      <diagonal/>
    </border>
    <border>
      <left style="medium">
        <color rgb="FFDBDBDB"/>
      </left>
      <right/>
      <top style="medium">
        <color indexed="64"/>
      </top>
      <bottom style="medium">
        <color rgb="FFDBDBDB"/>
      </bottom>
      <diagonal/>
    </border>
    <border>
      <left style="medium">
        <color indexed="64"/>
      </left>
      <right style="medium">
        <color rgb="FFDBDBDB"/>
      </right>
      <top style="medium">
        <color rgb="FFDBDBDB"/>
      </top>
      <bottom/>
      <diagonal/>
    </border>
    <border>
      <left style="medium">
        <color rgb="FFDBDBDB"/>
      </left>
      <right style="medium">
        <color rgb="FFDBDBDB"/>
      </right>
      <top/>
      <bottom style="medium">
        <color indexed="64"/>
      </bottom>
      <diagonal/>
    </border>
    <border>
      <left style="medium">
        <color rgb="FFDBDBDB"/>
      </left>
      <right style="medium">
        <color indexed="64"/>
      </right>
      <top/>
      <bottom style="medium">
        <color indexed="64"/>
      </bottom>
      <diagonal/>
    </border>
    <border>
      <left style="medium">
        <color rgb="FFD6E3BC"/>
      </left>
      <right style="medium">
        <color rgb="FFD6E3BC"/>
      </right>
      <top/>
      <bottom style="medium">
        <color rgb="FFD6E3BC"/>
      </bottom>
      <diagonal/>
    </border>
    <border>
      <left/>
      <right style="medium">
        <color indexed="64"/>
      </right>
      <top/>
      <bottom style="medium">
        <color rgb="FFD6E3BC"/>
      </bottom>
      <diagonal/>
    </border>
    <border>
      <left/>
      <right style="medium">
        <color rgb="FFD6E3BC"/>
      </right>
      <top/>
      <bottom style="medium">
        <color rgb="FFD6E3BC"/>
      </bottom>
      <diagonal/>
    </border>
    <border>
      <left style="medium">
        <color rgb="FFD6E3BC"/>
      </left>
      <right style="medium">
        <color rgb="FFD6E3BC"/>
      </right>
      <top/>
      <bottom/>
      <diagonal/>
    </border>
    <border>
      <left/>
      <right style="medium">
        <color rgb="FFD6E3BC"/>
      </right>
      <top/>
      <bottom/>
      <diagonal/>
    </border>
    <border>
      <left style="medium">
        <color rgb="FFD6E3BC"/>
      </left>
      <right style="medium">
        <color indexed="64"/>
      </right>
      <top/>
      <bottom style="medium">
        <color rgb="FFD6E3BC"/>
      </bottom>
      <diagonal/>
    </border>
    <border>
      <left style="medium">
        <color rgb="FFD6E3BC"/>
      </left>
      <right style="medium">
        <color rgb="FFD6E3BC"/>
      </right>
      <top style="medium">
        <color rgb="FFD6E3BC"/>
      </top>
      <bottom/>
      <diagonal/>
    </border>
    <border>
      <left style="medium">
        <color rgb="FFD6E3BC"/>
      </left>
      <right style="medium">
        <color indexed="64"/>
      </right>
      <top style="medium">
        <color rgb="FFD6E3BC"/>
      </top>
      <bottom/>
      <diagonal/>
    </border>
    <border>
      <left style="medium">
        <color indexed="64"/>
      </left>
      <right style="medium">
        <color rgb="FFD6E3BC"/>
      </right>
      <top style="medium">
        <color rgb="FFD6E3BC"/>
      </top>
      <bottom/>
      <diagonal/>
    </border>
    <border>
      <left style="medium">
        <color indexed="64"/>
      </left>
      <right style="medium">
        <color rgb="FFD6E3BC"/>
      </right>
      <top/>
      <bottom style="medium">
        <color rgb="FFD6E3BC"/>
      </bottom>
      <diagonal/>
    </border>
    <border>
      <left style="medium">
        <color rgb="FFD6E3BC"/>
      </left>
      <right/>
      <top style="medium">
        <color rgb="FFD6E3BC"/>
      </top>
      <bottom style="medium">
        <color rgb="FFD6E3BC"/>
      </bottom>
      <diagonal/>
    </border>
    <border>
      <left/>
      <right/>
      <top style="medium">
        <color rgb="FFD6E3BC"/>
      </top>
      <bottom style="medium">
        <color rgb="FFD6E3BC"/>
      </bottom>
      <diagonal/>
    </border>
    <border>
      <left/>
      <right style="medium">
        <color indexed="64"/>
      </right>
      <top style="medium">
        <color rgb="FFD6E3BC"/>
      </top>
      <bottom style="medium">
        <color rgb="FFD6E3BC"/>
      </bottom>
      <diagonal/>
    </border>
    <border>
      <left style="medium">
        <color indexed="64"/>
      </left>
      <right/>
      <top style="medium">
        <color rgb="FFD6E3BC"/>
      </top>
      <bottom style="medium">
        <color rgb="FFD6E3BC"/>
      </bottom>
      <diagonal/>
    </border>
    <border>
      <left/>
      <right style="medium">
        <color rgb="FFD6E3BC"/>
      </right>
      <top style="medium">
        <color rgb="FFD6E3BC"/>
      </top>
      <bottom style="medium">
        <color rgb="FFD6E3BC"/>
      </bottom>
      <diagonal/>
    </border>
    <border>
      <left style="medium">
        <color rgb="FFD6E3BC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D6E3BC"/>
      </right>
      <top style="thin">
        <color indexed="64"/>
      </top>
      <bottom style="thin">
        <color indexed="64"/>
      </bottom>
      <diagonal/>
    </border>
    <border>
      <left style="medium">
        <color rgb="FFD6E3BC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DBDBDB"/>
      </right>
      <top style="thin">
        <color indexed="64"/>
      </top>
      <bottom style="medium">
        <color rgb="FFDBDBDB"/>
      </bottom>
      <diagonal/>
    </border>
    <border>
      <left style="medium">
        <color rgb="FFDBDBDB"/>
      </left>
      <right/>
      <top style="thin">
        <color indexed="64"/>
      </top>
      <bottom style="medium">
        <color rgb="FFDBDBDB"/>
      </bottom>
      <diagonal/>
    </border>
    <border>
      <left/>
      <right/>
      <top style="thin">
        <color indexed="64"/>
      </top>
      <bottom style="medium">
        <color rgb="FFDBDBDB"/>
      </bottom>
      <diagonal/>
    </border>
    <border>
      <left/>
      <right style="medium">
        <color indexed="64"/>
      </right>
      <top style="thin">
        <color indexed="64"/>
      </top>
      <bottom style="medium">
        <color rgb="FFDBDBDB"/>
      </bottom>
      <diagonal/>
    </border>
    <border>
      <left style="medium">
        <color indexed="64"/>
      </left>
      <right/>
      <top style="thin">
        <color indexed="64"/>
      </top>
      <bottom style="medium">
        <color rgb="FFDBDBDB"/>
      </bottom>
      <diagonal/>
    </border>
    <border>
      <left/>
      <right style="thin">
        <color indexed="64"/>
      </right>
      <top style="thin">
        <color indexed="64"/>
      </top>
      <bottom style="medium">
        <color rgb="FFDBDBDB"/>
      </bottom>
      <diagonal/>
    </border>
    <border>
      <left style="thin">
        <color indexed="64"/>
      </left>
      <right style="medium">
        <color rgb="FFD6E3BC"/>
      </right>
      <top style="thin">
        <color indexed="64"/>
      </top>
      <bottom/>
      <diagonal/>
    </border>
    <border>
      <left/>
      <right style="medium">
        <color rgb="FFD6E3BC"/>
      </right>
      <top style="thin">
        <color indexed="64"/>
      </top>
      <bottom/>
      <diagonal/>
    </border>
    <border>
      <left style="thin">
        <color indexed="64"/>
      </left>
      <right style="medium">
        <color rgb="FFD6E3BC"/>
      </right>
      <top/>
      <bottom/>
      <diagonal/>
    </border>
    <border>
      <left/>
      <right style="thin">
        <color indexed="64"/>
      </right>
      <top/>
      <bottom style="medium">
        <color rgb="FFD6E3BC"/>
      </bottom>
      <diagonal/>
    </border>
    <border>
      <left style="thin">
        <color indexed="64"/>
      </left>
      <right style="medium">
        <color rgb="FFD6E3BC"/>
      </right>
      <top/>
      <bottom style="medium">
        <color rgb="FFD6E3BC"/>
      </bottom>
      <diagonal/>
    </border>
    <border>
      <left/>
      <right style="thin">
        <color indexed="64"/>
      </right>
      <top style="medium">
        <color rgb="FFD6E3BC"/>
      </top>
      <bottom style="medium">
        <color rgb="FFD6E3BC"/>
      </bottom>
      <diagonal/>
    </border>
    <border>
      <left style="thin">
        <color indexed="64"/>
      </left>
      <right/>
      <top style="medium">
        <color rgb="FFD6E3BC"/>
      </top>
      <bottom style="medium">
        <color rgb="FFD6E3BC"/>
      </bottom>
      <diagonal/>
    </border>
    <border>
      <left style="thin">
        <color indexed="64"/>
      </left>
      <right style="medium">
        <color rgb="FFD6E3BC"/>
      </right>
      <top/>
      <bottom style="thin">
        <color indexed="64"/>
      </bottom>
      <diagonal/>
    </border>
    <border>
      <left/>
      <right style="medium">
        <color rgb="FFD6E3BC"/>
      </right>
      <top/>
      <bottom style="thin">
        <color indexed="64"/>
      </bottom>
      <diagonal/>
    </border>
    <border>
      <left style="thin">
        <color indexed="64"/>
      </left>
      <right style="medium">
        <color rgb="FFD6E3BC"/>
      </right>
      <top style="thin">
        <color indexed="64"/>
      </top>
      <bottom style="medium">
        <color rgb="FFD6E3BC"/>
      </bottom>
      <diagonal/>
    </border>
    <border>
      <left style="medium">
        <color rgb="FFD6E3BC"/>
      </left>
      <right/>
      <top style="thin">
        <color indexed="64"/>
      </top>
      <bottom style="medium">
        <color rgb="FFD6E3BC"/>
      </bottom>
      <diagonal/>
    </border>
    <border>
      <left/>
      <right/>
      <top style="thin">
        <color indexed="64"/>
      </top>
      <bottom style="medium">
        <color rgb="FFD6E3BC"/>
      </bottom>
      <diagonal/>
    </border>
    <border>
      <left/>
      <right style="medium">
        <color indexed="64"/>
      </right>
      <top style="thin">
        <color indexed="64"/>
      </top>
      <bottom style="medium">
        <color rgb="FFD6E3BC"/>
      </bottom>
      <diagonal/>
    </border>
    <border>
      <left style="medium">
        <color indexed="64"/>
      </left>
      <right/>
      <top style="thin">
        <color indexed="64"/>
      </top>
      <bottom style="medium">
        <color rgb="FFD6E3BC"/>
      </bottom>
      <diagonal/>
    </border>
    <border>
      <left/>
      <right style="thin">
        <color indexed="64"/>
      </right>
      <top style="thin">
        <color indexed="64"/>
      </top>
      <bottom style="medium">
        <color rgb="FFD6E3BC"/>
      </bottom>
      <diagonal/>
    </border>
    <border>
      <left style="medium">
        <color rgb="FFD6E3BC"/>
      </left>
      <right style="thin">
        <color indexed="64"/>
      </right>
      <top style="medium">
        <color rgb="FFD6E3BC"/>
      </top>
      <bottom/>
      <diagonal/>
    </border>
    <border>
      <left style="medium">
        <color rgb="FFD6E3BC"/>
      </left>
      <right style="thin">
        <color indexed="64"/>
      </right>
      <top/>
      <bottom style="medium">
        <color rgb="FFD6E3BC"/>
      </bottom>
      <diagonal/>
    </border>
    <border>
      <left style="thin">
        <color indexed="64"/>
      </left>
      <right style="medium">
        <color rgb="FFDBDBDB"/>
      </right>
      <top/>
      <bottom/>
      <diagonal/>
    </border>
    <border>
      <left style="medium">
        <color rgb="FFD6E3BC"/>
      </left>
      <right style="thin">
        <color indexed="64"/>
      </right>
      <top style="thin">
        <color indexed="64"/>
      </top>
      <bottom/>
      <diagonal/>
    </border>
    <border>
      <left style="medium">
        <color rgb="FFD6E3BC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D6E3BC"/>
      </right>
      <top style="thin">
        <color indexed="64"/>
      </top>
      <bottom style="medium">
        <color rgb="FFD6E3BC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DBDBDB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DBDBDB"/>
      </bottom>
      <diagonal/>
    </border>
    <border>
      <left/>
      <right style="thin">
        <color rgb="FF000000"/>
      </right>
      <top style="medium">
        <color rgb="FFDBDBDB"/>
      </top>
      <bottom style="medium">
        <color rgb="FFDBDBDB"/>
      </bottom>
      <diagonal/>
    </border>
    <border>
      <left style="thin">
        <color indexed="64"/>
      </left>
      <right/>
      <top/>
      <bottom style="medium">
        <color rgb="FFDBDBDB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A5A5A5"/>
      </bottom>
      <diagonal/>
    </border>
    <border>
      <left/>
      <right style="thin">
        <color rgb="FF000000"/>
      </right>
      <top style="medium">
        <color rgb="FFA5A5A5"/>
      </top>
      <bottom style="medium">
        <color rgb="FFDBDBDB"/>
      </bottom>
      <diagonal/>
    </border>
    <border>
      <left style="medium">
        <color rgb="FFDBDBDB"/>
      </left>
      <right style="thin">
        <color rgb="FF000000"/>
      </right>
      <top style="medium">
        <color rgb="FFDBDBDB"/>
      </top>
      <bottom/>
      <diagonal/>
    </border>
    <border>
      <left style="medium">
        <color rgb="FFDBDBDB"/>
      </left>
      <right style="medium">
        <color indexed="64"/>
      </right>
      <top/>
      <bottom/>
      <diagonal/>
    </border>
    <border>
      <left style="medium">
        <color rgb="FFDBDBDB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DBDBDB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ck">
        <color rgb="FFC9C9C9"/>
      </top>
      <bottom style="medium">
        <color rgb="FFDBDBDB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DBDBDB"/>
      </top>
      <bottom style="medium">
        <color rgb="FFDBDBDB"/>
      </bottom>
      <diagonal/>
    </border>
    <border>
      <left style="medium">
        <color rgb="FF000000"/>
      </left>
      <right style="medium">
        <color rgb="FFDBDBDB"/>
      </right>
      <top/>
      <bottom/>
      <diagonal/>
    </border>
    <border>
      <left style="medium">
        <color rgb="FF000000"/>
      </left>
      <right style="medium">
        <color rgb="FFDBDBDB"/>
      </right>
      <top/>
      <bottom style="thin">
        <color rgb="FF000000"/>
      </bottom>
      <diagonal/>
    </border>
    <border>
      <left style="medium">
        <color rgb="FF000000"/>
      </left>
      <right style="medium">
        <color rgb="FFDBDBDB"/>
      </right>
      <top style="thin">
        <color rgb="FF000000"/>
      </top>
      <bottom/>
      <diagonal/>
    </border>
    <border>
      <left style="medium">
        <color rgb="FF000000"/>
      </left>
      <right style="medium">
        <color rgb="FFDBDBDB"/>
      </right>
      <top/>
      <bottom style="medium">
        <color rgb="FF000000"/>
      </bottom>
      <diagonal/>
    </border>
    <border>
      <left/>
      <right style="medium">
        <color rgb="FFDBDBDB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DBDBDB"/>
      </right>
      <top/>
      <bottom style="medium">
        <color rgb="FFDBDBDB"/>
      </bottom>
      <diagonal/>
    </border>
    <border>
      <left style="medium">
        <color rgb="FF000000"/>
      </left>
      <right/>
      <top/>
      <bottom style="medium">
        <color rgb="FFDBDBDB"/>
      </bottom>
      <diagonal/>
    </border>
    <border>
      <left style="medium">
        <color rgb="FF000000"/>
      </left>
      <right/>
      <top style="medium">
        <color rgb="FFDBDBDB"/>
      </top>
      <bottom style="medium">
        <color rgb="FFDBDBDB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/>
      <right style="thin">
        <color theme="2" tint="-0.499984740745262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6">
    <xf numFmtId="0" fontId="0" fillId="0" borderId="0" xfId="0"/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9" xfId="0" applyFont="1" applyBorder="1" applyAlignment="1">
      <alignment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right" vertical="center" wrapText="1"/>
    </xf>
    <xf numFmtId="0" fontId="1" fillId="0" borderId="3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4" fillId="8" borderId="34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6" borderId="33" xfId="0" applyFont="1" applyFill="1" applyBorder="1" applyAlignment="1">
      <alignment horizontal="right" vertical="center" wrapText="1"/>
    </xf>
    <xf numFmtId="0" fontId="6" fillId="9" borderId="33" xfId="0" applyFont="1" applyFill="1" applyBorder="1" applyAlignment="1">
      <alignment horizontal="right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8" fillId="8" borderId="9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9" fillId="5" borderId="56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right" vertical="center" wrapText="1"/>
    </xf>
    <xf numFmtId="0" fontId="18" fillId="8" borderId="16" xfId="0" applyFont="1" applyFill="1" applyBorder="1" applyAlignment="1">
      <alignment horizontal="center" vertical="center" wrapText="1"/>
    </xf>
    <xf numFmtId="0" fontId="18" fillId="9" borderId="57" xfId="0" applyFont="1" applyFill="1" applyBorder="1" applyAlignment="1">
      <alignment horizontal="right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9" borderId="66" xfId="0" applyFont="1" applyFill="1" applyBorder="1" applyAlignment="1">
      <alignment horizontal="right" vertical="center" wrapText="1"/>
    </xf>
    <xf numFmtId="0" fontId="5" fillId="0" borderId="66" xfId="0" applyFont="1" applyBorder="1" applyAlignment="1">
      <alignment horizontal="right" vertical="center" wrapText="1"/>
    </xf>
    <xf numFmtId="0" fontId="6" fillId="10" borderId="66" xfId="0" applyFont="1" applyFill="1" applyBorder="1" applyAlignment="1">
      <alignment horizontal="right" vertical="center" wrapText="1"/>
    </xf>
    <xf numFmtId="0" fontId="5" fillId="0" borderId="66" xfId="0" applyFont="1" applyBorder="1" applyAlignment="1">
      <alignment horizontal="center" vertical="center" wrapText="1"/>
    </xf>
    <xf numFmtId="0" fontId="6" fillId="6" borderId="66" xfId="0" applyFont="1" applyFill="1" applyBorder="1" applyAlignment="1">
      <alignment horizontal="right" vertical="center" wrapText="1"/>
    </xf>
    <xf numFmtId="0" fontId="5" fillId="0" borderId="68" xfId="0" applyFont="1" applyBorder="1" applyAlignment="1">
      <alignment horizontal="right" vertical="center" wrapText="1"/>
    </xf>
    <xf numFmtId="0" fontId="6" fillId="6" borderId="68" xfId="0" applyFont="1" applyFill="1" applyBorder="1" applyAlignment="1">
      <alignment horizontal="right" vertical="center" wrapText="1"/>
    </xf>
    <xf numFmtId="0" fontId="6" fillId="6" borderId="67" xfId="0" applyFont="1" applyFill="1" applyBorder="1" applyAlignment="1">
      <alignment horizontal="right" vertical="center" wrapText="1"/>
    </xf>
    <xf numFmtId="0" fontId="18" fillId="10" borderId="57" xfId="0" applyFont="1" applyFill="1" applyBorder="1" applyAlignment="1">
      <alignment horizontal="right" vertical="center" wrapText="1"/>
    </xf>
    <xf numFmtId="0" fontId="7" fillId="0" borderId="32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8" fillId="5" borderId="42" xfId="0" applyFont="1" applyFill="1" applyBorder="1" applyAlignment="1">
      <alignment horizontal="right" vertical="center" wrapText="1"/>
    </xf>
    <xf numFmtId="0" fontId="5" fillId="5" borderId="43" xfId="0" applyFont="1" applyFill="1" applyBorder="1" applyAlignment="1">
      <alignment vertical="center" wrapText="1"/>
    </xf>
    <xf numFmtId="0" fontId="5" fillId="0" borderId="42" xfId="0" applyFont="1" applyBorder="1" applyAlignment="1">
      <alignment horizontal="right" vertical="center" wrapText="1"/>
    </xf>
    <xf numFmtId="0" fontId="5" fillId="0" borderId="43" xfId="0" applyFont="1" applyBorder="1" applyAlignment="1">
      <alignment vertical="center" wrapText="1"/>
    </xf>
    <xf numFmtId="0" fontId="7" fillId="5" borderId="43" xfId="0" applyFont="1" applyFill="1" applyBorder="1" applyAlignment="1">
      <alignment vertical="center" wrapText="1"/>
    </xf>
    <xf numFmtId="0" fontId="5" fillId="0" borderId="44" xfId="0" applyFont="1" applyBorder="1" applyAlignment="1">
      <alignment horizontal="right" vertical="center" wrapText="1"/>
    </xf>
    <xf numFmtId="0" fontId="5" fillId="0" borderId="77" xfId="0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 wrapText="1"/>
    </xf>
    <xf numFmtId="0" fontId="6" fillId="4" borderId="73" xfId="0" applyFont="1" applyFill="1" applyBorder="1" applyAlignment="1">
      <alignment horizontal="justify" vertical="center" wrapText="1"/>
    </xf>
    <xf numFmtId="0" fontId="1" fillId="4" borderId="75" xfId="0" applyFont="1" applyFill="1" applyBorder="1" applyAlignment="1">
      <alignment horizontal="center" vertical="center" wrapText="1"/>
    </xf>
    <xf numFmtId="0" fontId="1" fillId="4" borderId="74" xfId="0" applyFont="1" applyFill="1" applyBorder="1" applyAlignment="1">
      <alignment horizontal="center" vertical="center" wrapText="1"/>
    </xf>
    <xf numFmtId="0" fontId="6" fillId="11" borderId="73" xfId="0" applyFont="1" applyFill="1" applyBorder="1" applyAlignment="1">
      <alignment horizontal="right" vertical="center" wrapText="1"/>
    </xf>
    <xf numFmtId="0" fontId="6" fillId="7" borderId="75" xfId="0" applyFont="1" applyFill="1" applyBorder="1" applyAlignment="1">
      <alignment horizontal="center" vertical="center" wrapText="1"/>
    </xf>
    <xf numFmtId="0" fontId="6" fillId="7" borderId="74" xfId="0" applyFont="1" applyFill="1" applyBorder="1" applyAlignment="1">
      <alignment horizontal="center" vertical="center" wrapText="1"/>
    </xf>
    <xf numFmtId="0" fontId="6" fillId="11" borderId="76" xfId="0" applyFont="1" applyFill="1" applyBorder="1" applyAlignment="1">
      <alignment horizontal="right" vertical="center" wrapText="1"/>
    </xf>
    <xf numFmtId="0" fontId="5" fillId="0" borderId="73" xfId="0" applyFont="1" applyBorder="1" applyAlignment="1">
      <alignment horizontal="right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right" vertical="center" wrapText="1"/>
    </xf>
    <xf numFmtId="0" fontId="5" fillId="0" borderId="74" xfId="0" applyFont="1" applyBorder="1" applyAlignment="1">
      <alignment horizontal="center" vertical="center" wrapText="1"/>
    </xf>
    <xf numFmtId="0" fontId="6" fillId="4" borderId="73" xfId="0" applyFont="1" applyFill="1" applyBorder="1" applyAlignment="1">
      <alignment vertical="center" wrapText="1"/>
    </xf>
    <xf numFmtId="0" fontId="6" fillId="8" borderId="75" xfId="0" applyFont="1" applyFill="1" applyBorder="1" applyAlignment="1">
      <alignment horizontal="center" vertical="center" wrapText="1"/>
    </xf>
    <xf numFmtId="0" fontId="5" fillId="0" borderId="89" xfId="0" applyFont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5" fillId="0" borderId="93" xfId="0" applyFont="1" applyBorder="1" applyAlignment="1">
      <alignment horizontal="center" vertical="center" wrapText="1"/>
    </xf>
    <xf numFmtId="0" fontId="0" fillId="0" borderId="75" xfId="0" applyBorder="1" applyAlignment="1">
      <alignment vertical="top" wrapText="1"/>
    </xf>
    <xf numFmtId="0" fontId="3" fillId="0" borderId="75" xfId="0" applyFont="1" applyBorder="1" applyAlignment="1">
      <alignment horizontal="center" vertical="center" wrapText="1"/>
    </xf>
    <xf numFmtId="0" fontId="5" fillId="0" borderId="99" xfId="0" applyFont="1" applyBorder="1" applyAlignment="1">
      <alignment horizontal="center" vertical="center" wrapText="1"/>
    </xf>
    <xf numFmtId="0" fontId="5" fillId="0" borderId="10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 wrapText="1"/>
    </xf>
    <xf numFmtId="0" fontId="7" fillId="0" borderId="102" xfId="0" applyFont="1" applyBorder="1" applyAlignment="1">
      <alignment horizontal="center" vertical="center" wrapText="1"/>
    </xf>
    <xf numFmtId="0" fontId="0" fillId="0" borderId="103" xfId="0" applyBorder="1" applyAlignment="1">
      <alignment vertical="top" wrapText="1"/>
    </xf>
    <xf numFmtId="0" fontId="6" fillId="8" borderId="102" xfId="0" applyFont="1" applyFill="1" applyBorder="1" applyAlignment="1">
      <alignment horizontal="center" vertical="center" wrapText="1"/>
    </xf>
    <xf numFmtId="0" fontId="5" fillId="0" borderId="103" xfId="0" applyFont="1" applyBorder="1" applyAlignment="1">
      <alignment vertical="center" wrapText="1"/>
    </xf>
    <xf numFmtId="0" fontId="1" fillId="0" borderId="102" xfId="0" applyFont="1" applyBorder="1" applyAlignment="1">
      <alignment horizontal="center" vertical="center" wrapText="1"/>
    </xf>
    <xf numFmtId="0" fontId="1" fillId="0" borderId="107" xfId="0" applyFont="1" applyBorder="1" applyAlignment="1">
      <alignment horizontal="center" vertical="center" wrapText="1"/>
    </xf>
    <xf numFmtId="0" fontId="3" fillId="0" borderId="10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6" borderId="103" xfId="0" applyFont="1" applyFill="1" applyBorder="1" applyAlignment="1">
      <alignment horizontal="right" vertical="center" wrapText="1"/>
    </xf>
    <xf numFmtId="0" fontId="5" fillId="0" borderId="103" xfId="0" applyFont="1" applyBorder="1" applyAlignment="1">
      <alignment horizontal="right" vertical="center" wrapText="1"/>
    </xf>
    <xf numFmtId="0" fontId="5" fillId="0" borderId="106" xfId="0" applyFont="1" applyBorder="1" applyAlignment="1">
      <alignment horizontal="right" vertical="center" wrapText="1"/>
    </xf>
    <xf numFmtId="0" fontId="6" fillId="7" borderId="102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6" fillId="8" borderId="74" xfId="0" applyFont="1" applyFill="1" applyBorder="1" applyAlignment="1">
      <alignment horizontal="center" vertical="center" wrapText="1"/>
    </xf>
    <xf numFmtId="0" fontId="5" fillId="0" borderId="108" xfId="0" applyFont="1" applyBorder="1" applyAlignment="1">
      <alignment horizontal="center" vertical="center" wrapText="1"/>
    </xf>
    <xf numFmtId="0" fontId="5" fillId="0" borderId="103" xfId="0" applyFont="1" applyBorder="1" applyAlignment="1">
      <alignment horizontal="center" vertical="center" wrapText="1"/>
    </xf>
    <xf numFmtId="0" fontId="6" fillId="12" borderId="103" xfId="0" applyFont="1" applyFill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5" fillId="0" borderId="116" xfId="0" applyFont="1" applyBorder="1" applyAlignment="1">
      <alignment horizontal="center" vertical="center" wrapText="1"/>
    </xf>
    <xf numFmtId="0" fontId="6" fillId="10" borderId="33" xfId="0" applyFont="1" applyFill="1" applyBorder="1" applyAlignment="1">
      <alignment horizontal="right" vertical="center" wrapText="1"/>
    </xf>
    <xf numFmtId="0" fontId="6" fillId="10" borderId="37" xfId="0" applyFont="1" applyFill="1" applyBorder="1" applyAlignment="1">
      <alignment horizontal="right" vertical="center" wrapText="1"/>
    </xf>
    <xf numFmtId="0" fontId="6" fillId="8" borderId="38" xfId="0" applyFont="1" applyFill="1" applyBorder="1" applyAlignment="1">
      <alignment horizontal="center" vertical="center" wrapText="1"/>
    </xf>
    <xf numFmtId="0" fontId="6" fillId="8" borderId="39" xfId="0" applyFont="1" applyFill="1" applyBorder="1" applyAlignment="1">
      <alignment horizontal="center" vertical="center" wrapText="1"/>
    </xf>
    <xf numFmtId="0" fontId="1" fillId="0" borderId="75" xfId="0" applyFont="1" applyBorder="1" applyAlignment="1">
      <alignment vertical="center" wrapText="1"/>
    </xf>
    <xf numFmtId="0" fontId="5" fillId="0" borderId="100" xfId="0" applyFont="1" applyBorder="1" applyAlignment="1">
      <alignment vertical="center" wrapText="1"/>
    </xf>
    <xf numFmtId="0" fontId="5" fillId="0" borderId="107" xfId="0" applyFont="1" applyBorder="1" applyAlignment="1">
      <alignment vertical="center" wrapText="1"/>
    </xf>
    <xf numFmtId="0" fontId="5" fillId="0" borderId="108" xfId="0" applyFont="1" applyBorder="1" applyAlignment="1">
      <alignment vertical="center" wrapText="1"/>
    </xf>
    <xf numFmtId="0" fontId="1" fillId="0" borderId="119" xfId="0" applyFont="1" applyBorder="1" applyAlignment="1">
      <alignment vertical="center" wrapText="1"/>
    </xf>
    <xf numFmtId="0" fontId="1" fillId="0" borderId="113" xfId="0" applyFont="1" applyBorder="1" applyAlignment="1">
      <alignment vertical="center" wrapText="1"/>
    </xf>
    <xf numFmtId="0" fontId="1" fillId="0" borderId="102" xfId="0" applyFont="1" applyBorder="1" applyAlignment="1">
      <alignment vertical="center" wrapText="1"/>
    </xf>
    <xf numFmtId="0" fontId="7" fillId="0" borderId="103" xfId="0" applyFont="1" applyBorder="1" applyAlignment="1">
      <alignment vertical="center" wrapText="1"/>
    </xf>
    <xf numFmtId="0" fontId="7" fillId="0" borderId="106" xfId="0" applyFont="1" applyBorder="1" applyAlignment="1">
      <alignment vertical="center" wrapText="1"/>
    </xf>
    <xf numFmtId="0" fontId="1" fillId="0" borderId="107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0" fillId="0" borderId="0" xfId="0" applyFont="1" applyAlignment="1">
      <alignment vertical="top"/>
    </xf>
    <xf numFmtId="0" fontId="4" fillId="7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top"/>
    </xf>
    <xf numFmtId="0" fontId="26" fillId="13" borderId="0" xfId="0" applyFont="1" applyFill="1" applyAlignment="1">
      <alignment horizontal="left" vertical="top"/>
    </xf>
    <xf numFmtId="0" fontId="26" fillId="14" borderId="0" xfId="0" applyFont="1" applyFill="1" applyAlignment="1">
      <alignment horizontal="left" vertical="top"/>
    </xf>
    <xf numFmtId="0" fontId="25" fillId="26" borderId="0" xfId="0" applyFont="1" applyFill="1" applyAlignment="1">
      <alignment horizontal="left" vertical="top"/>
    </xf>
    <xf numFmtId="10" fontId="0" fillId="0" borderId="0" xfId="0" applyNumberFormat="1"/>
    <xf numFmtId="0" fontId="25" fillId="0" borderId="0" xfId="0" applyFont="1"/>
    <xf numFmtId="0" fontId="25" fillId="27" borderId="0" xfId="0" applyFont="1" applyFill="1"/>
    <xf numFmtId="0" fontId="0" fillId="27" borderId="0" xfId="0" applyFill="1"/>
    <xf numFmtId="10" fontId="0" fillId="27" borderId="0" xfId="0" applyNumberFormat="1" applyFill="1"/>
    <xf numFmtId="0" fontId="6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right" vertical="center" wrapText="1"/>
    </xf>
    <xf numFmtId="0" fontId="6" fillId="0" borderId="3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right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0" fontId="18" fillId="2" borderId="1" xfId="0" applyFont="1" applyFill="1" applyBorder="1" applyAlignment="1">
      <alignment horizontal="justify" vertical="center" wrapText="1"/>
    </xf>
    <xf numFmtId="0" fontId="18" fillId="2" borderId="2" xfId="0" applyFont="1" applyFill="1" applyBorder="1" applyAlignment="1">
      <alignment horizontal="justify" vertical="center" wrapText="1"/>
    </xf>
    <xf numFmtId="0" fontId="28" fillId="3" borderId="3" xfId="0" applyFont="1" applyFill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18" fillId="3" borderId="3" xfId="0" applyFont="1" applyFill="1" applyBorder="1" applyAlignment="1">
      <alignment horizontal="justify" vertical="center" wrapText="1"/>
    </xf>
    <xf numFmtId="0" fontId="30" fillId="0" borderId="3" xfId="0" applyFont="1" applyBorder="1" applyAlignment="1">
      <alignment horizontal="justify" vertical="center" wrapText="1"/>
    </xf>
    <xf numFmtId="0" fontId="12" fillId="0" borderId="0" xfId="0" applyFont="1" applyAlignment="1">
      <alignment horizontal="justify" vertical="center"/>
    </xf>
    <xf numFmtId="0" fontId="32" fillId="0" borderId="0" xfId="0" applyFont="1"/>
    <xf numFmtId="0" fontId="14" fillId="6" borderId="33" xfId="0" applyFont="1" applyFill="1" applyBorder="1" applyAlignment="1">
      <alignment horizontal="right" vertical="center" wrapText="1"/>
    </xf>
    <xf numFmtId="0" fontId="14" fillId="9" borderId="33" xfId="0" applyFont="1" applyFill="1" applyBorder="1" applyAlignment="1">
      <alignment horizontal="right" vertical="center" wrapText="1"/>
    </xf>
    <xf numFmtId="0" fontId="12" fillId="0" borderId="9" xfId="0" applyFont="1" applyBorder="1" applyAlignment="1">
      <alignment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34" xfId="0" applyFont="1" applyFill="1" applyBorder="1" applyAlignment="1">
      <alignment horizontal="center" vertical="center" wrapText="1"/>
    </xf>
    <xf numFmtId="0" fontId="14" fillId="9" borderId="37" xfId="0" applyFont="1" applyFill="1" applyBorder="1" applyAlignment="1">
      <alignment horizontal="right" vertical="center" wrapText="1"/>
    </xf>
    <xf numFmtId="0" fontId="11" fillId="0" borderId="38" xfId="0" applyFont="1" applyBorder="1" applyAlignment="1">
      <alignment horizontal="center" vertical="center" wrapText="1"/>
    </xf>
    <xf numFmtId="0" fontId="14" fillId="7" borderId="38" xfId="0" applyFont="1" applyFill="1" applyBorder="1" applyAlignment="1">
      <alignment horizontal="center" vertical="center" wrapText="1"/>
    </xf>
    <xf numFmtId="0" fontId="14" fillId="7" borderId="39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40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0" borderId="122" xfId="0" applyFont="1" applyBorder="1" applyAlignment="1">
      <alignment horizontal="center"/>
    </xf>
    <xf numFmtId="0" fontId="14" fillId="0" borderId="123" xfId="0" applyFont="1" applyBorder="1" applyAlignment="1">
      <alignment horizontal="center"/>
    </xf>
    <xf numFmtId="0" fontId="14" fillId="0" borderId="124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14" fillId="0" borderId="42" xfId="0" applyFont="1" applyBorder="1" applyAlignment="1">
      <alignment horizontal="center"/>
    </xf>
    <xf numFmtId="0" fontId="14" fillId="0" borderId="120" xfId="0" applyFont="1" applyBorder="1" applyAlignment="1">
      <alignment horizontal="center"/>
    </xf>
    <xf numFmtId="0" fontId="14" fillId="19" borderId="42" xfId="0" applyFont="1" applyFill="1" applyBorder="1"/>
    <xf numFmtId="0" fontId="34" fillId="19" borderId="0" xfId="0" applyFont="1" applyFill="1"/>
    <xf numFmtId="0" fontId="34" fillId="19" borderId="120" xfId="0" applyFont="1" applyFill="1" applyBorder="1"/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14" fillId="0" borderId="33" xfId="0" applyFont="1" applyBorder="1"/>
    <xf numFmtId="0" fontId="35" fillId="0" borderId="9" xfId="0" applyFont="1" applyBorder="1" applyAlignment="1">
      <alignment horizontal="center"/>
    </xf>
    <xf numFmtId="0" fontId="36" fillId="0" borderId="34" xfId="0" applyFont="1" applyBorder="1" applyAlignment="1">
      <alignment horizontal="center"/>
    </xf>
    <xf numFmtId="164" fontId="35" fillId="0" borderId="34" xfId="0" applyNumberFormat="1" applyFont="1" applyBorder="1" applyAlignment="1">
      <alignment horizontal="center"/>
    </xf>
    <xf numFmtId="0" fontId="35" fillId="0" borderId="34" xfId="0" applyFont="1" applyBorder="1" applyAlignment="1">
      <alignment horizontal="center"/>
    </xf>
    <xf numFmtId="0" fontId="14" fillId="0" borderId="37" xfId="0" applyFont="1" applyBorder="1"/>
    <xf numFmtId="0" fontId="35" fillId="0" borderId="38" xfId="0" applyFont="1" applyBorder="1" applyAlignment="1">
      <alignment horizontal="center"/>
    </xf>
    <xf numFmtId="0" fontId="35" fillId="0" borderId="125" xfId="0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4" fillId="0" borderId="0" xfId="0" applyFont="1"/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26" xfId="0" applyFont="1" applyBorder="1" applyAlignment="1">
      <alignment horizontal="center"/>
    </xf>
    <xf numFmtId="0" fontId="14" fillId="28" borderId="42" xfId="0" applyFont="1" applyFill="1" applyBorder="1"/>
    <xf numFmtId="0" fontId="14" fillId="29" borderId="15" xfId="0" applyFont="1" applyFill="1" applyBorder="1"/>
    <xf numFmtId="0" fontId="14" fillId="29" borderId="127" xfId="0" applyFont="1" applyFill="1" applyBorder="1"/>
    <xf numFmtId="0" fontId="35" fillId="0" borderId="126" xfId="0" applyFont="1" applyBorder="1" applyAlignment="1">
      <alignment horizontal="center"/>
    </xf>
    <xf numFmtId="0" fontId="14" fillId="0" borderId="128" xfId="0" applyFont="1" applyBorder="1"/>
    <xf numFmtId="0" fontId="36" fillId="0" borderId="126" xfId="0" applyFont="1" applyBorder="1" applyAlignment="1">
      <alignment horizontal="center"/>
    </xf>
    <xf numFmtId="0" fontId="35" fillId="0" borderId="12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36" fillId="0" borderId="135" xfId="0" applyFont="1" applyBorder="1" applyAlignment="1">
      <alignment horizontal="center"/>
    </xf>
    <xf numFmtId="0" fontId="35" fillId="0" borderId="135" xfId="0" applyFont="1" applyBorder="1" applyAlignment="1">
      <alignment horizontal="center"/>
    </xf>
    <xf numFmtId="0" fontId="35" fillId="0" borderId="136" xfId="0" applyFont="1" applyBorder="1" applyAlignment="1">
      <alignment horizontal="center"/>
    </xf>
    <xf numFmtId="0" fontId="35" fillId="0" borderId="137" xfId="0" applyFont="1" applyBorder="1" applyAlignment="1">
      <alignment horizontal="center"/>
    </xf>
    <xf numFmtId="0" fontId="14" fillId="0" borderId="33" xfId="0" applyFont="1" applyBorder="1" applyAlignment="1">
      <alignment wrapText="1"/>
    </xf>
    <xf numFmtId="0" fontId="14" fillId="0" borderId="10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39" fillId="0" borderId="0" xfId="0" applyFont="1"/>
    <xf numFmtId="0" fontId="14" fillId="0" borderId="142" xfId="0" applyFont="1" applyBorder="1" applyAlignment="1">
      <alignment horizontal="center"/>
    </xf>
    <xf numFmtId="0" fontId="14" fillId="0" borderId="143" xfId="0" applyFont="1" applyBorder="1" applyAlignment="1">
      <alignment horizontal="center"/>
    </xf>
    <xf numFmtId="0" fontId="14" fillId="30" borderId="142" xfId="0" applyFont="1" applyFill="1" applyBorder="1"/>
    <xf numFmtId="10" fontId="35" fillId="0" borderId="0" xfId="0" applyNumberFormat="1" applyFont="1" applyAlignment="1">
      <alignment horizontal="center"/>
    </xf>
    <xf numFmtId="0" fontId="35" fillId="0" borderId="149" xfId="0" applyFont="1" applyBorder="1" applyAlignment="1">
      <alignment horizontal="center"/>
    </xf>
    <xf numFmtId="0" fontId="35" fillId="0" borderId="150" xfId="0" applyFont="1" applyBorder="1" applyAlignment="1">
      <alignment horizontal="center"/>
    </xf>
    <xf numFmtId="0" fontId="14" fillId="0" borderId="145" xfId="0" applyFont="1" applyBorder="1" applyAlignment="1">
      <alignment horizontal="center"/>
    </xf>
    <xf numFmtId="0" fontId="14" fillId="0" borderId="151" xfId="0" applyFont="1" applyBorder="1" applyAlignment="1">
      <alignment horizontal="center"/>
    </xf>
    <xf numFmtId="0" fontId="14" fillId="0" borderId="135" xfId="0" applyFont="1" applyBorder="1" applyAlignment="1">
      <alignment horizontal="center"/>
    </xf>
    <xf numFmtId="0" fontId="14" fillId="28" borderId="142" xfId="0" applyFont="1" applyFill="1" applyBorder="1"/>
    <xf numFmtId="0" fontId="14" fillId="0" borderId="11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35" fillId="0" borderId="151" xfId="0" applyFont="1" applyBorder="1" applyAlignment="1">
      <alignment horizontal="center"/>
    </xf>
    <xf numFmtId="0" fontId="35" fillId="0" borderId="121" xfId="0" applyFont="1" applyBorder="1" applyAlignment="1">
      <alignment horizontal="center"/>
    </xf>
    <xf numFmtId="0" fontId="35" fillId="0" borderId="146" xfId="0" applyFont="1" applyBorder="1" applyAlignment="1">
      <alignment horizontal="center"/>
    </xf>
    <xf numFmtId="0" fontId="35" fillId="0" borderId="154" xfId="0" applyFont="1" applyBorder="1" applyAlignment="1">
      <alignment horizontal="center"/>
    </xf>
    <xf numFmtId="0" fontId="35" fillId="0" borderId="148" xfId="0" applyFont="1" applyBorder="1" applyAlignment="1">
      <alignment horizontal="center"/>
    </xf>
    <xf numFmtId="0" fontId="35" fillId="0" borderId="0" xfId="0" applyFont="1"/>
    <xf numFmtId="10" fontId="35" fillId="0" borderId="0" xfId="0" applyNumberFormat="1" applyFont="1"/>
    <xf numFmtId="0" fontId="25" fillId="0" borderId="0" xfId="0" applyFont="1" applyAlignment="1">
      <alignment horizontal="left" vertical="center"/>
    </xf>
    <xf numFmtId="0" fontId="26" fillId="13" borderId="0" xfId="0" applyFont="1" applyFill="1" applyAlignment="1">
      <alignment horizontal="left" vertical="center"/>
    </xf>
    <xf numFmtId="0" fontId="26" fillId="14" borderId="0" xfId="0" applyFont="1" applyFill="1" applyAlignment="1">
      <alignment horizontal="left" vertical="center"/>
    </xf>
    <xf numFmtId="0" fontId="40" fillId="15" borderId="0" xfId="0" applyFont="1" applyFill="1" applyAlignment="1">
      <alignment horizontal="left" vertical="center"/>
    </xf>
    <xf numFmtId="0" fontId="40" fillId="16" borderId="0" xfId="0" applyFont="1" applyFill="1" applyAlignment="1">
      <alignment horizontal="left" vertical="center"/>
    </xf>
    <xf numFmtId="0" fontId="40" fillId="17" borderId="0" xfId="0" applyFont="1" applyFill="1" applyAlignment="1">
      <alignment horizontal="left" vertical="center"/>
    </xf>
    <xf numFmtId="0" fontId="40" fillId="18" borderId="0" xfId="0" applyFont="1" applyFill="1" applyAlignment="1">
      <alignment horizontal="left" vertical="center"/>
    </xf>
    <xf numFmtId="0" fontId="40" fillId="19" borderId="0" xfId="0" applyFont="1" applyFill="1" applyAlignment="1">
      <alignment horizontal="left" vertical="center"/>
    </xf>
    <xf numFmtId="0" fontId="40" fillId="20" borderId="0" xfId="0" applyFont="1" applyFill="1" applyAlignment="1">
      <alignment horizontal="left" vertical="center"/>
    </xf>
    <xf numFmtId="0" fontId="40" fillId="21" borderId="0" xfId="0" applyFont="1" applyFill="1" applyAlignment="1">
      <alignment horizontal="left" vertical="center"/>
    </xf>
    <xf numFmtId="0" fontId="40" fillId="22" borderId="0" xfId="0" applyFont="1" applyFill="1" applyAlignment="1">
      <alignment horizontal="left" vertical="center"/>
    </xf>
    <xf numFmtId="0" fontId="40" fillId="23" borderId="0" xfId="0" applyFont="1" applyFill="1" applyAlignment="1">
      <alignment horizontal="left" vertical="center"/>
    </xf>
    <xf numFmtId="0" fontId="41" fillId="18" borderId="0" xfId="0" applyFont="1" applyFill="1" applyAlignment="1">
      <alignment horizontal="left" vertical="center"/>
    </xf>
    <xf numFmtId="0" fontId="40" fillId="24" borderId="0" xfId="0" applyFont="1" applyFill="1" applyAlignment="1">
      <alignment horizontal="left" vertical="center"/>
    </xf>
    <xf numFmtId="0" fontId="40" fillId="25" borderId="0" xfId="0" applyFont="1" applyFill="1" applyAlignment="1">
      <alignment horizontal="left" vertical="center"/>
    </xf>
    <xf numFmtId="0" fontId="25" fillId="26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40" fillId="15" borderId="0" xfId="0" applyFont="1" applyFill="1" applyAlignment="1">
      <alignment horizontal="left" vertical="top"/>
    </xf>
    <xf numFmtId="0" fontId="40" fillId="16" borderId="0" xfId="0" applyFont="1" applyFill="1" applyAlignment="1">
      <alignment horizontal="left" vertical="top"/>
    </xf>
    <xf numFmtId="0" fontId="40" fillId="17" borderId="0" xfId="0" applyFont="1" applyFill="1" applyAlignment="1">
      <alignment horizontal="left" vertical="top"/>
    </xf>
    <xf numFmtId="0" fontId="40" fillId="18" borderId="0" xfId="0" applyFont="1" applyFill="1" applyAlignment="1">
      <alignment horizontal="left" vertical="top"/>
    </xf>
    <xf numFmtId="0" fontId="40" fillId="19" borderId="0" xfId="0" applyFont="1" applyFill="1" applyAlignment="1">
      <alignment horizontal="left" vertical="top"/>
    </xf>
    <xf numFmtId="0" fontId="40" fillId="20" borderId="0" xfId="0" applyFont="1" applyFill="1" applyAlignment="1">
      <alignment horizontal="left" vertical="top"/>
    </xf>
    <xf numFmtId="0" fontId="40" fillId="21" borderId="0" xfId="0" applyFont="1" applyFill="1" applyAlignment="1">
      <alignment horizontal="left" vertical="top"/>
    </xf>
    <xf numFmtId="0" fontId="40" fillId="22" borderId="0" xfId="0" applyFont="1" applyFill="1" applyAlignment="1">
      <alignment horizontal="left" vertical="top"/>
    </xf>
    <xf numFmtId="0" fontId="40" fillId="23" borderId="0" xfId="0" applyFont="1" applyFill="1" applyAlignment="1">
      <alignment horizontal="left" vertical="top"/>
    </xf>
    <xf numFmtId="0" fontId="41" fillId="18" borderId="0" xfId="0" applyFont="1" applyFill="1" applyAlignment="1">
      <alignment horizontal="left" vertical="top"/>
    </xf>
    <xf numFmtId="0" fontId="40" fillId="24" borderId="0" xfId="0" applyFont="1" applyFill="1" applyAlignment="1">
      <alignment horizontal="left" vertical="top"/>
    </xf>
    <xf numFmtId="0" fontId="40" fillId="25" borderId="0" xfId="0" applyFont="1" applyFill="1" applyAlignment="1">
      <alignment horizontal="left" vertical="top"/>
    </xf>
    <xf numFmtId="164" fontId="9" fillId="0" borderId="0" xfId="0" applyNumberFormat="1" applyFont="1"/>
    <xf numFmtId="164" fontId="10" fillId="0" borderId="0" xfId="0" applyNumberFormat="1" applyFont="1"/>
    <xf numFmtId="0" fontId="42" fillId="0" borderId="0" xfId="0" applyFont="1" applyAlignment="1">
      <alignment horizontal="center"/>
    </xf>
    <xf numFmtId="164" fontId="12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1" fillId="0" borderId="156" xfId="0" applyFont="1" applyBorder="1" applyAlignment="1">
      <alignment horizontal="center"/>
    </xf>
    <xf numFmtId="0" fontId="12" fillId="0" borderId="155" xfId="0" applyFont="1" applyBorder="1" applyAlignment="1">
      <alignment horizontal="center"/>
    </xf>
    <xf numFmtId="0" fontId="12" fillId="0" borderId="157" xfId="0" applyFont="1" applyBorder="1" applyAlignment="1">
      <alignment horizontal="center"/>
    </xf>
    <xf numFmtId="0" fontId="11" fillId="0" borderId="155" xfId="0" applyFont="1" applyBorder="1"/>
    <xf numFmtId="0" fontId="11" fillId="0" borderId="155" xfId="0" applyFont="1" applyBorder="1" applyAlignment="1">
      <alignment horizontal="center"/>
    </xf>
    <xf numFmtId="0" fontId="11" fillId="0" borderId="39" xfId="0" applyFont="1" applyBorder="1"/>
    <xf numFmtId="164" fontId="11" fillId="0" borderId="156" xfId="0" applyNumberFormat="1" applyFont="1" applyBorder="1" applyAlignment="1">
      <alignment horizontal="center"/>
    </xf>
    <xf numFmtId="164" fontId="11" fillId="0" borderId="44" xfId="0" applyNumberFormat="1" applyFont="1" applyBorder="1" applyAlignment="1">
      <alignment horizontal="center"/>
    </xf>
    <xf numFmtId="0" fontId="11" fillId="0" borderId="29" xfId="0" applyFont="1" applyBorder="1"/>
    <xf numFmtId="164" fontId="12" fillId="0" borderId="155" xfId="0" applyNumberFormat="1" applyFont="1" applyBorder="1" applyAlignment="1">
      <alignment horizontal="center"/>
    </xf>
    <xf numFmtId="164" fontId="12" fillId="0" borderId="27" xfId="0" applyNumberFormat="1" applyFont="1" applyBorder="1" applyAlignment="1">
      <alignment horizontal="center"/>
    </xf>
    <xf numFmtId="0" fontId="11" fillId="0" borderId="32" xfId="0" applyFont="1" applyBorder="1"/>
    <xf numFmtId="164" fontId="12" fillId="0" borderId="157" xfId="0" applyNumberFormat="1" applyFont="1" applyBorder="1" applyAlignment="1">
      <alignment horizontal="center"/>
    </xf>
    <xf numFmtId="164" fontId="12" fillId="0" borderId="40" xfId="0" applyNumberFormat="1" applyFont="1" applyBorder="1" applyAlignment="1">
      <alignment horizontal="center"/>
    </xf>
    <xf numFmtId="0" fontId="12" fillId="0" borderId="155" xfId="0" applyFont="1" applyBorder="1"/>
    <xf numFmtId="2" fontId="12" fillId="0" borderId="155" xfId="0" applyNumberFormat="1" applyFont="1" applyBorder="1"/>
    <xf numFmtId="164" fontId="12" fillId="0" borderId="155" xfId="0" applyNumberFormat="1" applyFont="1" applyBorder="1"/>
    <xf numFmtId="0" fontId="11" fillId="0" borderId="155" xfId="0" applyFont="1" applyBorder="1" applyAlignment="1">
      <alignment horizontal="left"/>
    </xf>
    <xf numFmtId="164" fontId="11" fillId="0" borderId="155" xfId="0" applyNumberFormat="1" applyFont="1" applyBorder="1" applyAlignment="1">
      <alignment horizontal="center"/>
    </xf>
    <xf numFmtId="2" fontId="12" fillId="0" borderId="155" xfId="0" applyNumberFormat="1" applyFont="1" applyBorder="1" applyAlignment="1">
      <alignment horizontal="center"/>
    </xf>
    <xf numFmtId="0" fontId="12" fillId="31" borderId="0" xfId="0" applyFont="1" applyFill="1" applyAlignment="1">
      <alignment horizontal="justify" vertical="center"/>
    </xf>
    <xf numFmtId="0" fontId="12" fillId="31" borderId="0" xfId="0" applyFont="1" applyFill="1"/>
    <xf numFmtId="0" fontId="34" fillId="31" borderId="0" xfId="0" applyFont="1" applyFill="1"/>
    <xf numFmtId="0" fontId="12" fillId="32" borderId="0" xfId="0" applyFont="1" applyFill="1"/>
    <xf numFmtId="0" fontId="12" fillId="33" borderId="0" xfId="0" applyFont="1" applyFill="1"/>
    <xf numFmtId="0" fontId="12" fillId="34" borderId="0" xfId="0" applyFont="1" applyFill="1"/>
    <xf numFmtId="0" fontId="12" fillId="35" borderId="0" xfId="0" applyFont="1" applyFill="1"/>
    <xf numFmtId="0" fontId="12" fillId="7" borderId="0" xfId="0" applyFont="1" applyFill="1"/>
    <xf numFmtId="0" fontId="32" fillId="0" borderId="0" xfId="0" applyFont="1" applyAlignment="1">
      <alignment vertical="center"/>
    </xf>
    <xf numFmtId="0" fontId="43" fillId="0" borderId="45" xfId="0" applyFont="1" applyBorder="1" applyAlignment="1">
      <alignment horizontal="left" vertical="center"/>
    </xf>
    <xf numFmtId="0" fontId="43" fillId="0" borderId="158" xfId="0" applyFont="1" applyBorder="1" applyAlignment="1">
      <alignment horizontal="center" vertical="center"/>
    </xf>
    <xf numFmtId="0" fontId="43" fillId="0" borderId="45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159" xfId="0" applyFont="1" applyBorder="1" applyAlignment="1">
      <alignment horizontal="center" vertical="center"/>
    </xf>
    <xf numFmtId="0" fontId="45" fillId="0" borderId="0" xfId="0" applyFont="1"/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center" wrapText="1"/>
    </xf>
    <xf numFmtId="0" fontId="45" fillId="0" borderId="0" xfId="0" applyFont="1" applyAlignment="1">
      <alignment horizontal="center"/>
    </xf>
    <xf numFmtId="2" fontId="45" fillId="0" borderId="0" xfId="0" applyNumberFormat="1" applyFont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42" fillId="0" borderId="40" xfId="0" applyFont="1" applyBorder="1" applyAlignment="1">
      <alignment horizontal="center"/>
    </xf>
    <xf numFmtId="0" fontId="42" fillId="0" borderId="41" xfId="0" applyFont="1" applyBorder="1" applyAlignment="1">
      <alignment horizontal="center"/>
    </xf>
    <xf numFmtId="0" fontId="42" fillId="0" borderId="32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6" fillId="0" borderId="69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6" fillId="8" borderId="7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8" borderId="26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6" fillId="8" borderId="7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5" fillId="0" borderId="42" xfId="0" applyFont="1" applyBorder="1" applyAlignment="1">
      <alignment horizontal="right" vertical="center" wrapText="1"/>
    </xf>
    <xf numFmtId="0" fontId="7" fillId="0" borderId="45" xfId="0" applyFont="1" applyBorder="1" applyAlignment="1">
      <alignment vertical="center" wrapText="1"/>
    </xf>
    <xf numFmtId="0" fontId="6" fillId="4" borderId="83" xfId="0" applyFont="1" applyFill="1" applyBorder="1" applyAlignment="1">
      <alignment vertical="center" wrapText="1"/>
    </xf>
    <xf numFmtId="0" fontId="6" fillId="4" borderId="84" xfId="0" applyFont="1" applyFill="1" applyBorder="1" applyAlignment="1">
      <alignment vertical="center" wrapText="1"/>
    </xf>
    <xf numFmtId="0" fontId="6" fillId="4" borderId="85" xfId="0" applyFont="1" applyFill="1" applyBorder="1" applyAlignment="1">
      <alignment vertical="center" wrapText="1"/>
    </xf>
    <xf numFmtId="0" fontId="1" fillId="4" borderId="86" xfId="0" applyFont="1" applyFill="1" applyBorder="1" applyAlignment="1">
      <alignment vertical="center" wrapText="1"/>
    </xf>
    <xf numFmtId="0" fontId="1" fillId="4" borderId="84" xfId="0" applyFont="1" applyFill="1" applyBorder="1" applyAlignment="1">
      <alignment vertical="center" wrapText="1"/>
    </xf>
    <xf numFmtId="0" fontId="1" fillId="4" borderId="87" xfId="0" applyFont="1" applyFill="1" applyBorder="1" applyAlignment="1">
      <alignment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6" fillId="8" borderId="79" xfId="0" applyFont="1" applyFill="1" applyBorder="1" applyAlignment="1">
      <alignment horizontal="center" vertical="center" wrapText="1"/>
    </xf>
    <xf numFmtId="0" fontId="6" fillId="8" borderId="73" xfId="0" applyFont="1" applyFill="1" applyBorder="1" applyAlignment="1">
      <alignment horizontal="center" vertical="center" wrapText="1"/>
    </xf>
    <xf numFmtId="0" fontId="1" fillId="0" borderId="79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80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0" fontId="6" fillId="7" borderId="79" xfId="0" applyFont="1" applyFill="1" applyBorder="1" applyAlignment="1">
      <alignment horizontal="center" vertical="center" wrapText="1"/>
    </xf>
    <xf numFmtId="0" fontId="6" fillId="7" borderId="73" xfId="0" applyFont="1" applyFill="1" applyBorder="1" applyAlignment="1">
      <alignment horizontal="center" vertical="center" wrapText="1"/>
    </xf>
    <xf numFmtId="0" fontId="1" fillId="0" borderId="81" xfId="0" applyFont="1" applyBorder="1" applyAlignment="1">
      <alignment horizontal="center" vertical="center" wrapText="1"/>
    </xf>
    <xf numFmtId="0" fontId="1" fillId="0" borderId="82" xfId="0" applyFont="1" applyBorder="1" applyAlignment="1">
      <alignment horizontal="center" vertical="center" wrapText="1"/>
    </xf>
    <xf numFmtId="0" fontId="6" fillId="0" borderId="9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91" xfId="0" applyFont="1" applyBorder="1" applyAlignment="1">
      <alignment horizontal="center" vertical="center" wrapText="1"/>
    </xf>
    <xf numFmtId="0" fontId="6" fillId="0" borderId="9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 wrapText="1"/>
    </xf>
    <xf numFmtId="0" fontId="5" fillId="0" borderId="8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6" fillId="0" borderId="94" xfId="0" applyFont="1" applyBorder="1" applyAlignment="1">
      <alignment horizontal="center" vertical="center" wrapText="1"/>
    </xf>
    <xf numFmtId="0" fontId="6" fillId="0" borderId="95" xfId="0" applyFont="1" applyBorder="1" applyAlignment="1">
      <alignment horizontal="center" vertical="center" wrapText="1"/>
    </xf>
    <xf numFmtId="0" fontId="6" fillId="0" borderId="96" xfId="0" applyFont="1" applyBorder="1" applyAlignment="1">
      <alignment horizontal="center" vertical="center" wrapText="1"/>
    </xf>
    <xf numFmtId="0" fontId="6" fillId="0" borderId="97" xfId="0" applyFont="1" applyBorder="1" applyAlignment="1">
      <alignment horizontal="center" vertical="center" wrapText="1"/>
    </xf>
    <xf numFmtId="0" fontId="6" fillId="0" borderId="98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right" vertical="center" wrapText="1"/>
    </xf>
    <xf numFmtId="0" fontId="5" fillId="0" borderId="33" xfId="0" applyFont="1" applyBorder="1" applyAlignment="1">
      <alignment horizontal="right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8" fillId="4" borderId="35" xfId="0" applyFont="1" applyFill="1" applyBorder="1" applyAlignment="1">
      <alignment vertical="center" wrapText="1"/>
    </xf>
    <xf numFmtId="0" fontId="8" fillId="4" borderId="15" xfId="0" applyFont="1" applyFill="1" applyBorder="1" applyAlignment="1">
      <alignment vertical="center" wrapText="1"/>
    </xf>
    <xf numFmtId="0" fontId="8" fillId="4" borderId="36" xfId="0" applyFont="1" applyFill="1" applyBorder="1" applyAlignment="1">
      <alignment vertical="center" wrapText="1"/>
    </xf>
    <xf numFmtId="0" fontId="6" fillId="4" borderId="35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6" fillId="4" borderId="36" xfId="0" applyFont="1" applyFill="1" applyBorder="1" applyAlignment="1">
      <alignment vertical="center" wrapText="1"/>
    </xf>
    <xf numFmtId="0" fontId="6" fillId="4" borderId="105" xfId="0" applyFont="1" applyFill="1" applyBorder="1" applyAlignment="1">
      <alignment horizontal="center" vertical="center" wrapText="1"/>
    </xf>
    <xf numFmtId="0" fontId="6" fillId="4" borderId="84" xfId="0" applyFont="1" applyFill="1" applyBorder="1" applyAlignment="1">
      <alignment horizontal="center" vertical="center" wrapText="1"/>
    </xf>
    <xf numFmtId="0" fontId="6" fillId="4" borderId="104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6" fillId="0" borderId="109" xfId="0" applyFont="1" applyBorder="1" applyAlignment="1">
      <alignment horizontal="center" vertical="center" wrapText="1"/>
    </xf>
    <xf numFmtId="0" fontId="6" fillId="0" borderId="110" xfId="0" applyFont="1" applyBorder="1" applyAlignment="1">
      <alignment horizontal="center" vertical="center" wrapText="1"/>
    </xf>
    <xf numFmtId="0" fontId="6" fillId="0" borderId="111" xfId="0" applyFont="1" applyBorder="1" applyAlignment="1">
      <alignment horizontal="center" vertical="center" wrapText="1"/>
    </xf>
    <xf numFmtId="0" fontId="6" fillId="0" borderId="112" xfId="0" applyFont="1" applyBorder="1" applyAlignment="1">
      <alignment horizontal="center" vertical="center" wrapText="1"/>
    </xf>
    <xf numFmtId="0" fontId="6" fillId="0" borderId="113" xfId="0" applyFont="1" applyBorder="1" applyAlignment="1">
      <alignment horizontal="center" vertical="center" wrapText="1"/>
    </xf>
    <xf numFmtId="0" fontId="5" fillId="0" borderId="114" xfId="0" applyFont="1" applyBorder="1" applyAlignment="1">
      <alignment horizontal="center" vertical="center" wrapText="1"/>
    </xf>
    <xf numFmtId="0" fontId="5" fillId="0" borderId="115" xfId="0" applyFont="1" applyBorder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7" fillId="0" borderId="104" xfId="0" applyFont="1" applyBorder="1" applyAlignment="1">
      <alignment horizontal="center" vertical="center" wrapText="1"/>
    </xf>
    <xf numFmtId="0" fontId="5" fillId="0" borderId="99" xfId="0" applyFont="1" applyBorder="1" applyAlignment="1">
      <alignment vertical="center" wrapText="1"/>
    </xf>
    <xf numFmtId="0" fontId="5" fillId="0" borderId="106" xfId="0" applyFont="1" applyBorder="1" applyAlignment="1">
      <alignment vertical="center" wrapText="1"/>
    </xf>
    <xf numFmtId="0" fontId="7" fillId="0" borderId="117" xfId="0" applyFont="1" applyBorder="1" applyAlignment="1">
      <alignment vertical="center" wrapText="1"/>
    </xf>
    <xf numFmtId="0" fontId="7" fillId="0" borderId="118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4" fillId="29" borderId="35" xfId="0" applyFont="1" applyFill="1" applyBorder="1" applyAlignment="1">
      <alignment wrapText="1"/>
    </xf>
    <xf numFmtId="0" fontId="14" fillId="29" borderId="15" xfId="0" applyFont="1" applyFill="1" applyBorder="1" applyAlignment="1">
      <alignment wrapText="1"/>
    </xf>
    <xf numFmtId="0" fontId="14" fillId="29" borderId="127" xfId="0" applyFont="1" applyFill="1" applyBorder="1" applyAlignment="1">
      <alignment wrapText="1"/>
    </xf>
    <xf numFmtId="0" fontId="14" fillId="0" borderId="45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14" fillId="0" borderId="120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14" fillId="0" borderId="47" xfId="0" applyFont="1" applyBorder="1" applyAlignment="1">
      <alignment horizontal="center"/>
    </xf>
    <xf numFmtId="0" fontId="14" fillId="0" borderId="130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31" xfId="0" applyFont="1" applyBorder="1" applyAlignment="1">
      <alignment horizontal="center"/>
    </xf>
    <xf numFmtId="0" fontId="14" fillId="0" borderId="48" xfId="0" applyFont="1" applyBorder="1"/>
    <xf numFmtId="0" fontId="14" fillId="0" borderId="116" xfId="0" applyFont="1" applyBorder="1"/>
    <xf numFmtId="0" fontId="14" fillId="0" borderId="20" xfId="0" applyFont="1" applyBorder="1" applyAlignment="1">
      <alignment horizontal="center"/>
    </xf>
    <xf numFmtId="0" fontId="14" fillId="0" borderId="133" xfId="0" applyFont="1" applyBorder="1" applyAlignment="1">
      <alignment horizontal="center"/>
    </xf>
    <xf numFmtId="0" fontId="14" fillId="0" borderId="132" xfId="0" applyFont="1" applyBorder="1" applyAlignment="1">
      <alignment horizontal="center"/>
    </xf>
    <xf numFmtId="0" fontId="14" fillId="0" borderId="134" xfId="0" applyFont="1" applyBorder="1" applyAlignment="1">
      <alignment horizontal="center"/>
    </xf>
    <xf numFmtId="0" fontId="14" fillId="0" borderId="23" xfId="0" applyFont="1" applyBorder="1" applyAlignment="1">
      <alignment horizontal="center" wrapText="1"/>
    </xf>
    <xf numFmtId="0" fontId="14" fillId="0" borderId="24" xfId="0" applyFont="1" applyBorder="1" applyAlignment="1">
      <alignment horizontal="center" wrapText="1"/>
    </xf>
    <xf numFmtId="0" fontId="14" fillId="0" borderId="25" xfId="0" applyFont="1" applyBorder="1" applyAlignment="1">
      <alignment horizontal="center" wrapText="1"/>
    </xf>
    <xf numFmtId="0" fontId="14" fillId="0" borderId="138" xfId="0" applyFont="1" applyBorder="1" applyAlignment="1">
      <alignment horizontal="center" wrapText="1"/>
    </xf>
    <xf numFmtId="0" fontId="14" fillId="0" borderId="48" xfId="0" applyFont="1" applyBorder="1" applyAlignment="1">
      <alignment wrapText="1"/>
    </xf>
    <xf numFmtId="0" fontId="14" fillId="0" borderId="116" xfId="0" applyFont="1" applyBorder="1" applyAlignment="1">
      <alignment wrapText="1"/>
    </xf>
    <xf numFmtId="0" fontId="14" fillId="0" borderId="20" xfId="0" applyFont="1" applyBorder="1" applyAlignment="1">
      <alignment horizontal="center" wrapText="1"/>
    </xf>
    <xf numFmtId="0" fontId="14" fillId="0" borderId="133" xfId="0" applyFont="1" applyBorder="1" applyAlignment="1">
      <alignment horizontal="center" wrapText="1"/>
    </xf>
    <xf numFmtId="0" fontId="14" fillId="0" borderId="132" xfId="0" applyFont="1" applyBorder="1" applyAlignment="1">
      <alignment horizontal="center" wrapText="1"/>
    </xf>
    <xf numFmtId="0" fontId="14" fillId="0" borderId="134" xfId="0" applyFont="1" applyBorder="1" applyAlignment="1">
      <alignment horizontal="center" wrapText="1"/>
    </xf>
    <xf numFmtId="0" fontId="14" fillId="0" borderId="147" xfId="0" applyFont="1" applyBorder="1" applyAlignment="1">
      <alignment vertical="center"/>
    </xf>
    <xf numFmtId="0" fontId="14" fillId="0" borderId="145" xfId="0" applyFont="1" applyBorder="1" applyAlignment="1">
      <alignment vertical="center"/>
    </xf>
    <xf numFmtId="0" fontId="14" fillId="0" borderId="146" xfId="0" applyFont="1" applyBorder="1" applyAlignment="1">
      <alignment vertical="center"/>
    </xf>
    <xf numFmtId="0" fontId="14" fillId="0" borderId="139" xfId="0" applyFont="1" applyBorder="1" applyAlignment="1">
      <alignment horizontal="center"/>
    </xf>
    <xf numFmtId="0" fontId="14" fillId="0" borderId="140" xfId="0" applyFont="1" applyBorder="1" applyAlignment="1">
      <alignment horizontal="center"/>
    </xf>
    <xf numFmtId="0" fontId="14" fillId="0" borderId="141" xfId="0" applyFont="1" applyBorder="1" applyAlignment="1">
      <alignment horizontal="center"/>
    </xf>
    <xf numFmtId="0" fontId="14" fillId="30" borderId="15" xfId="0" applyFont="1" applyFill="1" applyBorder="1" applyAlignment="1">
      <alignment horizontal="center"/>
    </xf>
    <xf numFmtId="0" fontId="14" fillId="30" borderId="144" xfId="0" applyFont="1" applyFill="1" applyBorder="1" applyAlignment="1">
      <alignment horizontal="center"/>
    </xf>
    <xf numFmtId="0" fontId="14" fillId="0" borderId="148" xfId="0" applyFont="1" applyBorder="1" applyAlignment="1">
      <alignment vertical="center"/>
    </xf>
    <xf numFmtId="0" fontId="14" fillId="29" borderId="15" xfId="0" applyFont="1" applyFill="1" applyBorder="1" applyAlignment="1">
      <alignment horizontal="center"/>
    </xf>
    <xf numFmtId="0" fontId="14" fillId="29" borderId="144" xfId="0" applyFont="1" applyFill="1" applyBorder="1" applyAlignment="1">
      <alignment horizontal="center"/>
    </xf>
    <xf numFmtId="0" fontId="14" fillId="0" borderId="145" xfId="0" applyFont="1" applyBorder="1" applyAlignment="1">
      <alignment horizontal="center" vertical="center"/>
    </xf>
    <xf numFmtId="0" fontId="14" fillId="0" borderId="15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52" xfId="0" applyFont="1" applyBorder="1" applyAlignment="1">
      <alignment horizontal="center"/>
    </xf>
    <xf numFmtId="0" fontId="14" fillId="0" borderId="135" xfId="0" applyFont="1" applyBorder="1" applyAlignment="1">
      <alignment horizontal="center"/>
    </xf>
    <xf numFmtId="0" fontId="14" fillId="0" borderId="0" xfId="0" applyFont="1"/>
    <xf numFmtId="0" fontId="14" fillId="29" borderId="153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2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0.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64F874-F172-4C70-B07A-9ED49116460D}" name="Table4" displayName="Table4" ref="A82:G120" totalsRowShown="0" headerRowDxfId="11" dataDxfId="9" headerRowBorderDxfId="10" tableBorderDxfId="8" totalsRowBorderDxfId="7">
  <autoFilter ref="A82:G120" xr:uid="{0E64F874-F172-4C70-B07A-9ED49116460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sortState xmlns:xlrd2="http://schemas.microsoft.com/office/spreadsheetml/2017/richdata2" ref="A83:G120">
    <sortCondition ref="G82:G120"/>
  </sortState>
  <tableColumns count="7">
    <tableColumn id="1" xr3:uid="{2D1FE1F9-F944-4FC3-B6F1-0CBF7422F8F8}" name="Variable" dataDxfId="6"/>
    <tableColumn id="2" xr3:uid="{B6ED3BB0-DCAC-44BC-A805-31FD457E9740}" name="NCD (Mean ± SD)" dataDxfId="5"/>
    <tableColumn id="3" xr3:uid="{201ABFA2-65EB-4922-A031-24A77F4542C5}" name="CD (Mean ± SD)" dataDxfId="4"/>
    <tableColumn id="4" xr3:uid="{C549F5AA-1327-441A-8A44-F3E1FF30FDFE}" name="statistic" dataDxfId="3"/>
    <tableColumn id="5" xr3:uid="{4E7592D7-46FB-466A-A963-76CB066B0550}" name="df" dataDxfId="2"/>
    <tableColumn id="6" xr3:uid="{ED771CDE-39A7-46FA-943B-D23AE7896D61}" name="p_value" dataDxfId="1"/>
    <tableColumn id="7" xr3:uid="{C9000D23-7EFA-4EDE-B94E-ED7CAEF4CE89}" name="p_adj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ffeineinformer.com/caffeine-content/matcha-green-tea" TargetMode="External"/><Relationship Id="rId3" Type="http://schemas.openxmlformats.org/officeDocument/2006/relationships/hyperlink" Target="https://www.caffeineinformer.com/caffeine-content/matcha-green-tea" TargetMode="External"/><Relationship Id="rId7" Type="http://schemas.openxmlformats.org/officeDocument/2006/relationships/hyperlink" Target="https://www.coca-cola.ie/our-business/faqs/how-much-caffeine-is-in-diet-coke-coca-cola-and-coke-zero" TargetMode="External"/><Relationship Id="rId2" Type="http://schemas.openxmlformats.org/officeDocument/2006/relationships/hyperlink" Target="https://www.cspinet.org/eating-healthy/ingredients-of-concern/caffeine-chart" TargetMode="External"/><Relationship Id="rId1" Type="http://schemas.openxmlformats.org/officeDocument/2006/relationships/hyperlink" Target="https://www.caffeineinformer.com/caffeine-content/matcha-green-tea" TargetMode="External"/><Relationship Id="rId6" Type="http://schemas.openxmlformats.org/officeDocument/2006/relationships/hyperlink" Target="https://www.coca-cola.ie/our-business/faqs/how-much-caffeine-is-in-diet-coke-coca-cola-and-coke-zer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coca-cola.ie/our-business/faqs/how-much-caffeine-is-in-diet-coke-coca-cola-and-coke-zero" TargetMode="External"/><Relationship Id="rId10" Type="http://schemas.openxmlformats.org/officeDocument/2006/relationships/hyperlink" Target="https://www.caffeineinformer.com/caffeine-content/matcha-green-tea" TargetMode="External"/><Relationship Id="rId4" Type="http://schemas.openxmlformats.org/officeDocument/2006/relationships/hyperlink" Target="https://www.caffeineinformer.com/caffeine-content/coffee-instant" TargetMode="External"/><Relationship Id="rId9" Type="http://schemas.openxmlformats.org/officeDocument/2006/relationships/hyperlink" Target="https://fdc.nal.usda.gov/fdc-app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181F4-824C-432B-AAEF-BC849195D20C}">
  <dimension ref="A2:B33"/>
  <sheetViews>
    <sheetView tabSelected="1" workbookViewId="0">
      <selection activeCell="B24" sqref="B24"/>
    </sheetView>
  </sheetViews>
  <sheetFormatPr defaultRowHeight="15" x14ac:dyDescent="0.2"/>
  <cols>
    <col min="1" max="1" width="30" style="12" bestFit="1" customWidth="1"/>
    <col min="2" max="2" width="255.7109375" style="12" bestFit="1" customWidth="1"/>
    <col min="3" max="16384" width="9.140625" style="12"/>
  </cols>
  <sheetData>
    <row r="2" spans="1:2" x14ac:dyDescent="0.2">
      <c r="A2" s="323" t="s">
        <v>2386</v>
      </c>
      <c r="B2" s="322" t="s">
        <v>1164</v>
      </c>
    </row>
    <row r="3" spans="1:2" x14ac:dyDescent="0.2">
      <c r="A3" s="323" t="s">
        <v>2387</v>
      </c>
      <c r="B3" s="323" t="s">
        <v>2222</v>
      </c>
    </row>
    <row r="4" spans="1:2" x14ac:dyDescent="0.2">
      <c r="A4" s="325" t="s">
        <v>2388</v>
      </c>
      <c r="B4" s="325" t="s">
        <v>1165</v>
      </c>
    </row>
    <row r="5" spans="1:2" x14ac:dyDescent="0.2">
      <c r="A5" s="325" t="s">
        <v>2389</v>
      </c>
      <c r="B5" s="325" t="s">
        <v>1166</v>
      </c>
    </row>
    <row r="6" spans="1:2" x14ac:dyDescent="0.2">
      <c r="A6" s="325" t="s">
        <v>2390</v>
      </c>
      <c r="B6" s="325" t="s">
        <v>1167</v>
      </c>
    </row>
    <row r="7" spans="1:2" x14ac:dyDescent="0.2">
      <c r="A7" s="325" t="s">
        <v>2391</v>
      </c>
      <c r="B7" s="325" t="s">
        <v>1168</v>
      </c>
    </row>
    <row r="8" spans="1:2" x14ac:dyDescent="0.2">
      <c r="A8" s="326" t="s">
        <v>2392</v>
      </c>
      <c r="B8" s="326" t="s">
        <v>1169</v>
      </c>
    </row>
    <row r="9" spans="1:2" x14ac:dyDescent="0.2">
      <c r="A9" s="326" t="s">
        <v>2393</v>
      </c>
      <c r="B9" s="326" t="s">
        <v>1170</v>
      </c>
    </row>
    <row r="10" spans="1:2" x14ac:dyDescent="0.2">
      <c r="A10" s="326" t="s">
        <v>2394</v>
      </c>
      <c r="B10" s="326" t="s">
        <v>1171</v>
      </c>
    </row>
    <row r="11" spans="1:2" x14ac:dyDescent="0.2">
      <c r="A11" s="326" t="s">
        <v>2395</v>
      </c>
      <c r="B11" s="326" t="s">
        <v>1172</v>
      </c>
    </row>
    <row r="12" spans="1:2" x14ac:dyDescent="0.2">
      <c r="A12" s="327" t="s">
        <v>2396</v>
      </c>
      <c r="B12" s="327" t="s">
        <v>1173</v>
      </c>
    </row>
    <row r="13" spans="1:2" x14ac:dyDescent="0.2">
      <c r="A13" s="327" t="s">
        <v>2397</v>
      </c>
      <c r="B13" s="327" t="s">
        <v>1174</v>
      </c>
    </row>
    <row r="14" spans="1:2" x14ac:dyDescent="0.2">
      <c r="A14" s="327" t="s">
        <v>2398</v>
      </c>
      <c r="B14" s="327" t="s">
        <v>1175</v>
      </c>
    </row>
    <row r="15" spans="1:2" x14ac:dyDescent="0.2">
      <c r="A15" s="327" t="s">
        <v>2399</v>
      </c>
      <c r="B15" s="327" t="s">
        <v>1176</v>
      </c>
    </row>
    <row r="16" spans="1:2" x14ac:dyDescent="0.2">
      <c r="A16" s="328" t="s">
        <v>2400</v>
      </c>
      <c r="B16" s="328" t="s">
        <v>1177</v>
      </c>
    </row>
    <row r="17" spans="1:2" x14ac:dyDescent="0.2">
      <c r="A17" s="329" t="s">
        <v>2401</v>
      </c>
      <c r="B17" s="329" t="s">
        <v>1178</v>
      </c>
    </row>
    <row r="18" spans="1:2" x14ac:dyDescent="0.2">
      <c r="A18" s="323" t="s">
        <v>2402</v>
      </c>
      <c r="B18" s="324" t="s">
        <v>1837</v>
      </c>
    </row>
    <row r="19" spans="1:2" x14ac:dyDescent="0.2">
      <c r="A19" s="323" t="s">
        <v>2403</v>
      </c>
      <c r="B19" s="323" t="s">
        <v>1838</v>
      </c>
    </row>
    <row r="20" spans="1:2" x14ac:dyDescent="0.2">
      <c r="A20" s="323" t="s">
        <v>2404</v>
      </c>
      <c r="B20" s="323" t="s">
        <v>1841</v>
      </c>
    </row>
    <row r="21" spans="1:2" x14ac:dyDescent="0.2">
      <c r="A21" s="323" t="s">
        <v>2405</v>
      </c>
      <c r="B21" s="323" t="s">
        <v>1842</v>
      </c>
    </row>
    <row r="22" spans="1:2" x14ac:dyDescent="0.2">
      <c r="A22" s="323" t="s">
        <v>2406</v>
      </c>
      <c r="B22" s="323" t="s">
        <v>1843</v>
      </c>
    </row>
    <row r="23" spans="1:2" x14ac:dyDescent="0.2">
      <c r="A23" s="328" t="s">
        <v>2407</v>
      </c>
      <c r="B23" s="328" t="s">
        <v>2311</v>
      </c>
    </row>
    <row r="24" spans="1:2" x14ac:dyDescent="0.2">
      <c r="A24" s="328" t="s">
        <v>2408</v>
      </c>
      <c r="B24" s="328" t="s">
        <v>2312</v>
      </c>
    </row>
    <row r="27" spans="1:2" x14ac:dyDescent="0.2">
      <c r="A27" s="323"/>
      <c r="B27" s="12" t="s">
        <v>2223</v>
      </c>
    </row>
    <row r="28" spans="1:2" x14ac:dyDescent="0.2">
      <c r="A28" s="325"/>
      <c r="B28" s="12" t="s">
        <v>2224</v>
      </c>
    </row>
    <row r="29" spans="1:2" x14ac:dyDescent="0.2">
      <c r="A29" s="326"/>
      <c r="B29" s="12" t="s">
        <v>2225</v>
      </c>
    </row>
    <row r="30" spans="1:2" x14ac:dyDescent="0.2">
      <c r="A30" s="327"/>
      <c r="B30" s="12" t="s">
        <v>2226</v>
      </c>
    </row>
    <row r="31" spans="1:2" x14ac:dyDescent="0.2">
      <c r="A31" s="328"/>
      <c r="B31" s="12" t="s">
        <v>2227</v>
      </c>
    </row>
    <row r="32" spans="1:2" x14ac:dyDescent="0.2">
      <c r="A32" s="329"/>
      <c r="B32" s="12" t="s">
        <v>2228</v>
      </c>
    </row>
    <row r="33" spans="1:2" x14ac:dyDescent="0.2">
      <c r="A33" s="328"/>
      <c r="B33" s="12" t="s">
        <v>2246</v>
      </c>
    </row>
  </sheetData>
  <phoneticPr fontId="3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E7726-247A-4262-B32A-704ADE79EC55}">
  <dimension ref="A1:I31"/>
  <sheetViews>
    <sheetView workbookViewId="0"/>
  </sheetViews>
  <sheetFormatPr defaultRowHeight="15.95" customHeight="1" x14ac:dyDescent="0.25"/>
  <cols>
    <col min="2" max="2" width="40.85546875" bestFit="1" customWidth="1"/>
    <col min="3" max="3" width="18.85546875" bestFit="1" customWidth="1"/>
    <col min="4" max="4" width="14.85546875" bestFit="1" customWidth="1"/>
    <col min="5" max="5" width="12.28515625" bestFit="1" customWidth="1"/>
    <col min="6" max="6" width="7.7109375" bestFit="1" customWidth="1"/>
  </cols>
  <sheetData>
    <row r="1" spans="1:9" s="9" customFormat="1" ht="15.95" customHeight="1" x14ac:dyDescent="0.25">
      <c r="A1" s="9" t="s">
        <v>2382</v>
      </c>
    </row>
    <row r="3" spans="1:9" ht="15.95" customHeight="1" x14ac:dyDescent="0.25">
      <c r="B3" s="359" t="s">
        <v>81</v>
      </c>
      <c r="C3" s="360"/>
      <c r="D3" s="360"/>
      <c r="E3" s="360"/>
      <c r="F3" s="360"/>
      <c r="G3" s="360"/>
      <c r="H3" s="360"/>
      <c r="I3" s="361"/>
    </row>
    <row r="4" spans="1:9" ht="15.95" customHeight="1" x14ac:dyDescent="0.25">
      <c r="B4" s="353" t="s">
        <v>693</v>
      </c>
      <c r="C4" s="14" t="s">
        <v>83</v>
      </c>
      <c r="D4" s="14" t="s">
        <v>85</v>
      </c>
      <c r="E4" s="14" t="s">
        <v>87</v>
      </c>
      <c r="F4" s="39"/>
      <c r="G4" s="355" t="s">
        <v>87</v>
      </c>
      <c r="H4" s="356"/>
      <c r="I4" s="15"/>
    </row>
    <row r="5" spans="1:9" ht="15.95" customHeight="1" thickBot="1" x14ac:dyDescent="0.3">
      <c r="B5" s="354"/>
      <c r="C5" s="2" t="s">
        <v>84</v>
      </c>
      <c r="D5" s="2" t="s">
        <v>86</v>
      </c>
      <c r="E5" s="2" t="s">
        <v>88</v>
      </c>
      <c r="F5" s="2" t="s">
        <v>91</v>
      </c>
      <c r="G5" s="357" t="s">
        <v>88</v>
      </c>
      <c r="H5" s="358"/>
      <c r="I5" s="17" t="s">
        <v>91</v>
      </c>
    </row>
    <row r="6" spans="1:9" ht="15.95" customHeight="1" thickBot="1" x14ac:dyDescent="0.3">
      <c r="B6" s="16"/>
      <c r="C6" s="2"/>
      <c r="D6" s="2"/>
      <c r="E6" s="364" t="s">
        <v>90</v>
      </c>
      <c r="F6" s="365"/>
      <c r="G6" s="364" t="s">
        <v>111</v>
      </c>
      <c r="H6" s="366"/>
      <c r="I6" s="367"/>
    </row>
    <row r="7" spans="1:9" ht="15.95" customHeight="1" thickBot="1" x14ac:dyDescent="0.3">
      <c r="B7" s="168" t="s">
        <v>694</v>
      </c>
      <c r="C7" s="166" t="s">
        <v>695</v>
      </c>
      <c r="D7" s="166" t="s">
        <v>696</v>
      </c>
      <c r="E7" s="167" t="s">
        <v>751</v>
      </c>
      <c r="F7" s="167">
        <v>0.11</v>
      </c>
      <c r="G7" s="453" t="s">
        <v>752</v>
      </c>
      <c r="H7" s="454"/>
      <c r="I7" s="169">
        <v>9.4E-2</v>
      </c>
    </row>
    <row r="8" spans="1:9" ht="15.95" customHeight="1" thickBot="1" x14ac:dyDescent="0.3">
      <c r="B8" s="168" t="s">
        <v>697</v>
      </c>
      <c r="C8" s="3"/>
      <c r="D8" s="3"/>
      <c r="E8" s="3"/>
      <c r="F8" s="3"/>
      <c r="G8" s="362"/>
      <c r="H8" s="363"/>
      <c r="I8" s="19"/>
    </row>
    <row r="9" spans="1:9" ht="15.95" customHeight="1" thickBot="1" x14ac:dyDescent="0.3">
      <c r="B9" s="18" t="s">
        <v>698</v>
      </c>
      <c r="C9" s="3" t="s">
        <v>699</v>
      </c>
      <c r="D9" s="3" t="s">
        <v>700</v>
      </c>
      <c r="E9" s="3" t="s">
        <v>753</v>
      </c>
      <c r="F9" s="3">
        <v>0.54</v>
      </c>
      <c r="G9" s="362" t="s">
        <v>754</v>
      </c>
      <c r="H9" s="363"/>
      <c r="I9" s="19">
        <v>0.33</v>
      </c>
    </row>
    <row r="10" spans="1:9" ht="15.95" customHeight="1" thickBot="1" x14ac:dyDescent="0.3">
      <c r="B10" s="18" t="s">
        <v>701</v>
      </c>
      <c r="C10" s="3" t="s">
        <v>702</v>
      </c>
      <c r="D10" s="3" t="s">
        <v>703</v>
      </c>
      <c r="E10" s="3" t="s">
        <v>755</v>
      </c>
      <c r="F10" s="3">
        <v>0.88</v>
      </c>
      <c r="G10" s="362" t="s">
        <v>756</v>
      </c>
      <c r="H10" s="363"/>
      <c r="I10" s="19">
        <v>0.8</v>
      </c>
    </row>
    <row r="11" spans="1:9" ht="15.95" customHeight="1" thickBot="1" x14ac:dyDescent="0.3">
      <c r="B11" s="168" t="s">
        <v>704</v>
      </c>
      <c r="C11" s="3"/>
      <c r="D11" s="3"/>
      <c r="E11" s="3"/>
      <c r="F11" s="3"/>
      <c r="G11" s="362"/>
      <c r="H11" s="363"/>
      <c r="I11" s="19"/>
    </row>
    <row r="12" spans="1:9" ht="15.95" customHeight="1" thickBot="1" x14ac:dyDescent="0.3">
      <c r="B12" s="18" t="s">
        <v>705</v>
      </c>
      <c r="C12" s="3" t="s">
        <v>706</v>
      </c>
      <c r="D12" s="3" t="s">
        <v>707</v>
      </c>
      <c r="E12" s="3" t="s">
        <v>757</v>
      </c>
      <c r="F12" s="3">
        <v>0.4</v>
      </c>
      <c r="G12" s="362" t="s">
        <v>758</v>
      </c>
      <c r="H12" s="363"/>
      <c r="I12" s="19">
        <v>0.39</v>
      </c>
    </row>
    <row r="13" spans="1:9" ht="15.95" customHeight="1" thickBot="1" x14ac:dyDescent="0.3">
      <c r="B13" s="18" t="s">
        <v>708</v>
      </c>
      <c r="C13" s="3" t="s">
        <v>709</v>
      </c>
      <c r="D13" s="3" t="s">
        <v>710</v>
      </c>
      <c r="E13" s="3" t="s">
        <v>759</v>
      </c>
      <c r="F13" s="3">
        <v>0.35</v>
      </c>
      <c r="G13" s="362" t="s">
        <v>760</v>
      </c>
      <c r="H13" s="363"/>
      <c r="I13" s="19">
        <v>0.74</v>
      </c>
    </row>
    <row r="14" spans="1:9" ht="15.95" customHeight="1" thickBot="1" x14ac:dyDescent="0.3">
      <c r="B14" s="18" t="s">
        <v>711</v>
      </c>
      <c r="C14" s="3" t="s">
        <v>712</v>
      </c>
      <c r="D14" s="3" t="s">
        <v>713</v>
      </c>
      <c r="E14" s="3" t="s">
        <v>761</v>
      </c>
      <c r="F14" s="3">
        <v>0.63</v>
      </c>
      <c r="G14" s="362" t="s">
        <v>762</v>
      </c>
      <c r="H14" s="363"/>
      <c r="I14" s="19">
        <v>0.82</v>
      </c>
    </row>
    <row r="15" spans="1:9" ht="15.95" customHeight="1" thickBot="1" x14ac:dyDescent="0.3">
      <c r="B15" s="168" t="s">
        <v>714</v>
      </c>
      <c r="C15" s="167" t="s">
        <v>715</v>
      </c>
      <c r="D15" s="167" t="s">
        <v>716</v>
      </c>
      <c r="E15" s="167" t="s">
        <v>763</v>
      </c>
      <c r="F15" s="167">
        <v>0.2</v>
      </c>
      <c r="G15" s="453" t="s">
        <v>764</v>
      </c>
      <c r="H15" s="454"/>
      <c r="I15" s="170">
        <v>0.27</v>
      </c>
    </row>
    <row r="16" spans="1:9" ht="15.95" customHeight="1" thickBot="1" x14ac:dyDescent="0.3">
      <c r="B16" s="168" t="s">
        <v>717</v>
      </c>
      <c r="C16" s="3"/>
      <c r="D16" s="3"/>
      <c r="E16" s="3"/>
      <c r="F16" s="3"/>
      <c r="G16" s="362"/>
      <c r="H16" s="363"/>
      <c r="I16" s="19"/>
    </row>
    <row r="17" spans="2:9" ht="15.95" customHeight="1" thickBot="1" x14ac:dyDescent="0.3">
      <c r="B17" s="18" t="s">
        <v>718</v>
      </c>
      <c r="C17" s="3" t="s">
        <v>719</v>
      </c>
      <c r="D17" s="3" t="s">
        <v>720</v>
      </c>
      <c r="E17" s="3" t="s">
        <v>765</v>
      </c>
      <c r="F17" s="3">
        <v>0.68</v>
      </c>
      <c r="G17" s="362" t="s">
        <v>766</v>
      </c>
      <c r="H17" s="363"/>
      <c r="I17" s="19">
        <v>0.6</v>
      </c>
    </row>
    <row r="18" spans="2:9" ht="15.95" customHeight="1" thickBot="1" x14ac:dyDescent="0.3">
      <c r="B18" s="18" t="s">
        <v>721</v>
      </c>
      <c r="C18" s="3" t="s">
        <v>722</v>
      </c>
      <c r="D18" s="3" t="s">
        <v>723</v>
      </c>
      <c r="E18" s="3" t="s">
        <v>767</v>
      </c>
      <c r="F18" s="3">
        <v>0.63</v>
      </c>
      <c r="G18" s="362" t="s">
        <v>768</v>
      </c>
      <c r="H18" s="363"/>
      <c r="I18" s="19">
        <v>0.74</v>
      </c>
    </row>
    <row r="19" spans="2:9" ht="15.95" customHeight="1" thickBot="1" x14ac:dyDescent="0.3">
      <c r="B19" s="18" t="s">
        <v>724</v>
      </c>
      <c r="C19" s="3" t="s">
        <v>725</v>
      </c>
      <c r="D19" s="3" t="s">
        <v>726</v>
      </c>
      <c r="E19" s="3" t="s">
        <v>769</v>
      </c>
      <c r="F19" s="3">
        <v>0.48</v>
      </c>
      <c r="G19" s="362" t="s">
        <v>770</v>
      </c>
      <c r="H19" s="363"/>
      <c r="I19" s="19">
        <v>0.56999999999999995</v>
      </c>
    </row>
    <row r="20" spans="2:9" ht="15.95" customHeight="1" thickBot="1" x14ac:dyDescent="0.3">
      <c r="B20" s="18" t="s">
        <v>727</v>
      </c>
      <c r="C20" s="3" t="s">
        <v>728</v>
      </c>
      <c r="D20" s="3" t="s">
        <v>729</v>
      </c>
      <c r="E20" s="3" t="s">
        <v>771</v>
      </c>
      <c r="F20" s="3">
        <v>0.43</v>
      </c>
      <c r="G20" s="362" t="s">
        <v>772</v>
      </c>
      <c r="H20" s="363"/>
      <c r="I20" s="19">
        <v>0.41</v>
      </c>
    </row>
    <row r="21" spans="2:9" ht="15.95" customHeight="1" thickBot="1" x14ac:dyDescent="0.3">
      <c r="B21" s="18" t="s">
        <v>730</v>
      </c>
      <c r="C21" s="3" t="s">
        <v>731</v>
      </c>
      <c r="D21" s="3" t="s">
        <v>732</v>
      </c>
      <c r="E21" s="3" t="s">
        <v>773</v>
      </c>
      <c r="F21" s="3">
        <v>0.88</v>
      </c>
      <c r="G21" s="362" t="s">
        <v>774</v>
      </c>
      <c r="H21" s="363"/>
      <c r="I21" s="19">
        <v>0.97</v>
      </c>
    </row>
    <row r="22" spans="2:9" ht="15.95" customHeight="1" thickBot="1" x14ac:dyDescent="0.3">
      <c r="B22" s="18" t="s">
        <v>733</v>
      </c>
      <c r="C22" s="3" t="s">
        <v>734</v>
      </c>
      <c r="D22" s="3" t="s">
        <v>735</v>
      </c>
      <c r="E22" s="3" t="s">
        <v>775</v>
      </c>
      <c r="F22" s="3">
        <v>0.94</v>
      </c>
      <c r="G22" s="362" t="s">
        <v>776</v>
      </c>
      <c r="H22" s="363"/>
      <c r="I22" s="19">
        <v>0.86</v>
      </c>
    </row>
    <row r="23" spans="2:9" ht="15.95" customHeight="1" thickBot="1" x14ac:dyDescent="0.3">
      <c r="B23" s="18" t="s">
        <v>736</v>
      </c>
      <c r="C23" s="3" t="s">
        <v>737</v>
      </c>
      <c r="D23" s="3" t="s">
        <v>738</v>
      </c>
      <c r="E23" s="3" t="s">
        <v>777</v>
      </c>
      <c r="F23" s="3">
        <v>0.55000000000000004</v>
      </c>
      <c r="G23" s="362" t="s">
        <v>778</v>
      </c>
      <c r="H23" s="363"/>
      <c r="I23" s="19">
        <v>0.57999999999999996</v>
      </c>
    </row>
    <row r="24" spans="2:9" ht="15.95" customHeight="1" thickBot="1" x14ac:dyDescent="0.3">
      <c r="B24" s="168" t="s">
        <v>739</v>
      </c>
      <c r="C24" s="167" t="s">
        <v>740</v>
      </c>
      <c r="D24" s="167" t="s">
        <v>741</v>
      </c>
      <c r="E24" s="167" t="s">
        <v>779</v>
      </c>
      <c r="F24" s="167">
        <v>0.79</v>
      </c>
      <c r="G24" s="453" t="s">
        <v>780</v>
      </c>
      <c r="H24" s="454"/>
      <c r="I24" s="170">
        <v>0.91</v>
      </c>
    </row>
    <row r="25" spans="2:9" ht="15.95" customHeight="1" thickBot="1" x14ac:dyDescent="0.3">
      <c r="B25" s="168" t="s">
        <v>742</v>
      </c>
      <c r="C25" s="167" t="s">
        <v>743</v>
      </c>
      <c r="D25" s="167" t="s">
        <v>744</v>
      </c>
      <c r="E25" s="167" t="s">
        <v>781</v>
      </c>
      <c r="F25" s="167">
        <v>0.97</v>
      </c>
      <c r="G25" s="453" t="s">
        <v>780</v>
      </c>
      <c r="H25" s="454"/>
      <c r="I25" s="170">
        <v>0.92</v>
      </c>
    </row>
    <row r="26" spans="2:9" ht="15.95" customHeight="1" thickBot="1" x14ac:dyDescent="0.3">
      <c r="B26" s="168" t="s">
        <v>745</v>
      </c>
      <c r="C26" s="167" t="s">
        <v>746</v>
      </c>
      <c r="D26" s="167" t="s">
        <v>747</v>
      </c>
      <c r="E26" s="167" t="s">
        <v>782</v>
      </c>
      <c r="F26" s="167">
        <v>0.28999999999999998</v>
      </c>
      <c r="G26" s="453" t="s">
        <v>783</v>
      </c>
      <c r="H26" s="454"/>
      <c r="I26" s="170">
        <v>0.4</v>
      </c>
    </row>
    <row r="27" spans="2:9" ht="15.95" customHeight="1" x14ac:dyDescent="0.25">
      <c r="B27" s="171" t="s">
        <v>748</v>
      </c>
      <c r="C27" s="172" t="s">
        <v>749</v>
      </c>
      <c r="D27" s="172" t="s">
        <v>750</v>
      </c>
      <c r="E27" s="172" t="s">
        <v>784</v>
      </c>
      <c r="F27" s="172">
        <v>0.76</v>
      </c>
      <c r="G27" s="455" t="s">
        <v>785</v>
      </c>
      <c r="H27" s="456"/>
      <c r="I27" s="173">
        <v>0.66</v>
      </c>
    </row>
    <row r="29" spans="2:9" ht="15.95" customHeight="1" x14ac:dyDescent="0.25">
      <c r="B29" t="s">
        <v>2234</v>
      </c>
    </row>
    <row r="30" spans="2:9" ht="15.95" customHeight="1" x14ac:dyDescent="0.25">
      <c r="B30" t="s">
        <v>786</v>
      </c>
    </row>
    <row r="31" spans="2:9" ht="15.95" customHeight="1" x14ac:dyDescent="0.25">
      <c r="B31" t="s">
        <v>787</v>
      </c>
    </row>
  </sheetData>
  <mergeCells count="27">
    <mergeCell ref="G21:H21"/>
    <mergeCell ref="G22:H22"/>
    <mergeCell ref="G11:H11"/>
    <mergeCell ref="G12:H12"/>
    <mergeCell ref="G13:H13"/>
    <mergeCell ref="G14:H14"/>
    <mergeCell ref="G15:H15"/>
    <mergeCell ref="G16:H16"/>
    <mergeCell ref="B3:I3"/>
    <mergeCell ref="G17:H17"/>
    <mergeCell ref="G18:H18"/>
    <mergeCell ref="G19:H19"/>
    <mergeCell ref="G20:H20"/>
    <mergeCell ref="E6:F6"/>
    <mergeCell ref="G6:I6"/>
    <mergeCell ref="G7:H7"/>
    <mergeCell ref="G8:H8"/>
    <mergeCell ref="G9:H9"/>
    <mergeCell ref="G10:H10"/>
    <mergeCell ref="B4:B5"/>
    <mergeCell ref="G4:H4"/>
    <mergeCell ref="G5:H5"/>
    <mergeCell ref="G23:H23"/>
    <mergeCell ref="G24:H24"/>
    <mergeCell ref="G25:H25"/>
    <mergeCell ref="G26:H26"/>
    <mergeCell ref="G27:H2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8C5B7-E829-49F5-9F77-B18FCA8EEBD2}">
  <dimension ref="A1:H32"/>
  <sheetViews>
    <sheetView workbookViewId="0"/>
  </sheetViews>
  <sheetFormatPr defaultRowHeight="15.95" customHeight="1" x14ac:dyDescent="0.25"/>
  <cols>
    <col min="2" max="2" width="40.85546875" bestFit="1" customWidth="1"/>
    <col min="3" max="3" width="13.7109375" bestFit="1" customWidth="1"/>
    <col min="4" max="4" width="16.42578125" bestFit="1" customWidth="1"/>
    <col min="5" max="5" width="7.7109375" bestFit="1" customWidth="1"/>
    <col min="6" max="6" width="13.7109375" bestFit="1" customWidth="1"/>
    <col min="7" max="7" width="16.42578125" bestFit="1" customWidth="1"/>
    <col min="8" max="8" width="7.7109375" bestFit="1" customWidth="1"/>
  </cols>
  <sheetData>
    <row r="1" spans="1:8" s="10" customFormat="1" ht="15.95" customHeight="1" x14ac:dyDescent="0.25">
      <c r="A1" s="9" t="s">
        <v>2383</v>
      </c>
    </row>
    <row r="4" spans="1:8" ht="15.95" customHeight="1" x14ac:dyDescent="0.25">
      <c r="B4" s="359" t="s">
        <v>107</v>
      </c>
      <c r="C4" s="360"/>
      <c r="D4" s="360"/>
      <c r="E4" s="360"/>
      <c r="F4" s="360"/>
      <c r="G4" s="360"/>
      <c r="H4" s="361"/>
    </row>
    <row r="5" spans="1:8" ht="15.95" customHeight="1" thickBot="1" x14ac:dyDescent="0.3">
      <c r="B5" s="108"/>
      <c r="C5" s="457" t="s">
        <v>99</v>
      </c>
      <c r="D5" s="458"/>
      <c r="E5" s="459"/>
      <c r="F5" s="460" t="s">
        <v>100</v>
      </c>
      <c r="G5" s="458"/>
      <c r="H5" s="461"/>
    </row>
    <row r="6" spans="1:8" ht="15.95" customHeight="1" x14ac:dyDescent="0.25">
      <c r="B6" s="462" t="s">
        <v>693</v>
      </c>
      <c r="C6" s="1" t="s">
        <v>94</v>
      </c>
      <c r="D6" s="1" t="s">
        <v>103</v>
      </c>
      <c r="E6" s="394" t="s">
        <v>91</v>
      </c>
      <c r="F6" s="1" t="s">
        <v>94</v>
      </c>
      <c r="G6" s="1" t="s">
        <v>103</v>
      </c>
      <c r="H6" s="464" t="s">
        <v>91</v>
      </c>
    </row>
    <row r="7" spans="1:8" ht="15.95" customHeight="1" thickBot="1" x14ac:dyDescent="0.3">
      <c r="B7" s="463"/>
      <c r="C7" s="2" t="s">
        <v>108</v>
      </c>
      <c r="D7" s="2" t="s">
        <v>104</v>
      </c>
      <c r="E7" s="395"/>
      <c r="F7" s="2" t="s">
        <v>108</v>
      </c>
      <c r="G7" s="2" t="s">
        <v>104</v>
      </c>
      <c r="H7" s="465"/>
    </row>
    <row r="8" spans="1:8" ht="15.95" customHeight="1" thickBot="1" x14ac:dyDescent="0.3">
      <c r="B8" s="168" t="s">
        <v>694</v>
      </c>
      <c r="C8" s="167" t="s">
        <v>788</v>
      </c>
      <c r="D8" s="167" t="s">
        <v>789</v>
      </c>
      <c r="E8" s="174">
        <v>0.85</v>
      </c>
      <c r="F8" s="167" t="s">
        <v>790</v>
      </c>
      <c r="G8" s="167" t="s">
        <v>791</v>
      </c>
      <c r="H8" s="170" t="s">
        <v>792</v>
      </c>
    </row>
    <row r="9" spans="1:8" ht="15.95" customHeight="1" thickBot="1" x14ac:dyDescent="0.3">
      <c r="B9" s="168" t="s">
        <v>697</v>
      </c>
      <c r="C9" s="3"/>
      <c r="D9" s="3"/>
      <c r="E9" s="6"/>
      <c r="F9" s="3"/>
      <c r="G9" s="3"/>
      <c r="H9" s="19"/>
    </row>
    <row r="10" spans="1:8" ht="15.95" customHeight="1" thickBot="1" x14ac:dyDescent="0.3">
      <c r="B10" s="36" t="s">
        <v>698</v>
      </c>
      <c r="C10" s="3" t="s">
        <v>793</v>
      </c>
      <c r="D10" s="3" t="s">
        <v>794</v>
      </c>
      <c r="E10" s="6">
        <v>0.87</v>
      </c>
      <c r="F10" s="2" t="s">
        <v>795</v>
      </c>
      <c r="G10" s="4" t="s">
        <v>796</v>
      </c>
      <c r="H10" s="37">
        <v>7.0000000000000001E-3</v>
      </c>
    </row>
    <row r="11" spans="1:8" ht="15.95" customHeight="1" thickBot="1" x14ac:dyDescent="0.3">
      <c r="B11" s="18" t="s">
        <v>701</v>
      </c>
      <c r="C11" s="3" t="s">
        <v>797</v>
      </c>
      <c r="D11" s="3" t="s">
        <v>798</v>
      </c>
      <c r="E11" s="6">
        <v>0.15</v>
      </c>
      <c r="F11" s="3" t="s">
        <v>799</v>
      </c>
      <c r="G11" s="3" t="s">
        <v>800</v>
      </c>
      <c r="H11" s="19" t="s">
        <v>801</v>
      </c>
    </row>
    <row r="12" spans="1:8" ht="15.95" customHeight="1" thickBot="1" x14ac:dyDescent="0.3">
      <c r="B12" s="168" t="s">
        <v>704</v>
      </c>
      <c r="C12" s="3"/>
      <c r="D12" s="3"/>
      <c r="E12" s="6"/>
      <c r="F12" s="3"/>
      <c r="G12" s="3"/>
      <c r="H12" s="19"/>
    </row>
    <row r="13" spans="1:8" ht="15.95" customHeight="1" thickBot="1" x14ac:dyDescent="0.3">
      <c r="B13" s="18" t="s">
        <v>705</v>
      </c>
      <c r="C13" s="2" t="s">
        <v>802</v>
      </c>
      <c r="D13" s="2" t="s">
        <v>803</v>
      </c>
      <c r="E13" s="7" t="s">
        <v>804</v>
      </c>
      <c r="F13" s="2" t="s">
        <v>805</v>
      </c>
      <c r="G13" s="2" t="s">
        <v>806</v>
      </c>
      <c r="H13" s="17" t="s">
        <v>807</v>
      </c>
    </row>
    <row r="14" spans="1:8" ht="15.95" customHeight="1" thickBot="1" x14ac:dyDescent="0.3">
      <c r="B14" s="18" t="s">
        <v>708</v>
      </c>
      <c r="C14" s="3" t="s">
        <v>808</v>
      </c>
      <c r="D14" s="3" t="s">
        <v>809</v>
      </c>
      <c r="E14" s="6">
        <v>0.45</v>
      </c>
      <c r="F14" s="3" t="s">
        <v>810</v>
      </c>
      <c r="G14" s="3" t="s">
        <v>811</v>
      </c>
      <c r="H14" s="19" t="s">
        <v>812</v>
      </c>
    </row>
    <row r="15" spans="1:8" ht="15.95" customHeight="1" thickBot="1" x14ac:dyDescent="0.3">
      <c r="B15" s="18" t="s">
        <v>711</v>
      </c>
      <c r="C15" s="3" t="s">
        <v>813</v>
      </c>
      <c r="D15" s="3" t="s">
        <v>814</v>
      </c>
      <c r="E15" s="6">
        <v>0.56999999999999995</v>
      </c>
      <c r="F15" s="3" t="s">
        <v>815</v>
      </c>
      <c r="G15" s="3" t="s">
        <v>816</v>
      </c>
      <c r="H15" s="19">
        <v>0.94</v>
      </c>
    </row>
    <row r="16" spans="1:8" ht="15.95" customHeight="1" thickBot="1" x14ac:dyDescent="0.3">
      <c r="B16" s="168" t="s">
        <v>714</v>
      </c>
      <c r="C16" s="167" t="s">
        <v>817</v>
      </c>
      <c r="D16" s="167" t="s">
        <v>818</v>
      </c>
      <c r="E16" s="174">
        <v>0.45</v>
      </c>
      <c r="F16" s="167" t="s">
        <v>819</v>
      </c>
      <c r="G16" s="167" t="s">
        <v>820</v>
      </c>
      <c r="H16" s="170">
        <v>0.12</v>
      </c>
    </row>
    <row r="17" spans="2:8" ht="15.95" customHeight="1" thickBot="1" x14ac:dyDescent="0.3">
      <c r="B17" s="168" t="s">
        <v>717</v>
      </c>
      <c r="C17" s="3"/>
      <c r="D17" s="3"/>
      <c r="E17" s="6"/>
      <c r="F17" s="3"/>
      <c r="G17" s="3"/>
      <c r="H17" s="19"/>
    </row>
    <row r="18" spans="2:8" ht="15.95" customHeight="1" thickBot="1" x14ac:dyDescent="0.3">
      <c r="B18" s="18" t="s">
        <v>718</v>
      </c>
      <c r="C18" s="3" t="s">
        <v>821</v>
      </c>
      <c r="D18" s="3" t="s">
        <v>822</v>
      </c>
      <c r="E18" s="6">
        <v>0.4</v>
      </c>
      <c r="F18" s="3" t="s">
        <v>823</v>
      </c>
      <c r="G18" s="3" t="s">
        <v>824</v>
      </c>
      <c r="H18" s="19">
        <v>0.95</v>
      </c>
    </row>
    <row r="19" spans="2:8" ht="15.95" customHeight="1" thickBot="1" x14ac:dyDescent="0.3">
      <c r="B19" s="18" t="s">
        <v>721</v>
      </c>
      <c r="C19" s="3" t="s">
        <v>825</v>
      </c>
      <c r="D19" s="3" t="s">
        <v>826</v>
      </c>
      <c r="E19" s="6">
        <v>0.15</v>
      </c>
      <c r="F19" s="3" t="s">
        <v>827</v>
      </c>
      <c r="G19" s="3" t="s">
        <v>828</v>
      </c>
      <c r="H19" s="19">
        <v>0.39</v>
      </c>
    </row>
    <row r="20" spans="2:8" ht="15.95" customHeight="1" thickBot="1" x14ac:dyDescent="0.3">
      <c r="B20" s="36" t="s">
        <v>724</v>
      </c>
      <c r="C20" s="2" t="s">
        <v>829</v>
      </c>
      <c r="D20" s="4" t="s">
        <v>830</v>
      </c>
      <c r="E20" s="107">
        <v>3.9E-2</v>
      </c>
      <c r="F20" s="3" t="s">
        <v>831</v>
      </c>
      <c r="G20" s="3" t="s">
        <v>832</v>
      </c>
      <c r="H20" s="19">
        <v>0.66</v>
      </c>
    </row>
    <row r="21" spans="2:8" ht="15.95" customHeight="1" thickBot="1" x14ac:dyDescent="0.3">
      <c r="B21" s="18" t="s">
        <v>727</v>
      </c>
      <c r="C21" s="3" t="s">
        <v>833</v>
      </c>
      <c r="D21" s="3" t="s">
        <v>834</v>
      </c>
      <c r="E21" s="6">
        <v>0.16</v>
      </c>
      <c r="F21" s="3" t="s">
        <v>835</v>
      </c>
      <c r="G21" s="3" t="s">
        <v>836</v>
      </c>
      <c r="H21" s="19">
        <v>1</v>
      </c>
    </row>
    <row r="22" spans="2:8" ht="15.95" customHeight="1" thickBot="1" x14ac:dyDescent="0.3">
      <c r="B22" s="18" t="s">
        <v>730</v>
      </c>
      <c r="C22" s="3" t="s">
        <v>837</v>
      </c>
      <c r="D22" s="3" t="s">
        <v>838</v>
      </c>
      <c r="E22" s="6">
        <v>0.4</v>
      </c>
      <c r="F22" s="3" t="s">
        <v>839</v>
      </c>
      <c r="G22" s="3" t="s">
        <v>840</v>
      </c>
      <c r="H22" s="19">
        <v>0.39</v>
      </c>
    </row>
    <row r="23" spans="2:8" ht="15.95" customHeight="1" thickBot="1" x14ac:dyDescent="0.3">
      <c r="B23" s="36" t="s">
        <v>733</v>
      </c>
      <c r="C23" s="2" t="s">
        <v>841</v>
      </c>
      <c r="D23" s="4" t="s">
        <v>842</v>
      </c>
      <c r="E23" s="107">
        <v>3.7999999999999999E-2</v>
      </c>
      <c r="F23" s="3" t="s">
        <v>843</v>
      </c>
      <c r="G23" s="3" t="s">
        <v>844</v>
      </c>
      <c r="H23" s="19">
        <v>0.77</v>
      </c>
    </row>
    <row r="24" spans="2:8" ht="15.95" customHeight="1" thickBot="1" x14ac:dyDescent="0.3">
      <c r="B24" s="18" t="s">
        <v>736</v>
      </c>
      <c r="C24" s="3" t="s">
        <v>845</v>
      </c>
      <c r="D24" s="3" t="s">
        <v>846</v>
      </c>
      <c r="E24" s="6" t="s">
        <v>792</v>
      </c>
      <c r="F24" s="3" t="s">
        <v>847</v>
      </c>
      <c r="G24" s="3" t="s">
        <v>848</v>
      </c>
      <c r="H24" s="19" t="s">
        <v>849</v>
      </c>
    </row>
    <row r="25" spans="2:8" ht="15.95" customHeight="1" thickBot="1" x14ac:dyDescent="0.3">
      <c r="B25" s="168" t="s">
        <v>739</v>
      </c>
      <c r="C25" s="167" t="s">
        <v>850</v>
      </c>
      <c r="D25" s="167" t="s">
        <v>851</v>
      </c>
      <c r="E25" s="174">
        <v>0.77</v>
      </c>
      <c r="F25" s="167" t="s">
        <v>852</v>
      </c>
      <c r="G25" s="167" t="s">
        <v>853</v>
      </c>
      <c r="H25" s="170">
        <v>0.76</v>
      </c>
    </row>
    <row r="26" spans="2:8" ht="15.95" customHeight="1" thickBot="1" x14ac:dyDescent="0.3">
      <c r="B26" s="168" t="s">
        <v>742</v>
      </c>
      <c r="C26" s="167" t="s">
        <v>854</v>
      </c>
      <c r="D26" s="167" t="s">
        <v>855</v>
      </c>
      <c r="E26" s="174">
        <v>0.43</v>
      </c>
      <c r="F26" s="167" t="s">
        <v>856</v>
      </c>
      <c r="G26" s="167" t="s">
        <v>857</v>
      </c>
      <c r="H26" s="170">
        <v>0.27</v>
      </c>
    </row>
    <row r="27" spans="2:8" ht="15.95" customHeight="1" thickBot="1" x14ac:dyDescent="0.3">
      <c r="B27" s="168" t="s">
        <v>745</v>
      </c>
      <c r="C27" s="167" t="s">
        <v>858</v>
      </c>
      <c r="D27" s="167" t="s">
        <v>859</v>
      </c>
      <c r="E27" s="174">
        <v>0.89</v>
      </c>
      <c r="F27" s="167" t="s">
        <v>860</v>
      </c>
      <c r="G27" s="167" t="s">
        <v>861</v>
      </c>
      <c r="H27" s="170">
        <v>0.12</v>
      </c>
    </row>
    <row r="28" spans="2:8" ht="15.95" customHeight="1" x14ac:dyDescent="0.25">
      <c r="B28" s="171" t="s">
        <v>748</v>
      </c>
      <c r="C28" s="172" t="s">
        <v>862</v>
      </c>
      <c r="D28" s="172" t="s">
        <v>863</v>
      </c>
      <c r="E28" s="175">
        <v>0.16</v>
      </c>
      <c r="F28" s="172" t="s">
        <v>864</v>
      </c>
      <c r="G28" s="172" t="s">
        <v>865</v>
      </c>
      <c r="H28" s="173">
        <v>0.1</v>
      </c>
    </row>
    <row r="30" spans="2:8" ht="15.95" customHeight="1" x14ac:dyDescent="0.25">
      <c r="B30" t="s">
        <v>2243</v>
      </c>
    </row>
    <row r="31" spans="2:8" ht="15.95" customHeight="1" x14ac:dyDescent="0.25">
      <c r="B31" t="s">
        <v>786</v>
      </c>
    </row>
    <row r="32" spans="2:8" ht="15.95" customHeight="1" x14ac:dyDescent="0.25">
      <c r="B32" t="s">
        <v>787</v>
      </c>
    </row>
  </sheetData>
  <mergeCells count="6">
    <mergeCell ref="B4:H4"/>
    <mergeCell ref="C5:E5"/>
    <mergeCell ref="F5:H5"/>
    <mergeCell ref="B6:B7"/>
    <mergeCell ref="E6:E7"/>
    <mergeCell ref="H6:H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230DA-2BFB-45D3-B1AE-F4A352FA856B}">
  <dimension ref="A1:H91"/>
  <sheetViews>
    <sheetView topLeftCell="A57" zoomScale="90" zoomScaleNormal="90" workbookViewId="0">
      <selection activeCell="A69" sqref="A69"/>
    </sheetView>
  </sheetViews>
  <sheetFormatPr defaultRowHeight="15.95" customHeight="1" x14ac:dyDescent="0.25"/>
  <cols>
    <col min="2" max="2" width="24.85546875" bestFit="1" customWidth="1"/>
    <col min="3" max="3" width="18.85546875" bestFit="1" customWidth="1"/>
    <col min="4" max="4" width="20.42578125" customWidth="1"/>
    <col min="5" max="5" width="11.5703125" bestFit="1" customWidth="1"/>
    <col min="6" max="6" width="15.7109375" bestFit="1" customWidth="1"/>
    <col min="7" max="7" width="16.42578125" bestFit="1" customWidth="1"/>
    <col min="8" max="8" width="7.7109375" bestFit="1" customWidth="1"/>
  </cols>
  <sheetData>
    <row r="1" spans="1:6" s="9" customFormat="1" ht="15.95" customHeight="1" x14ac:dyDescent="0.25">
      <c r="A1" s="9" t="s">
        <v>2409</v>
      </c>
    </row>
    <row r="3" spans="1:6" ht="15.95" customHeight="1" x14ac:dyDescent="0.25">
      <c r="B3" s="359" t="s">
        <v>81</v>
      </c>
      <c r="C3" s="360"/>
      <c r="D3" s="360"/>
      <c r="E3" s="360"/>
      <c r="F3" s="361"/>
    </row>
    <row r="4" spans="1:6" ht="15.95" customHeight="1" x14ac:dyDescent="0.25">
      <c r="B4" s="111" t="s">
        <v>866</v>
      </c>
      <c r="C4" s="112" t="s">
        <v>83</v>
      </c>
      <c r="D4" s="112" t="s">
        <v>85</v>
      </c>
      <c r="E4" s="112" t="s">
        <v>87</v>
      </c>
      <c r="F4" s="72"/>
    </row>
    <row r="5" spans="1:6" ht="15.95" customHeight="1" thickBot="1" x14ac:dyDescent="0.3">
      <c r="B5" s="114" t="s">
        <v>867</v>
      </c>
      <c r="C5" s="90" t="s">
        <v>84</v>
      </c>
      <c r="D5" s="90" t="s">
        <v>86</v>
      </c>
      <c r="E5" s="91" t="s">
        <v>88</v>
      </c>
      <c r="F5" s="115" t="s">
        <v>89</v>
      </c>
    </row>
    <row r="6" spans="1:6" ht="15.95" customHeight="1" thickBot="1" x14ac:dyDescent="0.3">
      <c r="B6" s="116"/>
      <c r="C6" s="109"/>
      <c r="D6" s="109"/>
      <c r="E6" s="486" t="s">
        <v>90</v>
      </c>
      <c r="F6" s="487"/>
    </row>
    <row r="7" spans="1:6" ht="15.95" customHeight="1" thickBot="1" x14ac:dyDescent="0.3">
      <c r="B7" s="472" t="s">
        <v>868</v>
      </c>
      <c r="C7" s="473"/>
      <c r="D7" s="473"/>
      <c r="E7" s="473"/>
      <c r="F7" s="474"/>
    </row>
    <row r="8" spans="1:6" ht="15.95" customHeight="1" thickBot="1" x14ac:dyDescent="0.3">
      <c r="B8" s="123" t="s">
        <v>869</v>
      </c>
      <c r="C8" s="91" t="s">
        <v>870</v>
      </c>
      <c r="D8" s="105" t="s">
        <v>871</v>
      </c>
      <c r="E8" s="110" t="s">
        <v>899</v>
      </c>
      <c r="F8" s="117">
        <v>2.7E-2</v>
      </c>
    </row>
    <row r="9" spans="1:6" ht="15.95" customHeight="1" thickBot="1" x14ac:dyDescent="0.3">
      <c r="B9" s="124" t="s">
        <v>872</v>
      </c>
      <c r="C9" s="100" t="s">
        <v>873</v>
      </c>
      <c r="D9" s="100" t="s">
        <v>874</v>
      </c>
      <c r="E9" s="110" t="s">
        <v>900</v>
      </c>
      <c r="F9" s="119">
        <v>0.36</v>
      </c>
    </row>
    <row r="10" spans="1:6" ht="15.95" customHeight="1" thickBot="1" x14ac:dyDescent="0.3">
      <c r="B10" s="123" t="s">
        <v>875</v>
      </c>
      <c r="C10" s="91" t="s">
        <v>876</v>
      </c>
      <c r="D10" s="96" t="s">
        <v>877</v>
      </c>
      <c r="E10" s="110" t="s">
        <v>901</v>
      </c>
      <c r="F10" s="126">
        <v>1.4E-2</v>
      </c>
    </row>
    <row r="11" spans="1:6" ht="15.95" customHeight="1" thickBot="1" x14ac:dyDescent="0.3">
      <c r="B11" s="124" t="s">
        <v>878</v>
      </c>
      <c r="C11" s="100" t="s">
        <v>879</v>
      </c>
      <c r="D11" s="100" t="s">
        <v>880</v>
      </c>
      <c r="E11" s="110" t="s">
        <v>902</v>
      </c>
      <c r="F11" s="119">
        <v>0.64</v>
      </c>
    </row>
    <row r="12" spans="1:6" ht="15.95" customHeight="1" thickBot="1" x14ac:dyDescent="0.3">
      <c r="B12" s="124" t="s">
        <v>881</v>
      </c>
      <c r="C12" s="100" t="s">
        <v>882</v>
      </c>
      <c r="D12" s="100" t="s">
        <v>883</v>
      </c>
      <c r="E12" s="110" t="s">
        <v>903</v>
      </c>
      <c r="F12" s="119">
        <v>0.46</v>
      </c>
    </row>
    <row r="13" spans="1:6" ht="15.95" customHeight="1" thickBot="1" x14ac:dyDescent="0.3">
      <c r="B13" s="124" t="s">
        <v>884</v>
      </c>
      <c r="C13" s="100" t="s">
        <v>885</v>
      </c>
      <c r="D13" s="100" t="s">
        <v>886</v>
      </c>
      <c r="E13" s="110" t="s">
        <v>904</v>
      </c>
      <c r="F13" s="119">
        <v>0.83</v>
      </c>
    </row>
    <row r="14" spans="1:6" ht="15.95" customHeight="1" thickBot="1" x14ac:dyDescent="0.3">
      <c r="B14" s="472" t="s">
        <v>887</v>
      </c>
      <c r="C14" s="473"/>
      <c r="D14" s="473"/>
      <c r="E14" s="473"/>
      <c r="F14" s="474"/>
    </row>
    <row r="15" spans="1:6" ht="15.95" customHeight="1" thickBot="1" x14ac:dyDescent="0.3">
      <c r="B15" s="124" t="s">
        <v>888</v>
      </c>
      <c r="C15" s="100" t="s">
        <v>889</v>
      </c>
      <c r="D15" s="100" t="s">
        <v>890</v>
      </c>
      <c r="E15" s="110" t="s">
        <v>905</v>
      </c>
      <c r="F15" s="119">
        <v>0.79</v>
      </c>
    </row>
    <row r="16" spans="1:6" ht="15.95" customHeight="1" thickBot="1" x14ac:dyDescent="0.3">
      <c r="B16" s="124" t="s">
        <v>891</v>
      </c>
      <c r="C16" s="100" t="s">
        <v>892</v>
      </c>
      <c r="D16" s="100" t="s">
        <v>893</v>
      </c>
      <c r="E16" s="110" t="s">
        <v>905</v>
      </c>
      <c r="F16" s="119">
        <v>0.8</v>
      </c>
    </row>
    <row r="17" spans="1:6" ht="15.95" customHeight="1" thickBot="1" x14ac:dyDescent="0.3">
      <c r="B17" s="123" t="s">
        <v>894</v>
      </c>
      <c r="C17" s="91" t="s">
        <v>895</v>
      </c>
      <c r="D17" s="105" t="s">
        <v>896</v>
      </c>
      <c r="E17" s="110" t="s">
        <v>906</v>
      </c>
      <c r="F17" s="117">
        <v>2.1999999999999999E-2</v>
      </c>
    </row>
    <row r="18" spans="1:6" ht="15.95" customHeight="1" x14ac:dyDescent="0.25">
      <c r="B18" s="125" t="s">
        <v>884</v>
      </c>
      <c r="C18" s="120" t="s">
        <v>897</v>
      </c>
      <c r="D18" s="120" t="s">
        <v>898</v>
      </c>
      <c r="E18" s="121" t="s">
        <v>907</v>
      </c>
      <c r="F18" s="22">
        <v>0.2</v>
      </c>
    </row>
    <row r="20" spans="1:6" s="10" customFormat="1" ht="15.95" customHeight="1" x14ac:dyDescent="0.25">
      <c r="B20" t="s">
        <v>2235</v>
      </c>
    </row>
    <row r="21" spans="1:6" s="10" customFormat="1" ht="15.95" customHeight="1" x14ac:dyDescent="0.25">
      <c r="B21" t="s">
        <v>998</v>
      </c>
    </row>
    <row r="22" spans="1:6" ht="15.95" customHeight="1" x14ac:dyDescent="0.25">
      <c r="B22" t="s">
        <v>999</v>
      </c>
    </row>
    <row r="24" spans="1:6" ht="15.95" customHeight="1" x14ac:dyDescent="0.25">
      <c r="A24" s="9" t="s">
        <v>2410</v>
      </c>
    </row>
    <row r="26" spans="1:6" ht="25.5" customHeight="1" x14ac:dyDescent="0.25">
      <c r="B26" s="359" t="s">
        <v>93</v>
      </c>
      <c r="C26" s="360"/>
      <c r="D26" s="360"/>
      <c r="E26" s="360"/>
      <c r="F26" s="361"/>
    </row>
    <row r="27" spans="1:6" ht="15.95" customHeight="1" x14ac:dyDescent="0.25">
      <c r="B27" s="38" t="s">
        <v>866</v>
      </c>
      <c r="C27" s="14" t="s">
        <v>94</v>
      </c>
      <c r="D27" s="14" t="s">
        <v>96</v>
      </c>
      <c r="E27" s="14" t="s">
        <v>87</v>
      </c>
      <c r="F27" s="113"/>
    </row>
    <row r="28" spans="1:6" ht="15.95" customHeight="1" thickBot="1" x14ac:dyDescent="0.3">
      <c r="B28" s="16" t="s">
        <v>867</v>
      </c>
      <c r="C28" s="2" t="s">
        <v>95</v>
      </c>
      <c r="D28" s="2" t="s">
        <v>97</v>
      </c>
      <c r="E28" s="2" t="s">
        <v>88</v>
      </c>
      <c r="F28" s="127" t="s">
        <v>89</v>
      </c>
    </row>
    <row r="29" spans="1:6" ht="15.95" customHeight="1" thickBot="1" x14ac:dyDescent="0.3">
      <c r="B29" s="466" t="s">
        <v>868</v>
      </c>
      <c r="C29" s="467"/>
      <c r="D29" s="467"/>
      <c r="E29" s="467"/>
      <c r="F29" s="468"/>
    </row>
    <row r="30" spans="1:6" ht="15.95" customHeight="1" thickBot="1" x14ac:dyDescent="0.3">
      <c r="B30" s="35" t="s">
        <v>869</v>
      </c>
      <c r="C30" s="2" t="s">
        <v>871</v>
      </c>
      <c r="D30" s="4" t="s">
        <v>908</v>
      </c>
      <c r="E30" s="122" t="s">
        <v>909</v>
      </c>
      <c r="F30" s="37">
        <v>0.01</v>
      </c>
    </row>
    <row r="31" spans="1:6" ht="15.95" customHeight="1" thickBot="1" x14ac:dyDescent="0.3">
      <c r="B31" s="18" t="s">
        <v>872</v>
      </c>
      <c r="C31" s="3" t="s">
        <v>874</v>
      </c>
      <c r="D31" s="3" t="s">
        <v>910</v>
      </c>
      <c r="E31" s="122" t="s">
        <v>911</v>
      </c>
      <c r="F31" s="19">
        <v>0.69</v>
      </c>
    </row>
    <row r="32" spans="1:6" ht="15.95" customHeight="1" thickBot="1" x14ac:dyDescent="0.3">
      <c r="B32" s="18" t="s">
        <v>875</v>
      </c>
      <c r="C32" s="3" t="s">
        <v>877</v>
      </c>
      <c r="D32" s="3" t="s">
        <v>912</v>
      </c>
      <c r="E32" s="122" t="s">
        <v>913</v>
      </c>
      <c r="F32" s="19">
        <v>0.97</v>
      </c>
    </row>
    <row r="33" spans="1:8" ht="15.95" customHeight="1" thickBot="1" x14ac:dyDescent="0.3">
      <c r="B33" s="18" t="s">
        <v>878</v>
      </c>
      <c r="C33" s="2" t="s">
        <v>880</v>
      </c>
      <c r="D33" s="2" t="s">
        <v>914</v>
      </c>
      <c r="E33" s="122" t="s">
        <v>915</v>
      </c>
      <c r="F33" s="17">
        <v>8.6999999999999994E-2</v>
      </c>
    </row>
    <row r="34" spans="1:8" ht="15.95" customHeight="1" thickBot="1" x14ac:dyDescent="0.3">
      <c r="B34" s="18" t="s">
        <v>881</v>
      </c>
      <c r="C34" s="3" t="s">
        <v>883</v>
      </c>
      <c r="D34" s="3" t="s">
        <v>916</v>
      </c>
      <c r="E34" s="122" t="s">
        <v>917</v>
      </c>
      <c r="F34" s="19">
        <v>0.48</v>
      </c>
    </row>
    <row r="35" spans="1:8" ht="15.95" customHeight="1" thickBot="1" x14ac:dyDescent="0.3">
      <c r="B35" s="35" t="s">
        <v>884</v>
      </c>
      <c r="C35" s="2" t="s">
        <v>886</v>
      </c>
      <c r="D35" s="4" t="s">
        <v>918</v>
      </c>
      <c r="E35" s="122" t="s">
        <v>919</v>
      </c>
      <c r="F35" s="37" t="s">
        <v>230</v>
      </c>
    </row>
    <row r="36" spans="1:8" ht="15.95" customHeight="1" thickBot="1" x14ac:dyDescent="0.3">
      <c r="B36" s="469" t="s">
        <v>920</v>
      </c>
      <c r="C36" s="470"/>
      <c r="D36" s="470"/>
      <c r="E36" s="470"/>
      <c r="F36" s="471"/>
    </row>
    <row r="37" spans="1:8" ht="15.95" customHeight="1" thickBot="1" x14ac:dyDescent="0.3">
      <c r="B37" s="18" t="s">
        <v>888</v>
      </c>
      <c r="C37" s="3" t="s">
        <v>921</v>
      </c>
      <c r="D37" s="3" t="s">
        <v>922</v>
      </c>
      <c r="E37" s="122" t="s">
        <v>923</v>
      </c>
      <c r="F37" s="19">
        <v>0.8</v>
      </c>
    </row>
    <row r="38" spans="1:8" ht="15.95" customHeight="1" thickBot="1" x14ac:dyDescent="0.3">
      <c r="B38" s="18" t="s">
        <v>891</v>
      </c>
      <c r="C38" s="3" t="s">
        <v>893</v>
      </c>
      <c r="D38" s="3" t="s">
        <v>924</v>
      </c>
      <c r="E38" s="122" t="s">
        <v>925</v>
      </c>
      <c r="F38" s="19">
        <v>0.26</v>
      </c>
    </row>
    <row r="39" spans="1:8" ht="15.95" customHeight="1" thickBot="1" x14ac:dyDescent="0.3">
      <c r="B39" s="35" t="s">
        <v>894</v>
      </c>
      <c r="C39" s="2" t="s">
        <v>896</v>
      </c>
      <c r="D39" s="4" t="s">
        <v>926</v>
      </c>
      <c r="E39" s="122" t="s">
        <v>927</v>
      </c>
      <c r="F39" s="37">
        <v>4.0000000000000001E-3</v>
      </c>
    </row>
    <row r="40" spans="1:8" ht="15.95" customHeight="1" x14ac:dyDescent="0.25">
      <c r="B40" s="20" t="s">
        <v>884</v>
      </c>
      <c r="C40" s="21" t="s">
        <v>928</v>
      </c>
      <c r="D40" s="21" t="s">
        <v>929</v>
      </c>
      <c r="E40" s="128" t="s">
        <v>930</v>
      </c>
      <c r="F40" s="22">
        <v>0.3</v>
      </c>
    </row>
    <row r="42" spans="1:8" ht="15.95" customHeight="1" x14ac:dyDescent="0.25">
      <c r="B42" t="s">
        <v>2244</v>
      </c>
    </row>
    <row r="43" spans="1:8" ht="15.95" customHeight="1" x14ac:dyDescent="0.25">
      <c r="B43" t="s">
        <v>993</v>
      </c>
    </row>
    <row r="44" spans="1:8" ht="15.95" customHeight="1" x14ac:dyDescent="0.25">
      <c r="B44" t="s">
        <v>997</v>
      </c>
    </row>
    <row r="46" spans="1:8" s="9" customFormat="1" ht="15.95" customHeight="1" x14ac:dyDescent="0.25">
      <c r="A46" s="9" t="s">
        <v>2411</v>
      </c>
    </row>
    <row r="48" spans="1:8" ht="15.95" customHeight="1" x14ac:dyDescent="0.25">
      <c r="B48" s="359" t="s">
        <v>98</v>
      </c>
      <c r="C48" s="360"/>
      <c r="D48" s="360"/>
      <c r="E48" s="360"/>
      <c r="F48" s="360"/>
      <c r="G48" s="360"/>
      <c r="H48" s="361"/>
    </row>
    <row r="49" spans="2:8" ht="15.95" customHeight="1" thickBot="1" x14ac:dyDescent="0.3">
      <c r="B49" s="131"/>
      <c r="C49" s="479" t="s">
        <v>99</v>
      </c>
      <c r="D49" s="480"/>
      <c r="E49" s="481"/>
      <c r="F49" s="482" t="s">
        <v>100</v>
      </c>
      <c r="G49" s="480"/>
      <c r="H49" s="483"/>
    </row>
    <row r="50" spans="2:8" ht="15.95" customHeight="1" x14ac:dyDescent="0.25">
      <c r="B50" s="114" t="s">
        <v>866</v>
      </c>
      <c r="C50" s="90" t="s">
        <v>96</v>
      </c>
      <c r="D50" s="90" t="s">
        <v>103</v>
      </c>
      <c r="E50" s="432" t="s">
        <v>91</v>
      </c>
      <c r="F50" s="90" t="s">
        <v>96</v>
      </c>
      <c r="G50" s="90" t="s">
        <v>103</v>
      </c>
      <c r="H50" s="484" t="s">
        <v>91</v>
      </c>
    </row>
    <row r="51" spans="2:8" ht="15.95" customHeight="1" thickBot="1" x14ac:dyDescent="0.3">
      <c r="B51" s="132" t="s">
        <v>867</v>
      </c>
      <c r="C51" s="91" t="s">
        <v>102</v>
      </c>
      <c r="D51" s="91" t="s">
        <v>104</v>
      </c>
      <c r="E51" s="433"/>
      <c r="F51" s="91" t="s">
        <v>105</v>
      </c>
      <c r="G51" s="91" t="s">
        <v>106</v>
      </c>
      <c r="H51" s="485"/>
    </row>
    <row r="52" spans="2:8" ht="15.95" customHeight="1" thickBot="1" x14ac:dyDescent="0.3">
      <c r="B52" s="472" t="s">
        <v>868</v>
      </c>
      <c r="C52" s="473"/>
      <c r="D52" s="473"/>
      <c r="E52" s="473"/>
      <c r="F52" s="473"/>
      <c r="G52" s="473"/>
      <c r="H52" s="474"/>
    </row>
    <row r="53" spans="2:8" ht="15.95" customHeight="1" thickBot="1" x14ac:dyDescent="0.3">
      <c r="B53" s="124" t="s">
        <v>869</v>
      </c>
      <c r="C53" s="100" t="s">
        <v>931</v>
      </c>
      <c r="D53" s="100" t="s">
        <v>932</v>
      </c>
      <c r="E53" s="101">
        <v>0.4</v>
      </c>
      <c r="F53" s="100" t="s">
        <v>933</v>
      </c>
      <c r="G53" s="100" t="s">
        <v>934</v>
      </c>
      <c r="H53" s="119">
        <v>0.43</v>
      </c>
    </row>
    <row r="54" spans="2:8" ht="15.95" customHeight="1" thickBot="1" x14ac:dyDescent="0.3">
      <c r="B54" s="124" t="s">
        <v>872</v>
      </c>
      <c r="C54" s="100" t="s">
        <v>935</v>
      </c>
      <c r="D54" s="100" t="s">
        <v>936</v>
      </c>
      <c r="E54" s="101">
        <v>0.12</v>
      </c>
      <c r="F54" s="100" t="s">
        <v>937</v>
      </c>
      <c r="G54" s="129" t="s">
        <v>938</v>
      </c>
      <c r="H54" s="119">
        <v>0.65</v>
      </c>
    </row>
    <row r="55" spans="2:8" ht="15.95" customHeight="1" thickBot="1" x14ac:dyDescent="0.3">
      <c r="B55" s="133" t="s">
        <v>875</v>
      </c>
      <c r="C55" s="91" t="s">
        <v>939</v>
      </c>
      <c r="D55" s="105" t="s">
        <v>940</v>
      </c>
      <c r="E55" s="130">
        <v>3.0000000000000001E-3</v>
      </c>
      <c r="F55" s="100" t="s">
        <v>941</v>
      </c>
      <c r="G55" s="100" t="s">
        <v>942</v>
      </c>
      <c r="H55" s="119">
        <v>0.89</v>
      </c>
    </row>
    <row r="56" spans="2:8" ht="15.95" customHeight="1" thickBot="1" x14ac:dyDescent="0.3">
      <c r="B56" s="133" t="s">
        <v>878</v>
      </c>
      <c r="C56" s="91" t="s">
        <v>943</v>
      </c>
      <c r="D56" s="105" t="s">
        <v>944</v>
      </c>
      <c r="E56" s="130">
        <v>1.7000000000000001E-2</v>
      </c>
      <c r="F56" s="100" t="s">
        <v>945</v>
      </c>
      <c r="G56" s="100" t="s">
        <v>946</v>
      </c>
      <c r="H56" s="119">
        <v>0.19</v>
      </c>
    </row>
    <row r="57" spans="2:8" ht="15.95" customHeight="1" thickBot="1" x14ac:dyDescent="0.3">
      <c r="B57" s="124" t="s">
        <v>881</v>
      </c>
      <c r="C57" s="91" t="s">
        <v>947</v>
      </c>
      <c r="D57" s="91" t="s">
        <v>948</v>
      </c>
      <c r="E57" s="103">
        <v>5.8000000000000003E-2</v>
      </c>
      <c r="F57" s="100" t="s">
        <v>949</v>
      </c>
      <c r="G57" s="100" t="s">
        <v>950</v>
      </c>
      <c r="H57" s="119">
        <v>0.35</v>
      </c>
    </row>
    <row r="58" spans="2:8" ht="15.95" customHeight="1" thickBot="1" x14ac:dyDescent="0.3">
      <c r="B58" s="124" t="s">
        <v>884</v>
      </c>
      <c r="C58" s="100" t="s">
        <v>951</v>
      </c>
      <c r="D58" s="100" t="s">
        <v>952</v>
      </c>
      <c r="E58" s="101">
        <v>0.41</v>
      </c>
      <c r="F58" s="100" t="s">
        <v>953</v>
      </c>
      <c r="G58" s="100" t="s">
        <v>954</v>
      </c>
      <c r="H58" s="119">
        <v>0.24</v>
      </c>
    </row>
    <row r="59" spans="2:8" ht="15.95" customHeight="1" thickBot="1" x14ac:dyDescent="0.3">
      <c r="B59" s="472" t="s">
        <v>920</v>
      </c>
      <c r="C59" s="473"/>
      <c r="D59" s="473"/>
      <c r="E59" s="473"/>
      <c r="F59" s="473"/>
      <c r="G59" s="473"/>
      <c r="H59" s="474"/>
    </row>
    <row r="60" spans="2:8" ht="15.95" customHeight="1" thickBot="1" x14ac:dyDescent="0.3">
      <c r="B60" s="124" t="s">
        <v>888</v>
      </c>
      <c r="C60" s="100" t="s">
        <v>955</v>
      </c>
      <c r="D60" s="100" t="s">
        <v>956</v>
      </c>
      <c r="E60" s="101">
        <v>0.5</v>
      </c>
      <c r="F60" s="100" t="s">
        <v>957</v>
      </c>
      <c r="G60" s="100" t="s">
        <v>958</v>
      </c>
      <c r="H60" s="119">
        <v>8.8999999999999996E-2</v>
      </c>
    </row>
    <row r="61" spans="2:8" ht="15.95" customHeight="1" thickBot="1" x14ac:dyDescent="0.3">
      <c r="B61" s="124" t="s">
        <v>891</v>
      </c>
      <c r="C61" s="100" t="s">
        <v>959</v>
      </c>
      <c r="D61" s="100" t="s">
        <v>960</v>
      </c>
      <c r="E61" s="101">
        <v>0.13</v>
      </c>
      <c r="F61" s="100" t="s">
        <v>961</v>
      </c>
      <c r="G61" s="100" t="s">
        <v>962</v>
      </c>
      <c r="H61" s="119">
        <v>0.21</v>
      </c>
    </row>
    <row r="62" spans="2:8" ht="15.95" customHeight="1" thickBot="1" x14ac:dyDescent="0.3">
      <c r="B62" s="133" t="s">
        <v>894</v>
      </c>
      <c r="C62" s="91" t="s">
        <v>963</v>
      </c>
      <c r="D62" s="105" t="s">
        <v>964</v>
      </c>
      <c r="E62" s="130">
        <v>1.7000000000000001E-2</v>
      </c>
      <c r="F62" s="91" t="s">
        <v>965</v>
      </c>
      <c r="G62" s="105" t="s">
        <v>966</v>
      </c>
      <c r="H62" s="117">
        <v>3.4000000000000002E-2</v>
      </c>
    </row>
    <row r="63" spans="2:8" ht="15.95" customHeight="1" x14ac:dyDescent="0.25">
      <c r="B63" s="125" t="s">
        <v>884</v>
      </c>
      <c r="C63" s="120" t="s">
        <v>967</v>
      </c>
      <c r="D63" s="120" t="s">
        <v>968</v>
      </c>
      <c r="E63" s="134">
        <v>0.26</v>
      </c>
      <c r="F63" s="120" t="s">
        <v>969</v>
      </c>
      <c r="G63" s="120" t="s">
        <v>970</v>
      </c>
      <c r="H63" s="22">
        <v>0.15</v>
      </c>
    </row>
    <row r="65" spans="1:8" ht="15.95" customHeight="1" x14ac:dyDescent="0.25">
      <c r="B65" t="s">
        <v>2244</v>
      </c>
    </row>
    <row r="66" spans="1:8" ht="15.95" customHeight="1" x14ac:dyDescent="0.25">
      <c r="B66" t="s">
        <v>995</v>
      </c>
    </row>
    <row r="67" spans="1:8" ht="15.95" customHeight="1" x14ac:dyDescent="0.25">
      <c r="B67" t="s">
        <v>996</v>
      </c>
    </row>
    <row r="69" spans="1:8" ht="15.95" customHeight="1" x14ac:dyDescent="0.25">
      <c r="A69" s="9" t="s">
        <v>2412</v>
      </c>
    </row>
    <row r="72" spans="1:8" ht="15.95" customHeight="1" x14ac:dyDescent="0.25">
      <c r="B72" s="359" t="s">
        <v>107</v>
      </c>
      <c r="C72" s="360"/>
      <c r="D72" s="360"/>
      <c r="E72" s="360"/>
      <c r="F72" s="360"/>
      <c r="G72" s="360"/>
      <c r="H72" s="361"/>
    </row>
    <row r="73" spans="1:8" ht="15.95" customHeight="1" thickBot="1" x14ac:dyDescent="0.3">
      <c r="B73" s="108"/>
      <c r="C73" s="457" t="s">
        <v>99</v>
      </c>
      <c r="D73" s="458"/>
      <c r="E73" s="459"/>
      <c r="F73" s="460" t="s">
        <v>100</v>
      </c>
      <c r="G73" s="458"/>
      <c r="H73" s="461"/>
    </row>
    <row r="74" spans="1:8" ht="15.95" customHeight="1" x14ac:dyDescent="0.25">
      <c r="B74" s="135" t="s">
        <v>866</v>
      </c>
      <c r="C74" s="1" t="s">
        <v>94</v>
      </c>
      <c r="D74" s="1" t="s">
        <v>103</v>
      </c>
      <c r="E74" s="475" t="s">
        <v>992</v>
      </c>
      <c r="F74" s="1" t="s">
        <v>94</v>
      </c>
      <c r="G74" s="1" t="s">
        <v>103</v>
      </c>
      <c r="H74" s="477" t="s">
        <v>992</v>
      </c>
    </row>
    <row r="75" spans="1:8" ht="15.95" customHeight="1" thickBot="1" x14ac:dyDescent="0.3">
      <c r="B75" s="16" t="s">
        <v>867</v>
      </c>
      <c r="C75" s="2" t="s">
        <v>108</v>
      </c>
      <c r="D75" s="2" t="s">
        <v>104</v>
      </c>
      <c r="E75" s="476"/>
      <c r="F75" s="2" t="s">
        <v>108</v>
      </c>
      <c r="G75" s="2" t="s">
        <v>104</v>
      </c>
      <c r="H75" s="478"/>
    </row>
    <row r="76" spans="1:8" ht="15.95" customHeight="1" thickBot="1" x14ac:dyDescent="0.3">
      <c r="B76" s="466" t="s">
        <v>868</v>
      </c>
      <c r="C76" s="467"/>
      <c r="D76" s="467"/>
      <c r="E76" s="467"/>
      <c r="F76" s="467"/>
      <c r="G76" s="467"/>
      <c r="H76" s="468"/>
    </row>
    <row r="77" spans="1:8" ht="15.95" customHeight="1" thickBot="1" x14ac:dyDescent="0.3">
      <c r="B77" s="136" t="s">
        <v>869</v>
      </c>
      <c r="C77" s="3" t="s">
        <v>971</v>
      </c>
      <c r="D77" s="3" t="s">
        <v>932</v>
      </c>
      <c r="E77" s="6">
        <v>0.87</v>
      </c>
      <c r="F77" s="2" t="s">
        <v>972</v>
      </c>
      <c r="G77" s="4" t="s">
        <v>934</v>
      </c>
      <c r="H77" s="37">
        <v>5.0000000000000001E-3</v>
      </c>
    </row>
    <row r="78" spans="1:8" ht="15.95" customHeight="1" thickBot="1" x14ac:dyDescent="0.3">
      <c r="B78" s="18" t="s">
        <v>872</v>
      </c>
      <c r="C78" s="3" t="s">
        <v>973</v>
      </c>
      <c r="D78" s="3" t="s">
        <v>936</v>
      </c>
      <c r="E78" s="6">
        <v>0.16</v>
      </c>
      <c r="F78" s="3" t="s">
        <v>974</v>
      </c>
      <c r="G78" s="3" t="s">
        <v>975</v>
      </c>
      <c r="H78" s="19">
        <v>0.44</v>
      </c>
    </row>
    <row r="79" spans="1:8" ht="15.95" customHeight="1" thickBot="1" x14ac:dyDescent="0.3">
      <c r="B79" s="18" t="s">
        <v>875</v>
      </c>
      <c r="C79" s="3" t="s">
        <v>976</v>
      </c>
      <c r="D79" s="3" t="s">
        <v>940</v>
      </c>
      <c r="E79" s="6">
        <v>0.56999999999999995</v>
      </c>
      <c r="F79" s="3" t="s">
        <v>977</v>
      </c>
      <c r="G79" s="3" t="s">
        <v>942</v>
      </c>
      <c r="H79" s="19">
        <v>0.45</v>
      </c>
    </row>
    <row r="80" spans="1:8" ht="15.95" customHeight="1" thickBot="1" x14ac:dyDescent="0.3">
      <c r="B80" s="18" t="s">
        <v>878</v>
      </c>
      <c r="C80" s="3" t="s">
        <v>978</v>
      </c>
      <c r="D80" s="3" t="s">
        <v>944</v>
      </c>
      <c r="E80" s="6">
        <v>0.14000000000000001</v>
      </c>
      <c r="F80" s="3" t="s">
        <v>979</v>
      </c>
      <c r="G80" s="3" t="s">
        <v>946</v>
      </c>
      <c r="H80" s="19">
        <v>0.67</v>
      </c>
    </row>
    <row r="81" spans="2:8" ht="15.95" customHeight="1" thickBot="1" x14ac:dyDescent="0.3">
      <c r="B81" s="136" t="s">
        <v>881</v>
      </c>
      <c r="C81" s="2" t="s">
        <v>980</v>
      </c>
      <c r="D81" s="8" t="s">
        <v>948</v>
      </c>
      <c r="E81" s="46">
        <v>3.0000000000000001E-3</v>
      </c>
      <c r="F81" s="3" t="s">
        <v>981</v>
      </c>
      <c r="G81" s="3" t="s">
        <v>950</v>
      </c>
      <c r="H81" s="19">
        <v>0.21</v>
      </c>
    </row>
    <row r="82" spans="2:8" ht="15.95" customHeight="1" thickBot="1" x14ac:dyDescent="0.3">
      <c r="B82" s="136" t="s">
        <v>884</v>
      </c>
      <c r="C82" s="2" t="s">
        <v>982</v>
      </c>
      <c r="D82" s="4" t="s">
        <v>952</v>
      </c>
      <c r="E82" s="107">
        <v>2E-3</v>
      </c>
      <c r="F82" s="2" t="s">
        <v>983</v>
      </c>
      <c r="G82" s="4" t="s">
        <v>954</v>
      </c>
      <c r="H82" s="37" t="s">
        <v>230</v>
      </c>
    </row>
    <row r="83" spans="2:8" ht="15.95" customHeight="1" thickBot="1" x14ac:dyDescent="0.3">
      <c r="B83" s="469" t="s">
        <v>887</v>
      </c>
      <c r="C83" s="470"/>
      <c r="D83" s="470"/>
      <c r="E83" s="470"/>
      <c r="F83" s="470"/>
      <c r="G83" s="470"/>
      <c r="H83" s="471"/>
    </row>
    <row r="84" spans="2:8" ht="15.95" customHeight="1" thickBot="1" x14ac:dyDescent="0.3">
      <c r="B84" s="18" t="s">
        <v>888</v>
      </c>
      <c r="C84" s="3" t="s">
        <v>984</v>
      </c>
      <c r="D84" s="3" t="s">
        <v>956</v>
      </c>
      <c r="E84" s="6">
        <v>0.31</v>
      </c>
      <c r="F84" s="3" t="s">
        <v>985</v>
      </c>
      <c r="G84" s="3" t="s">
        <v>958</v>
      </c>
      <c r="H84" s="19">
        <v>0.5</v>
      </c>
    </row>
    <row r="85" spans="2:8" ht="15.95" customHeight="1" thickBot="1" x14ac:dyDescent="0.3">
      <c r="B85" s="18" t="s">
        <v>891</v>
      </c>
      <c r="C85" s="3" t="s">
        <v>986</v>
      </c>
      <c r="D85" s="3" t="s">
        <v>960</v>
      </c>
      <c r="E85" s="6">
        <v>0.47</v>
      </c>
      <c r="F85" s="3" t="s">
        <v>987</v>
      </c>
      <c r="G85" s="3" t="s">
        <v>962</v>
      </c>
      <c r="H85" s="19">
        <v>0.43</v>
      </c>
    </row>
    <row r="86" spans="2:8" ht="15.95" customHeight="1" thickBot="1" x14ac:dyDescent="0.3">
      <c r="B86" s="18" t="s">
        <v>894</v>
      </c>
      <c r="C86" s="3" t="s">
        <v>988</v>
      </c>
      <c r="D86" s="3" t="s">
        <v>964</v>
      </c>
      <c r="E86" s="6">
        <v>0.52</v>
      </c>
      <c r="F86" s="3" t="s">
        <v>989</v>
      </c>
      <c r="G86" s="3" t="s">
        <v>966</v>
      </c>
      <c r="H86" s="19">
        <v>0.67</v>
      </c>
    </row>
    <row r="87" spans="2:8" ht="15.95" customHeight="1" x14ac:dyDescent="0.25">
      <c r="B87" s="137" t="s">
        <v>884</v>
      </c>
      <c r="C87" s="21" t="s">
        <v>990</v>
      </c>
      <c r="D87" s="21" t="s">
        <v>968</v>
      </c>
      <c r="E87" s="134">
        <v>0.97</v>
      </c>
      <c r="F87" s="45" t="s">
        <v>991</v>
      </c>
      <c r="G87" s="138" t="s">
        <v>970</v>
      </c>
      <c r="H87" s="139">
        <v>3.5000000000000003E-2</v>
      </c>
    </row>
    <row r="89" spans="2:8" ht="15.95" customHeight="1" x14ac:dyDescent="0.25">
      <c r="B89" t="s">
        <v>2244</v>
      </c>
    </row>
    <row r="90" spans="2:8" ht="15.95" customHeight="1" x14ac:dyDescent="0.25">
      <c r="B90" t="s">
        <v>993</v>
      </c>
    </row>
    <row r="91" spans="2:8" ht="15.95" customHeight="1" x14ac:dyDescent="0.25">
      <c r="B91" t="s">
        <v>994</v>
      </c>
    </row>
  </sheetData>
  <mergeCells count="21">
    <mergeCell ref="B29:F29"/>
    <mergeCell ref="B36:F36"/>
    <mergeCell ref="B26:F26"/>
    <mergeCell ref="B3:F3"/>
    <mergeCell ref="B7:F7"/>
    <mergeCell ref="B14:F14"/>
    <mergeCell ref="E6:F6"/>
    <mergeCell ref="B76:H76"/>
    <mergeCell ref="B83:H83"/>
    <mergeCell ref="B48:H48"/>
    <mergeCell ref="B72:H72"/>
    <mergeCell ref="B59:H59"/>
    <mergeCell ref="C73:E73"/>
    <mergeCell ref="F73:H73"/>
    <mergeCell ref="E74:E75"/>
    <mergeCell ref="H74:H75"/>
    <mergeCell ref="C49:E49"/>
    <mergeCell ref="F49:H49"/>
    <mergeCell ref="E50:E51"/>
    <mergeCell ref="H50:H51"/>
    <mergeCell ref="B52:H5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4C6A-A9A9-4DC0-B4CF-F4BCF5B02A18}">
  <dimension ref="A1:E35"/>
  <sheetViews>
    <sheetView workbookViewId="0"/>
  </sheetViews>
  <sheetFormatPr defaultRowHeight="15.95" customHeight="1" x14ac:dyDescent="0.2"/>
  <cols>
    <col min="1" max="1" width="9.140625" style="10"/>
    <col min="2" max="2" width="42.7109375" style="10" bestFit="1" customWidth="1"/>
    <col min="3" max="3" width="16.42578125" style="10" bestFit="1" customWidth="1"/>
    <col min="4" max="4" width="18.7109375" style="10" bestFit="1" customWidth="1"/>
    <col min="5" max="5" width="8.28515625" style="10" bestFit="1" customWidth="1"/>
    <col min="6" max="16384" width="9.140625" style="10"/>
  </cols>
  <sheetData>
    <row r="1" spans="1:5" ht="15.95" customHeight="1" x14ac:dyDescent="0.25">
      <c r="A1" s="9" t="s">
        <v>2384</v>
      </c>
    </row>
    <row r="4" spans="1:5" ht="15.95" customHeight="1" x14ac:dyDescent="0.2">
      <c r="B4" s="488" t="s">
        <v>110</v>
      </c>
      <c r="C4" s="141" t="s">
        <v>85</v>
      </c>
      <c r="D4" s="141" t="s">
        <v>85</v>
      </c>
      <c r="E4" s="490" t="s">
        <v>992</v>
      </c>
    </row>
    <row r="5" spans="1:5" ht="15.95" customHeight="1" x14ac:dyDescent="0.2">
      <c r="B5" s="489"/>
      <c r="C5" s="142" t="s">
        <v>1000</v>
      </c>
      <c r="D5" s="142" t="s">
        <v>1001</v>
      </c>
      <c r="E5" s="491"/>
    </row>
    <row r="6" spans="1:5" ht="15.95" customHeight="1" thickBot="1" x14ac:dyDescent="0.25">
      <c r="B6" s="143" t="s">
        <v>1002</v>
      </c>
      <c r="C6" s="144" t="s">
        <v>1003</v>
      </c>
      <c r="D6" s="144" t="s">
        <v>1004</v>
      </c>
      <c r="E6" s="145">
        <v>0.08</v>
      </c>
    </row>
    <row r="7" spans="1:5" ht="15.95" customHeight="1" thickBot="1" x14ac:dyDescent="0.25">
      <c r="B7" s="118" t="s">
        <v>1005</v>
      </c>
      <c r="C7" s="140"/>
      <c r="D7" s="140"/>
      <c r="E7" s="146" t="s">
        <v>230</v>
      </c>
    </row>
    <row r="8" spans="1:5" ht="15.95" customHeight="1" thickBot="1" x14ac:dyDescent="0.25">
      <c r="B8" s="118" t="s">
        <v>1006</v>
      </c>
      <c r="C8" s="140" t="s">
        <v>1007</v>
      </c>
      <c r="D8" s="140" t="s">
        <v>1008</v>
      </c>
      <c r="E8" s="146"/>
    </row>
    <row r="9" spans="1:5" ht="15.95" customHeight="1" thickBot="1" x14ac:dyDescent="0.25">
      <c r="B9" s="118" t="s">
        <v>1009</v>
      </c>
      <c r="C9" s="140" t="s">
        <v>1010</v>
      </c>
      <c r="D9" s="140" t="s">
        <v>1011</v>
      </c>
      <c r="E9" s="146"/>
    </row>
    <row r="10" spans="1:5" ht="15.95" customHeight="1" thickBot="1" x14ac:dyDescent="0.25">
      <c r="B10" s="118" t="s">
        <v>1012</v>
      </c>
      <c r="C10" s="140"/>
      <c r="D10" s="140"/>
      <c r="E10" s="146" t="s">
        <v>230</v>
      </c>
    </row>
    <row r="11" spans="1:5" ht="15.95" customHeight="1" thickBot="1" x14ac:dyDescent="0.25">
      <c r="B11" s="118" t="s">
        <v>1013</v>
      </c>
      <c r="C11" s="140">
        <v>13</v>
      </c>
      <c r="D11" s="140">
        <v>13</v>
      </c>
      <c r="E11" s="146"/>
    </row>
    <row r="12" spans="1:5" ht="15.95" customHeight="1" thickBot="1" x14ac:dyDescent="0.25">
      <c r="B12" s="118" t="s">
        <v>1014</v>
      </c>
      <c r="C12" s="140">
        <v>1</v>
      </c>
      <c r="D12" s="140">
        <v>1</v>
      </c>
      <c r="E12" s="146"/>
    </row>
    <row r="13" spans="1:5" ht="15.95" customHeight="1" thickBot="1" x14ac:dyDescent="0.25">
      <c r="B13" s="118" t="s">
        <v>1015</v>
      </c>
      <c r="C13" s="140">
        <v>2</v>
      </c>
      <c r="D13" s="140">
        <v>1</v>
      </c>
      <c r="E13" s="146"/>
    </row>
    <row r="14" spans="1:5" ht="15.95" customHeight="1" thickBot="1" x14ac:dyDescent="0.25">
      <c r="B14" s="118" t="s">
        <v>1016</v>
      </c>
      <c r="C14" s="140"/>
      <c r="D14" s="140"/>
      <c r="E14" s="146"/>
    </row>
    <row r="15" spans="1:5" ht="15.95" customHeight="1" thickBot="1" x14ac:dyDescent="0.25">
      <c r="B15" s="118" t="s">
        <v>1017</v>
      </c>
      <c r="C15" s="140">
        <v>16</v>
      </c>
      <c r="D15" s="140">
        <v>14</v>
      </c>
      <c r="E15" s="146"/>
    </row>
    <row r="16" spans="1:5" ht="15.95" customHeight="1" thickBot="1" x14ac:dyDescent="0.25">
      <c r="B16" s="118" t="s">
        <v>1018</v>
      </c>
      <c r="C16" s="140" t="s">
        <v>1019</v>
      </c>
      <c r="D16" s="140">
        <v>1</v>
      </c>
      <c r="E16" s="146"/>
    </row>
    <row r="17" spans="2:5" ht="15.95" customHeight="1" thickBot="1" x14ac:dyDescent="0.25">
      <c r="B17" s="118"/>
      <c r="C17" s="140"/>
      <c r="D17" s="140"/>
      <c r="E17" s="146"/>
    </row>
    <row r="18" spans="2:5" ht="15.95" customHeight="1" thickBot="1" x14ac:dyDescent="0.25">
      <c r="B18" s="118" t="s">
        <v>1020</v>
      </c>
      <c r="C18" s="140" t="s">
        <v>1021</v>
      </c>
      <c r="D18" s="140" t="s">
        <v>1022</v>
      </c>
      <c r="E18" s="146">
        <v>0.59</v>
      </c>
    </row>
    <row r="19" spans="2:5" ht="15.95" customHeight="1" thickBot="1" x14ac:dyDescent="0.25">
      <c r="B19" s="118" t="s">
        <v>1023</v>
      </c>
      <c r="C19" s="140" t="s">
        <v>1024</v>
      </c>
      <c r="D19" s="140" t="s">
        <v>1025</v>
      </c>
      <c r="E19" s="146">
        <v>0.84</v>
      </c>
    </row>
    <row r="20" spans="2:5" ht="15.95" customHeight="1" thickBot="1" x14ac:dyDescent="0.25">
      <c r="B20" s="118" t="s">
        <v>1026</v>
      </c>
      <c r="C20" s="140" t="s">
        <v>1027</v>
      </c>
      <c r="D20" s="140" t="s">
        <v>1028</v>
      </c>
      <c r="E20" s="146">
        <v>0.68</v>
      </c>
    </row>
    <row r="21" spans="2:5" ht="15.95" customHeight="1" thickBot="1" x14ac:dyDescent="0.25">
      <c r="B21" s="118" t="s">
        <v>1029</v>
      </c>
      <c r="C21" s="140" t="s">
        <v>1030</v>
      </c>
      <c r="D21" s="140" t="s">
        <v>1031</v>
      </c>
      <c r="E21" s="146">
        <v>0.82</v>
      </c>
    </row>
    <row r="22" spans="2:5" ht="15.95" customHeight="1" thickBot="1" x14ac:dyDescent="0.25">
      <c r="B22" s="118" t="s">
        <v>1032</v>
      </c>
      <c r="C22" s="140" t="s">
        <v>1033</v>
      </c>
      <c r="D22" s="140" t="s">
        <v>1034</v>
      </c>
      <c r="E22" s="146">
        <v>0.48</v>
      </c>
    </row>
    <row r="23" spans="2:5" ht="15.95" customHeight="1" thickBot="1" x14ac:dyDescent="0.25">
      <c r="B23" s="118" t="s">
        <v>1035</v>
      </c>
      <c r="C23" s="140"/>
      <c r="D23" s="140"/>
      <c r="E23" s="146"/>
    </row>
    <row r="24" spans="2:5" ht="15.95" customHeight="1" thickBot="1" x14ac:dyDescent="0.25">
      <c r="B24" s="118" t="s">
        <v>1036</v>
      </c>
      <c r="C24" s="140" t="s">
        <v>1037</v>
      </c>
      <c r="D24" s="140" t="s">
        <v>1038</v>
      </c>
      <c r="E24" s="146">
        <v>0.18</v>
      </c>
    </row>
    <row r="25" spans="2:5" ht="15.95" customHeight="1" thickBot="1" x14ac:dyDescent="0.25">
      <c r="B25" s="118" t="s">
        <v>1039</v>
      </c>
      <c r="C25" s="140" t="s">
        <v>1040</v>
      </c>
      <c r="D25" s="140" t="s">
        <v>1041</v>
      </c>
      <c r="E25" s="146">
        <v>0.19</v>
      </c>
    </row>
    <row r="26" spans="2:5" ht="15.95" customHeight="1" thickBot="1" x14ac:dyDescent="0.25">
      <c r="B26" s="118" t="s">
        <v>1042</v>
      </c>
      <c r="C26" s="140" t="s">
        <v>1043</v>
      </c>
      <c r="D26" s="140" t="s">
        <v>1041</v>
      </c>
      <c r="E26" s="146">
        <v>0.34</v>
      </c>
    </row>
    <row r="27" spans="2:5" ht="15.95" customHeight="1" thickBot="1" x14ac:dyDescent="0.25">
      <c r="B27" s="118" t="s">
        <v>1044</v>
      </c>
      <c r="C27" s="140" t="s">
        <v>1045</v>
      </c>
      <c r="D27" s="140" t="s">
        <v>1046</v>
      </c>
      <c r="E27" s="146">
        <v>0.62</v>
      </c>
    </row>
    <row r="28" spans="2:5" ht="15.95" customHeight="1" thickBot="1" x14ac:dyDescent="0.25">
      <c r="B28" s="118" t="s">
        <v>1047</v>
      </c>
      <c r="C28" s="140" t="s">
        <v>1048</v>
      </c>
      <c r="D28" s="140" t="s">
        <v>1049</v>
      </c>
      <c r="E28" s="146">
        <v>0.4</v>
      </c>
    </row>
    <row r="29" spans="2:5" ht="15.95" customHeight="1" thickBot="1" x14ac:dyDescent="0.25">
      <c r="B29" s="147"/>
      <c r="C29" s="140"/>
      <c r="D29" s="140"/>
      <c r="E29" s="146"/>
    </row>
    <row r="30" spans="2:5" ht="15.95" customHeight="1" x14ac:dyDescent="0.2">
      <c r="B30" s="148" t="s">
        <v>1050</v>
      </c>
      <c r="C30" s="149" t="s">
        <v>1051</v>
      </c>
      <c r="D30" s="149" t="s">
        <v>1052</v>
      </c>
      <c r="E30" s="150">
        <v>0.21</v>
      </c>
    </row>
    <row r="33" spans="2:2" ht="15.95" customHeight="1" x14ac:dyDescent="0.25">
      <c r="B33" t="s">
        <v>2244</v>
      </c>
    </row>
    <row r="34" spans="2:2" ht="15.95" customHeight="1" x14ac:dyDescent="0.25">
      <c r="B34" t="s">
        <v>1160</v>
      </c>
    </row>
    <row r="35" spans="2:2" ht="15.95" customHeight="1" x14ac:dyDescent="0.25">
      <c r="B35" t="s">
        <v>1161</v>
      </c>
    </row>
  </sheetData>
  <mergeCells count="2">
    <mergeCell ref="B4:B5"/>
    <mergeCell ref="E4:E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D7B8-57BD-41B4-A77D-A43B980A3EF4}">
  <dimension ref="A1:I60"/>
  <sheetViews>
    <sheetView workbookViewId="0"/>
  </sheetViews>
  <sheetFormatPr defaultRowHeight="15" x14ac:dyDescent="0.25"/>
  <cols>
    <col min="3" max="3" width="22.5703125" bestFit="1" customWidth="1"/>
  </cols>
  <sheetData>
    <row r="1" spans="1:9" x14ac:dyDescent="0.25">
      <c r="A1" s="9" t="s">
        <v>2385</v>
      </c>
    </row>
    <row r="3" spans="1:9" x14ac:dyDescent="0.25">
      <c r="B3" s="492" t="s">
        <v>1053</v>
      </c>
      <c r="C3" s="493"/>
      <c r="D3" s="493"/>
      <c r="E3" s="493"/>
      <c r="F3" s="493"/>
      <c r="G3" s="493"/>
      <c r="H3" s="494"/>
      <c r="I3" s="156"/>
    </row>
    <row r="4" spans="1:9" x14ac:dyDescent="0.25">
      <c r="B4" s="151" t="s">
        <v>1054</v>
      </c>
      <c r="C4" s="152"/>
      <c r="D4" s="151" t="s">
        <v>1055</v>
      </c>
      <c r="E4" s="151" t="s">
        <v>1056</v>
      </c>
      <c r="F4" s="151" t="s">
        <v>1057</v>
      </c>
      <c r="G4" s="151" t="s">
        <v>1058</v>
      </c>
      <c r="H4" s="151" t="s">
        <v>1059</v>
      </c>
      <c r="I4" s="152"/>
    </row>
    <row r="5" spans="1:9" x14ac:dyDescent="0.25">
      <c r="B5" s="151" t="s">
        <v>1060</v>
      </c>
      <c r="C5" s="5"/>
      <c r="D5" s="5">
        <v>-0.39</v>
      </c>
      <c r="E5" s="5">
        <v>0.23</v>
      </c>
      <c r="F5" s="5">
        <v>-1.65</v>
      </c>
      <c r="G5" s="5">
        <v>0.1</v>
      </c>
      <c r="H5" s="5">
        <v>0.1</v>
      </c>
      <c r="I5" s="152"/>
    </row>
    <row r="6" spans="1:9" x14ac:dyDescent="0.25">
      <c r="B6" s="151" t="s">
        <v>1061</v>
      </c>
      <c r="C6" s="5"/>
      <c r="D6" s="5">
        <v>-0.85</v>
      </c>
      <c r="E6" s="5">
        <v>0.23</v>
      </c>
      <c r="F6" s="5">
        <v>-3.66</v>
      </c>
      <c r="G6" s="5">
        <v>0</v>
      </c>
      <c r="H6" s="153">
        <v>0</v>
      </c>
      <c r="I6" s="152"/>
    </row>
    <row r="7" spans="1:9" x14ac:dyDescent="0.25">
      <c r="B7" s="151" t="s">
        <v>1062</v>
      </c>
      <c r="C7" s="5"/>
      <c r="D7" s="5">
        <v>-0.61</v>
      </c>
      <c r="E7" s="5">
        <v>0.23</v>
      </c>
      <c r="F7" s="5">
        <v>-2.62</v>
      </c>
      <c r="G7" s="5">
        <v>0.01</v>
      </c>
      <c r="H7" s="153">
        <v>0.02</v>
      </c>
      <c r="I7" s="152"/>
    </row>
    <row r="8" spans="1:9" x14ac:dyDescent="0.25">
      <c r="B8" s="5"/>
      <c r="C8" s="5"/>
      <c r="D8" s="5"/>
      <c r="E8" s="5"/>
      <c r="F8" s="5"/>
      <c r="G8" s="5"/>
      <c r="H8" s="154"/>
      <c r="I8" s="152"/>
    </row>
    <row r="9" spans="1:9" x14ac:dyDescent="0.25">
      <c r="B9" s="492" t="s">
        <v>1063</v>
      </c>
      <c r="C9" s="493"/>
      <c r="D9" s="493"/>
      <c r="E9" s="493"/>
      <c r="F9" s="493"/>
      <c r="G9" s="493"/>
      <c r="H9" s="493"/>
      <c r="I9" s="494"/>
    </row>
    <row r="10" spans="1:9" x14ac:dyDescent="0.25">
      <c r="B10" s="151" t="s">
        <v>1054</v>
      </c>
      <c r="C10" s="152"/>
      <c r="D10" s="151" t="s">
        <v>1055</v>
      </c>
      <c r="E10" s="151" t="s">
        <v>1056</v>
      </c>
      <c r="F10" s="151" t="s">
        <v>1057</v>
      </c>
      <c r="G10" s="151" t="s">
        <v>1064</v>
      </c>
      <c r="H10" s="151" t="s">
        <v>1058</v>
      </c>
      <c r="I10" s="151" t="s">
        <v>1059</v>
      </c>
    </row>
    <row r="11" spans="1:9" x14ac:dyDescent="0.25">
      <c r="B11" s="151" t="s">
        <v>1060</v>
      </c>
      <c r="C11" s="5" t="s">
        <v>1065</v>
      </c>
      <c r="D11" s="5">
        <v>0.27</v>
      </c>
      <c r="E11" s="5">
        <v>0.21</v>
      </c>
      <c r="F11" s="5">
        <v>1.27</v>
      </c>
      <c r="G11" s="5">
        <v>30</v>
      </c>
      <c r="H11" s="5">
        <v>0.21</v>
      </c>
      <c r="I11" s="5">
        <v>0.64</v>
      </c>
    </row>
    <row r="12" spans="1:9" x14ac:dyDescent="0.25">
      <c r="B12" s="155"/>
      <c r="C12" s="5" t="s">
        <v>1066</v>
      </c>
      <c r="D12" s="5">
        <v>0.54</v>
      </c>
      <c r="E12" s="152"/>
      <c r="F12" s="152"/>
      <c r="G12" s="152"/>
      <c r="H12" s="152"/>
      <c r="I12" s="152"/>
    </row>
    <row r="13" spans="1:9" x14ac:dyDescent="0.25">
      <c r="B13" s="155"/>
      <c r="C13" s="5" t="s">
        <v>1067</v>
      </c>
      <c r="D13" s="5">
        <v>0.82</v>
      </c>
      <c r="E13" s="152"/>
      <c r="F13" s="152"/>
      <c r="G13" s="152"/>
      <c r="H13" s="152"/>
      <c r="I13" s="152"/>
    </row>
    <row r="14" spans="1:9" x14ac:dyDescent="0.25">
      <c r="B14" s="151" t="s">
        <v>1061</v>
      </c>
      <c r="C14" s="5" t="s">
        <v>1065</v>
      </c>
      <c r="D14" s="5">
        <v>-0.04</v>
      </c>
      <c r="E14" s="5">
        <v>0.14000000000000001</v>
      </c>
      <c r="F14" s="5">
        <v>-0.31</v>
      </c>
      <c r="G14" s="5">
        <v>30</v>
      </c>
      <c r="H14" s="5">
        <v>0.76</v>
      </c>
      <c r="I14" s="5">
        <v>0.91</v>
      </c>
    </row>
    <row r="15" spans="1:9" x14ac:dyDescent="0.25">
      <c r="B15" s="155"/>
      <c r="C15" s="5" t="s">
        <v>1066</v>
      </c>
      <c r="D15" s="5">
        <v>0.62</v>
      </c>
      <c r="E15" s="152"/>
      <c r="F15" s="152"/>
      <c r="G15" s="152"/>
      <c r="H15" s="152"/>
      <c r="I15" s="152"/>
    </row>
    <row r="16" spans="1:9" x14ac:dyDescent="0.25">
      <c r="B16" s="155"/>
      <c r="C16" s="5" t="s">
        <v>1067</v>
      </c>
      <c r="D16" s="5">
        <v>0.54</v>
      </c>
      <c r="E16" s="152"/>
      <c r="F16" s="152"/>
      <c r="G16" s="152"/>
      <c r="H16" s="152"/>
      <c r="I16" s="152"/>
    </row>
    <row r="17" spans="2:9" x14ac:dyDescent="0.25">
      <c r="B17" s="151" t="s">
        <v>1062</v>
      </c>
      <c r="C17" s="5" t="s">
        <v>1065</v>
      </c>
      <c r="D17" s="5">
        <v>0.01</v>
      </c>
      <c r="E17" s="5">
        <v>0.11</v>
      </c>
      <c r="F17" s="5">
        <v>0.12</v>
      </c>
      <c r="G17" s="5">
        <v>30</v>
      </c>
      <c r="H17" s="5">
        <v>0.91</v>
      </c>
      <c r="I17" s="5">
        <v>0.91</v>
      </c>
    </row>
    <row r="18" spans="2:9" x14ac:dyDescent="0.25">
      <c r="B18" s="155"/>
      <c r="C18" s="5" t="s">
        <v>1066</v>
      </c>
      <c r="D18" s="5">
        <v>0.28999999999999998</v>
      </c>
      <c r="E18" s="152"/>
      <c r="F18" s="152"/>
      <c r="G18" s="152"/>
      <c r="H18" s="152"/>
      <c r="I18" s="152"/>
    </row>
    <row r="19" spans="2:9" x14ac:dyDescent="0.25">
      <c r="B19" s="155"/>
      <c r="C19" s="5" t="s">
        <v>1067</v>
      </c>
      <c r="D19" s="5">
        <v>0.45</v>
      </c>
      <c r="E19" s="152"/>
      <c r="F19" s="152"/>
      <c r="G19" s="152"/>
      <c r="H19" s="152"/>
      <c r="I19" s="152"/>
    </row>
    <row r="20" spans="2:9" x14ac:dyDescent="0.25">
      <c r="B20" s="152"/>
      <c r="C20" s="5"/>
      <c r="D20" s="5"/>
      <c r="E20" s="152"/>
      <c r="F20" s="152"/>
      <c r="G20" s="152"/>
      <c r="H20" s="152"/>
      <c r="I20" s="152"/>
    </row>
    <row r="21" spans="2:9" x14ac:dyDescent="0.25">
      <c r="B21" s="492" t="s">
        <v>1068</v>
      </c>
      <c r="C21" s="493"/>
      <c r="D21" s="493"/>
      <c r="E21" s="493"/>
      <c r="F21" s="493"/>
      <c r="G21" s="493"/>
      <c r="H21" s="493"/>
      <c r="I21" s="494"/>
    </row>
    <row r="22" spans="2:9" x14ac:dyDescent="0.25">
      <c r="B22" s="151" t="s">
        <v>1054</v>
      </c>
      <c r="C22" s="152"/>
      <c r="D22" s="151" t="s">
        <v>1055</v>
      </c>
      <c r="E22" s="151" t="s">
        <v>1056</v>
      </c>
      <c r="F22" s="151" t="s">
        <v>1057</v>
      </c>
      <c r="G22" s="151" t="s">
        <v>1064</v>
      </c>
      <c r="H22" s="151" t="s">
        <v>1058</v>
      </c>
      <c r="I22" s="151" t="s">
        <v>1059</v>
      </c>
    </row>
    <row r="23" spans="2:9" x14ac:dyDescent="0.25">
      <c r="B23" s="151" t="s">
        <v>1060</v>
      </c>
      <c r="C23" s="5" t="s">
        <v>1069</v>
      </c>
      <c r="D23" s="5">
        <v>0.02</v>
      </c>
      <c r="E23" s="5">
        <v>0.22</v>
      </c>
      <c r="F23" s="5">
        <v>0.1</v>
      </c>
      <c r="G23" s="5">
        <v>29</v>
      </c>
      <c r="H23" s="5">
        <v>0.92</v>
      </c>
      <c r="I23" s="5">
        <v>0.92</v>
      </c>
    </row>
    <row r="24" spans="2:9" x14ac:dyDescent="0.25">
      <c r="B24" s="152"/>
      <c r="C24" s="5" t="s">
        <v>1070</v>
      </c>
      <c r="D24" s="5">
        <v>0.31</v>
      </c>
      <c r="E24" s="5">
        <v>0.35</v>
      </c>
      <c r="F24" s="5">
        <v>0.87</v>
      </c>
      <c r="G24" s="5">
        <v>42.02</v>
      </c>
      <c r="H24" s="5">
        <v>0.39</v>
      </c>
      <c r="I24" s="5">
        <v>0.56999999999999995</v>
      </c>
    </row>
    <row r="25" spans="2:9" x14ac:dyDescent="0.25">
      <c r="B25" s="152"/>
      <c r="C25" s="5" t="s">
        <v>1071</v>
      </c>
      <c r="D25" s="5">
        <v>-0.04</v>
      </c>
      <c r="E25" s="5">
        <v>0.31</v>
      </c>
      <c r="F25" s="5">
        <v>-0.12</v>
      </c>
      <c r="G25" s="5">
        <v>29</v>
      </c>
      <c r="H25" s="5">
        <v>0.91</v>
      </c>
      <c r="I25" s="5">
        <v>0.91</v>
      </c>
    </row>
    <row r="26" spans="2:9" x14ac:dyDescent="0.25">
      <c r="B26" s="152"/>
      <c r="C26" s="5" t="s">
        <v>1066</v>
      </c>
      <c r="D26" s="5">
        <v>0.77</v>
      </c>
      <c r="E26" s="152"/>
      <c r="F26" s="152"/>
      <c r="G26" s="152"/>
      <c r="H26" s="152"/>
      <c r="I26" s="152"/>
    </row>
    <row r="27" spans="2:9" x14ac:dyDescent="0.25">
      <c r="B27" s="152"/>
      <c r="C27" s="5" t="s">
        <v>1067</v>
      </c>
      <c r="D27" s="5">
        <v>0.6</v>
      </c>
      <c r="E27" s="152"/>
      <c r="F27" s="152"/>
      <c r="G27" s="152"/>
      <c r="H27" s="152"/>
      <c r="I27" s="152"/>
    </row>
    <row r="28" spans="2:9" x14ac:dyDescent="0.25">
      <c r="B28" s="151" t="s">
        <v>1061</v>
      </c>
      <c r="C28" s="5" t="s">
        <v>1069</v>
      </c>
      <c r="D28" s="5">
        <v>-0.54</v>
      </c>
      <c r="E28" s="5">
        <v>0.22</v>
      </c>
      <c r="F28" s="5">
        <v>-2.41</v>
      </c>
      <c r="G28" s="5">
        <v>29</v>
      </c>
      <c r="H28" s="5">
        <v>0.02</v>
      </c>
      <c r="I28" s="5">
        <v>7.0000000000000007E-2</v>
      </c>
    </row>
    <row r="29" spans="2:9" x14ac:dyDescent="0.25">
      <c r="B29" s="152"/>
      <c r="C29" s="5" t="s">
        <v>1070</v>
      </c>
      <c r="D29" s="5">
        <v>-0.27</v>
      </c>
      <c r="E29" s="5">
        <v>0.35</v>
      </c>
      <c r="F29" s="5">
        <v>-0.76</v>
      </c>
      <c r="G29" s="5">
        <v>42.53</v>
      </c>
      <c r="H29" s="5">
        <v>0.45</v>
      </c>
      <c r="I29" s="5">
        <v>0.56999999999999995</v>
      </c>
    </row>
    <row r="30" spans="2:9" x14ac:dyDescent="0.25">
      <c r="B30" s="152"/>
      <c r="C30" s="5" t="s">
        <v>1071</v>
      </c>
      <c r="D30" s="5">
        <v>0.8</v>
      </c>
      <c r="E30" s="5">
        <v>0.31</v>
      </c>
      <c r="F30" s="5">
        <v>2.58</v>
      </c>
      <c r="G30" s="5">
        <v>29</v>
      </c>
      <c r="H30" s="5">
        <v>0.02</v>
      </c>
      <c r="I30" s="5">
        <v>0.05</v>
      </c>
    </row>
    <row r="31" spans="2:9" x14ac:dyDescent="0.25">
      <c r="B31" s="152"/>
      <c r="C31" s="5" t="s">
        <v>1066</v>
      </c>
      <c r="D31" s="5">
        <v>0.76</v>
      </c>
      <c r="E31" s="152"/>
      <c r="F31" s="152"/>
      <c r="G31" s="152"/>
      <c r="H31" s="152"/>
      <c r="I31" s="152"/>
    </row>
    <row r="32" spans="2:9" x14ac:dyDescent="0.25">
      <c r="B32" s="152"/>
      <c r="C32" s="5" t="s">
        <v>1067</v>
      </c>
      <c r="D32" s="5">
        <v>0.61</v>
      </c>
      <c r="E32" s="152"/>
      <c r="F32" s="152"/>
      <c r="G32" s="152"/>
      <c r="H32" s="152"/>
      <c r="I32" s="152"/>
    </row>
    <row r="33" spans="2:9" x14ac:dyDescent="0.25">
      <c r="B33" s="151" t="s">
        <v>1062</v>
      </c>
      <c r="C33" s="5" t="s">
        <v>1069</v>
      </c>
      <c r="D33" s="5">
        <v>-0.56000000000000005</v>
      </c>
      <c r="E33" s="5">
        <v>0.28999999999999998</v>
      </c>
      <c r="F33" s="5">
        <v>-1.98</v>
      </c>
      <c r="G33" s="5">
        <v>29</v>
      </c>
      <c r="H33" s="5">
        <v>0.06</v>
      </c>
      <c r="I33" s="5">
        <v>0.09</v>
      </c>
    </row>
    <row r="34" spans="2:9" x14ac:dyDescent="0.25">
      <c r="B34" s="152"/>
      <c r="C34" s="5" t="s">
        <v>1070</v>
      </c>
      <c r="D34" s="5">
        <v>-0.18</v>
      </c>
      <c r="E34" s="5">
        <v>0.32</v>
      </c>
      <c r="F34" s="5">
        <v>-0.56999999999999995</v>
      </c>
      <c r="G34" s="5">
        <v>55.39</v>
      </c>
      <c r="H34" s="5">
        <v>0.56999999999999995</v>
      </c>
      <c r="I34" s="5">
        <v>0.56999999999999995</v>
      </c>
    </row>
    <row r="35" spans="2:9" x14ac:dyDescent="0.25">
      <c r="B35" s="152"/>
      <c r="C35" s="5" t="s">
        <v>1071</v>
      </c>
      <c r="D35" s="5">
        <v>0.73</v>
      </c>
      <c r="E35" s="5">
        <v>0.4</v>
      </c>
      <c r="F35" s="5">
        <v>1.83</v>
      </c>
      <c r="G35" s="5">
        <v>29</v>
      </c>
      <c r="H35" s="5">
        <v>0.08</v>
      </c>
      <c r="I35" s="5">
        <v>0.12</v>
      </c>
    </row>
    <row r="36" spans="2:9" x14ac:dyDescent="0.25">
      <c r="B36" s="152"/>
      <c r="C36" s="5" t="s">
        <v>1066</v>
      </c>
      <c r="D36" s="5">
        <v>0.41</v>
      </c>
      <c r="E36" s="152"/>
      <c r="F36" s="152"/>
      <c r="G36" s="152"/>
      <c r="H36" s="152"/>
      <c r="I36" s="152"/>
    </row>
    <row r="37" spans="2:9" x14ac:dyDescent="0.25">
      <c r="B37" s="152"/>
      <c r="C37" s="5" t="s">
        <v>1067</v>
      </c>
      <c r="D37" s="5">
        <v>0.78</v>
      </c>
      <c r="E37" s="152"/>
      <c r="F37" s="152"/>
      <c r="G37" s="152"/>
      <c r="H37" s="152"/>
      <c r="I37" s="152"/>
    </row>
    <row r="38" spans="2:9" x14ac:dyDescent="0.25">
      <c r="B38" s="152"/>
      <c r="C38" s="5"/>
      <c r="D38" s="5"/>
      <c r="E38" s="152"/>
      <c r="F38" s="152"/>
      <c r="G38" s="152"/>
      <c r="H38" s="152"/>
      <c r="I38" s="152"/>
    </row>
    <row r="39" spans="2:9" x14ac:dyDescent="0.25">
      <c r="B39" s="492" t="s">
        <v>1072</v>
      </c>
      <c r="C39" s="493"/>
      <c r="D39" s="493"/>
      <c r="E39" s="493"/>
      <c r="F39" s="493"/>
      <c r="G39" s="493"/>
      <c r="H39" s="493"/>
      <c r="I39" s="494"/>
    </row>
    <row r="40" spans="2:9" x14ac:dyDescent="0.25">
      <c r="B40" s="151" t="s">
        <v>1054</v>
      </c>
      <c r="C40" s="152"/>
      <c r="D40" s="151" t="s">
        <v>1055</v>
      </c>
      <c r="E40" s="151" t="s">
        <v>1056</v>
      </c>
      <c r="F40" s="151" t="s">
        <v>1057</v>
      </c>
      <c r="G40" s="151" t="s">
        <v>1064</v>
      </c>
      <c r="H40" s="151" t="s">
        <v>1058</v>
      </c>
      <c r="I40" s="151" t="s">
        <v>1059</v>
      </c>
    </row>
    <row r="41" spans="2:9" x14ac:dyDescent="0.25">
      <c r="B41" s="151" t="s">
        <v>1060</v>
      </c>
      <c r="C41" s="5" t="s">
        <v>1069</v>
      </c>
      <c r="D41" s="5">
        <v>0.06</v>
      </c>
      <c r="E41" s="5">
        <v>0.19</v>
      </c>
      <c r="F41" s="5">
        <v>0.31</v>
      </c>
      <c r="G41" s="5">
        <v>29</v>
      </c>
      <c r="H41" s="5">
        <v>0.76</v>
      </c>
      <c r="I41" s="5">
        <v>0.76</v>
      </c>
    </row>
    <row r="42" spans="2:9" x14ac:dyDescent="0.25">
      <c r="B42" s="152"/>
      <c r="C42" s="5" t="s">
        <v>1070</v>
      </c>
      <c r="D42" s="5">
        <v>-0.14000000000000001</v>
      </c>
      <c r="E42" s="5">
        <v>0.31</v>
      </c>
      <c r="F42" s="5">
        <v>-0.44</v>
      </c>
      <c r="G42" s="5">
        <v>41.75</v>
      </c>
      <c r="H42" s="5">
        <v>0.66</v>
      </c>
      <c r="I42" s="5">
        <v>0.66</v>
      </c>
    </row>
    <row r="43" spans="2:9" x14ac:dyDescent="0.25">
      <c r="B43" s="152"/>
      <c r="C43" s="5" t="s">
        <v>1071</v>
      </c>
      <c r="D43" s="5">
        <v>0.41</v>
      </c>
      <c r="E43" s="5">
        <v>0.27</v>
      </c>
      <c r="F43" s="5">
        <v>1.52</v>
      </c>
      <c r="G43" s="5">
        <v>29</v>
      </c>
      <c r="H43" s="5">
        <v>0.14000000000000001</v>
      </c>
      <c r="I43" s="5">
        <v>0.23</v>
      </c>
    </row>
    <row r="44" spans="2:9" x14ac:dyDescent="0.25">
      <c r="B44" s="152"/>
      <c r="C44" s="5" t="s">
        <v>1066</v>
      </c>
      <c r="D44" s="5">
        <v>0.68</v>
      </c>
      <c r="E44" s="152"/>
      <c r="F44" s="152"/>
      <c r="G44" s="152"/>
      <c r="H44" s="152"/>
      <c r="I44" s="152"/>
    </row>
    <row r="45" spans="2:9" x14ac:dyDescent="0.25">
      <c r="B45" s="152"/>
      <c r="C45" s="5" t="s">
        <v>1067</v>
      </c>
      <c r="D45" s="5">
        <v>0.53</v>
      </c>
      <c r="E45" s="152"/>
      <c r="F45" s="152"/>
      <c r="G45" s="152"/>
      <c r="H45" s="152"/>
      <c r="I45" s="152"/>
    </row>
    <row r="46" spans="2:9" x14ac:dyDescent="0.25">
      <c r="B46" s="151" t="s">
        <v>1061</v>
      </c>
      <c r="C46" s="5" t="s">
        <v>1069</v>
      </c>
      <c r="D46" s="5">
        <v>-0.33</v>
      </c>
      <c r="E46" s="5">
        <v>0.17</v>
      </c>
      <c r="F46" s="5">
        <v>-1.87</v>
      </c>
      <c r="G46" s="5">
        <v>29</v>
      </c>
      <c r="H46" s="5">
        <v>7.0000000000000007E-2</v>
      </c>
      <c r="I46" s="5">
        <v>0.12</v>
      </c>
    </row>
    <row r="47" spans="2:9" x14ac:dyDescent="0.25">
      <c r="B47" s="152"/>
      <c r="C47" s="5" t="s">
        <v>1070</v>
      </c>
      <c r="D47" s="5">
        <v>0.23</v>
      </c>
      <c r="E47" s="5">
        <v>0.32</v>
      </c>
      <c r="F47" s="5">
        <v>0.72</v>
      </c>
      <c r="G47" s="5">
        <v>38.299999999999997</v>
      </c>
      <c r="H47" s="5">
        <v>0.48</v>
      </c>
      <c r="I47" s="5">
        <v>0.66</v>
      </c>
    </row>
    <row r="48" spans="2:9" x14ac:dyDescent="0.25">
      <c r="B48" s="152"/>
      <c r="C48" s="5" t="s">
        <v>1071</v>
      </c>
      <c r="D48" s="5">
        <v>0.31</v>
      </c>
      <c r="E48" s="5">
        <v>0.24</v>
      </c>
      <c r="F48" s="5">
        <v>1.27</v>
      </c>
      <c r="G48" s="5">
        <v>29</v>
      </c>
      <c r="H48" s="5">
        <v>0.21</v>
      </c>
      <c r="I48" s="5">
        <v>0.23</v>
      </c>
    </row>
    <row r="49" spans="2:9" x14ac:dyDescent="0.25">
      <c r="B49" s="152"/>
      <c r="C49" s="5" t="s">
        <v>1066</v>
      </c>
      <c r="D49" s="5">
        <v>0.76</v>
      </c>
      <c r="E49" s="152"/>
      <c r="F49" s="152"/>
      <c r="G49" s="152"/>
      <c r="H49" s="152"/>
      <c r="I49" s="152"/>
    </row>
    <row r="50" spans="2:9" x14ac:dyDescent="0.25">
      <c r="B50" s="152"/>
      <c r="C50" s="5" t="s">
        <v>1067</v>
      </c>
      <c r="D50" s="5">
        <v>0.48</v>
      </c>
      <c r="E50" s="152"/>
      <c r="F50" s="152"/>
      <c r="G50" s="152"/>
      <c r="H50" s="152"/>
      <c r="I50" s="152"/>
    </row>
    <row r="51" spans="2:9" x14ac:dyDescent="0.25">
      <c r="B51" s="151" t="s">
        <v>1062</v>
      </c>
      <c r="C51" s="5" t="s">
        <v>1069</v>
      </c>
      <c r="D51" s="5">
        <v>-0.34</v>
      </c>
      <c r="E51" s="5">
        <v>0.18</v>
      </c>
      <c r="F51" s="5">
        <v>-1.83</v>
      </c>
      <c r="G51" s="5">
        <v>29</v>
      </c>
      <c r="H51" s="5">
        <v>0.08</v>
      </c>
      <c r="I51" s="5">
        <v>0.12</v>
      </c>
    </row>
    <row r="52" spans="2:9" x14ac:dyDescent="0.25">
      <c r="B52" s="152"/>
      <c r="C52" s="5" t="s">
        <v>1070</v>
      </c>
      <c r="D52" s="5">
        <v>0.23</v>
      </c>
      <c r="E52" s="5">
        <v>0.33</v>
      </c>
      <c r="F52" s="5">
        <v>0.71</v>
      </c>
      <c r="G52" s="5">
        <v>39.18</v>
      </c>
      <c r="H52" s="5">
        <v>0.48</v>
      </c>
      <c r="I52" s="5">
        <v>0.66</v>
      </c>
    </row>
    <row r="53" spans="2:9" x14ac:dyDescent="0.25">
      <c r="B53" s="152"/>
      <c r="C53" s="5" t="s">
        <v>1071</v>
      </c>
      <c r="D53" s="5">
        <v>0.31</v>
      </c>
      <c r="E53" s="5">
        <v>0.26</v>
      </c>
      <c r="F53" s="5">
        <v>1.22</v>
      </c>
      <c r="G53" s="5">
        <v>29</v>
      </c>
      <c r="H53" s="5">
        <v>0.23</v>
      </c>
      <c r="I53" s="5">
        <v>0.23</v>
      </c>
    </row>
    <row r="54" spans="2:9" x14ac:dyDescent="0.25">
      <c r="B54" s="152"/>
      <c r="C54" s="5" t="s">
        <v>1066</v>
      </c>
      <c r="D54" s="5">
        <v>0.76</v>
      </c>
      <c r="E54" s="152"/>
      <c r="F54" s="152"/>
      <c r="G54" s="152"/>
      <c r="H54" s="152"/>
      <c r="I54" s="152"/>
    </row>
    <row r="55" spans="2:9" x14ac:dyDescent="0.25">
      <c r="B55" s="152"/>
      <c r="C55" s="5" t="s">
        <v>1067</v>
      </c>
      <c r="D55" s="5">
        <v>0.5</v>
      </c>
      <c r="E55" s="152"/>
      <c r="F55" s="152"/>
      <c r="G55" s="152"/>
      <c r="H55" s="152"/>
      <c r="I55" s="152"/>
    </row>
    <row r="57" spans="2:9" x14ac:dyDescent="0.25">
      <c r="B57" t="s">
        <v>2236</v>
      </c>
    </row>
    <row r="58" spans="2:9" x14ac:dyDescent="0.25">
      <c r="B58" t="s">
        <v>1160</v>
      </c>
    </row>
    <row r="59" spans="2:9" x14ac:dyDescent="0.25">
      <c r="B59" t="s">
        <v>2237</v>
      </c>
    </row>
    <row r="60" spans="2:9" x14ac:dyDescent="0.25">
      <c r="B60" t="s">
        <v>2245</v>
      </c>
    </row>
  </sheetData>
  <mergeCells count="4">
    <mergeCell ref="B9:I9"/>
    <mergeCell ref="B21:I21"/>
    <mergeCell ref="B39:I39"/>
    <mergeCell ref="B3:H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8E5D-2B89-46F2-A6E8-CAC2B004A8B0}">
  <dimension ref="A1:AA174"/>
  <sheetViews>
    <sheetView topLeftCell="A122" workbookViewId="0">
      <selection activeCell="A132" sqref="A132"/>
    </sheetView>
  </sheetViews>
  <sheetFormatPr defaultRowHeight="15" x14ac:dyDescent="0.25"/>
  <cols>
    <col min="2" max="2" width="41.28515625" customWidth="1"/>
    <col min="3" max="3" width="23.7109375" customWidth="1"/>
    <col min="4" max="4" width="21.28515625" customWidth="1"/>
    <col min="5" max="5" width="15" customWidth="1"/>
    <col min="6" max="6" width="17.85546875" customWidth="1"/>
    <col min="7" max="7" width="19.42578125" customWidth="1"/>
    <col min="8" max="8" width="22.5703125" customWidth="1"/>
  </cols>
  <sheetData>
    <row r="1" spans="1:11" ht="15.75" x14ac:dyDescent="0.25">
      <c r="A1" s="200" t="s">
        <v>2413</v>
      </c>
      <c r="B1" s="200"/>
      <c r="C1" s="200"/>
      <c r="D1" s="200"/>
      <c r="E1" s="200"/>
      <c r="F1" s="200"/>
    </row>
    <row r="3" spans="1:11" ht="15.75" x14ac:dyDescent="0.25">
      <c r="B3" s="498" t="s">
        <v>1204</v>
      </c>
      <c r="C3" s="498"/>
      <c r="D3" s="498"/>
      <c r="E3" s="498"/>
      <c r="F3" s="498"/>
      <c r="G3" s="499"/>
      <c r="H3" s="499"/>
    </row>
    <row r="4" spans="1:11" ht="15" customHeight="1" x14ac:dyDescent="0.25">
      <c r="B4" s="202" t="s">
        <v>82</v>
      </c>
      <c r="C4" s="203" t="s">
        <v>83</v>
      </c>
      <c r="D4" s="203" t="s">
        <v>85</v>
      </c>
      <c r="E4" s="203" t="s">
        <v>87</v>
      </c>
      <c r="F4" s="204"/>
      <c r="G4" s="205" t="s">
        <v>87</v>
      </c>
      <c r="H4" s="206"/>
      <c r="I4" s="500"/>
      <c r="J4" s="500"/>
      <c r="K4" s="207"/>
    </row>
    <row r="5" spans="1:11" ht="13.5" customHeight="1" x14ac:dyDescent="0.25">
      <c r="B5" s="208"/>
      <c r="C5" s="201" t="s">
        <v>1205</v>
      </c>
      <c r="D5" s="201" t="s">
        <v>86</v>
      </c>
      <c r="E5" s="201" t="s">
        <v>88</v>
      </c>
      <c r="F5" s="209" t="s">
        <v>91</v>
      </c>
      <c r="G5" s="201" t="s">
        <v>88</v>
      </c>
      <c r="H5" s="209" t="s">
        <v>91</v>
      </c>
      <c r="I5" s="207"/>
      <c r="J5" s="207"/>
      <c r="K5" s="207"/>
    </row>
    <row r="6" spans="1:11" ht="15.75" x14ac:dyDescent="0.25">
      <c r="B6" s="208"/>
      <c r="C6" s="201"/>
      <c r="D6" s="201"/>
      <c r="E6" s="499" t="s">
        <v>90</v>
      </c>
      <c r="F6" s="501"/>
      <c r="G6" s="499" t="s">
        <v>111</v>
      </c>
      <c r="H6" s="501"/>
      <c r="I6" s="207"/>
      <c r="J6" s="207"/>
      <c r="K6" s="207"/>
    </row>
    <row r="7" spans="1:11" ht="18" customHeight="1" x14ac:dyDescent="0.25">
      <c r="B7" s="210" t="s">
        <v>1206</v>
      </c>
      <c r="C7" s="211"/>
      <c r="D7" s="211"/>
      <c r="E7" s="211"/>
      <c r="F7" s="212"/>
      <c r="G7" s="211"/>
      <c r="H7" s="212"/>
      <c r="I7" s="213"/>
      <c r="J7" s="214"/>
    </row>
    <row r="8" spans="1:11" ht="15" customHeight="1" thickBot="1" x14ac:dyDescent="0.3">
      <c r="A8" s="215"/>
      <c r="B8" s="216" t="s">
        <v>1207</v>
      </c>
      <c r="C8" s="217" t="s">
        <v>1208</v>
      </c>
      <c r="D8" s="217" t="s">
        <v>1209</v>
      </c>
      <c r="E8" s="217" t="s">
        <v>1210</v>
      </c>
      <c r="F8" s="218" t="s">
        <v>230</v>
      </c>
      <c r="G8" s="217" t="s">
        <v>1211</v>
      </c>
      <c r="H8" s="218" t="s">
        <v>230</v>
      </c>
      <c r="I8" s="213"/>
      <c r="J8" s="213"/>
    </row>
    <row r="9" spans="1:11" ht="16.5" thickBot="1" x14ac:dyDescent="0.3">
      <c r="A9" s="215"/>
      <c r="B9" s="216" t="s">
        <v>1212</v>
      </c>
      <c r="C9" s="217" t="s">
        <v>1213</v>
      </c>
      <c r="D9" s="217" t="s">
        <v>1214</v>
      </c>
      <c r="E9" s="217" t="s">
        <v>1215</v>
      </c>
      <c r="F9" s="219" t="s">
        <v>1216</v>
      </c>
      <c r="G9" s="217" t="s">
        <v>1217</v>
      </c>
      <c r="H9" s="220" t="s">
        <v>1218</v>
      </c>
      <c r="I9" s="213"/>
      <c r="J9" s="214"/>
    </row>
    <row r="10" spans="1:11" ht="16.5" thickBot="1" x14ac:dyDescent="0.3">
      <c r="A10" s="215"/>
      <c r="B10" s="216" t="s">
        <v>1219</v>
      </c>
      <c r="C10" s="217" t="s">
        <v>1220</v>
      </c>
      <c r="D10" s="217" t="s">
        <v>1221</v>
      </c>
      <c r="E10" s="217" t="s">
        <v>1222</v>
      </c>
      <c r="F10" s="218" t="s">
        <v>230</v>
      </c>
      <c r="G10" s="217" t="s">
        <v>1223</v>
      </c>
      <c r="H10" s="218" t="s">
        <v>230</v>
      </c>
      <c r="I10" s="213"/>
      <c r="J10" s="213"/>
    </row>
    <row r="11" spans="1:11" ht="16.5" thickBot="1" x14ac:dyDescent="0.3">
      <c r="A11" s="215"/>
      <c r="B11" s="216" t="s">
        <v>1224</v>
      </c>
      <c r="C11" s="217" t="s">
        <v>1225</v>
      </c>
      <c r="D11" s="217" t="s">
        <v>1226</v>
      </c>
      <c r="E11" s="217" t="s">
        <v>1227</v>
      </c>
      <c r="F11" s="220" t="s">
        <v>1228</v>
      </c>
      <c r="G11" s="217" t="s">
        <v>1229</v>
      </c>
      <c r="H11" s="220" t="s">
        <v>1230</v>
      </c>
      <c r="I11" s="213"/>
      <c r="J11" s="213"/>
    </row>
    <row r="12" spans="1:11" ht="16.5" thickBot="1" x14ac:dyDescent="0.3">
      <c r="A12" s="215"/>
      <c r="B12" s="216" t="s">
        <v>1231</v>
      </c>
      <c r="C12" s="217" t="s">
        <v>1232</v>
      </c>
      <c r="D12" s="217" t="s">
        <v>1233</v>
      </c>
      <c r="E12" s="217" t="s">
        <v>1234</v>
      </c>
      <c r="F12" s="220" t="s">
        <v>1235</v>
      </c>
      <c r="G12" s="217" t="s">
        <v>1236</v>
      </c>
      <c r="H12" s="220" t="s">
        <v>1237</v>
      </c>
      <c r="I12" s="213"/>
      <c r="J12" s="213"/>
    </row>
    <row r="13" spans="1:11" ht="16.5" thickBot="1" x14ac:dyDescent="0.3">
      <c r="A13" s="215"/>
      <c r="B13" s="216" t="s">
        <v>1238</v>
      </c>
      <c r="C13" s="217" t="s">
        <v>1239</v>
      </c>
      <c r="D13" s="217" t="s">
        <v>1240</v>
      </c>
      <c r="E13" s="217" t="s">
        <v>1241</v>
      </c>
      <c r="F13" s="220" t="s">
        <v>1242</v>
      </c>
      <c r="G13" s="217" t="s">
        <v>1243</v>
      </c>
      <c r="H13" s="220" t="s">
        <v>1244</v>
      </c>
      <c r="I13" s="213"/>
      <c r="J13" s="213"/>
    </row>
    <row r="14" spans="1:11" ht="16.5" thickBot="1" x14ac:dyDescent="0.3">
      <c r="A14" s="215"/>
      <c r="B14" s="216" t="s">
        <v>1245</v>
      </c>
      <c r="C14" s="217" t="s">
        <v>1246</v>
      </c>
      <c r="D14" s="217" t="s">
        <v>1247</v>
      </c>
      <c r="E14" s="217" t="s">
        <v>1248</v>
      </c>
      <c r="F14" s="218" t="s">
        <v>1249</v>
      </c>
      <c r="G14" s="217" t="s">
        <v>1250</v>
      </c>
      <c r="H14" s="220" t="s">
        <v>1251</v>
      </c>
      <c r="I14" s="213"/>
      <c r="J14" s="213"/>
    </row>
    <row r="15" spans="1:11" ht="16.5" thickBot="1" x14ac:dyDescent="0.3">
      <c r="A15" s="215"/>
      <c r="B15" s="216" t="s">
        <v>1252</v>
      </c>
      <c r="C15" s="217" t="s">
        <v>1253</v>
      </c>
      <c r="D15" s="217" t="s">
        <v>1254</v>
      </c>
      <c r="E15" s="217" t="s">
        <v>1255</v>
      </c>
      <c r="F15" s="220" t="s">
        <v>1256</v>
      </c>
      <c r="G15" s="217" t="s">
        <v>1257</v>
      </c>
      <c r="H15" s="220" t="s">
        <v>1258</v>
      </c>
      <c r="I15" s="213"/>
      <c r="J15" s="213"/>
    </row>
    <row r="16" spans="1:11" ht="16.5" thickBot="1" x14ac:dyDescent="0.3">
      <c r="A16" s="215"/>
      <c r="B16" s="216" t="s">
        <v>1259</v>
      </c>
      <c r="C16" s="217" t="s">
        <v>1260</v>
      </c>
      <c r="D16" s="217" t="s">
        <v>1261</v>
      </c>
      <c r="E16" s="217" t="s">
        <v>1262</v>
      </c>
      <c r="F16" s="220" t="s">
        <v>1263</v>
      </c>
      <c r="G16" s="217" t="s">
        <v>1264</v>
      </c>
      <c r="H16" s="220" t="s">
        <v>1265</v>
      </c>
      <c r="I16" s="213"/>
      <c r="J16" s="213"/>
    </row>
    <row r="17" spans="1:10" ht="16.5" thickBot="1" x14ac:dyDescent="0.3">
      <c r="A17" s="215"/>
      <c r="B17" s="216" t="s">
        <v>1266</v>
      </c>
      <c r="C17" s="217" t="s">
        <v>1267</v>
      </c>
      <c r="D17" s="217" t="s">
        <v>1268</v>
      </c>
      <c r="E17" s="217" t="s">
        <v>1269</v>
      </c>
      <c r="F17" s="220" t="s">
        <v>1270</v>
      </c>
      <c r="G17" s="217" t="s">
        <v>1271</v>
      </c>
      <c r="H17" s="220" t="s">
        <v>1272</v>
      </c>
      <c r="I17" s="213"/>
      <c r="J17" s="213"/>
    </row>
    <row r="18" spans="1:10" ht="16.5" thickBot="1" x14ac:dyDescent="0.3">
      <c r="A18" s="215"/>
      <c r="B18" s="216" t="s">
        <v>1273</v>
      </c>
      <c r="C18" s="217" t="s">
        <v>1274</v>
      </c>
      <c r="D18" s="217" t="s">
        <v>1275</v>
      </c>
      <c r="E18" s="217" t="s">
        <v>1276</v>
      </c>
      <c r="F18" s="220" t="s">
        <v>1277</v>
      </c>
      <c r="G18" s="217" t="s">
        <v>1278</v>
      </c>
      <c r="H18" s="220" t="s">
        <v>1279</v>
      </c>
      <c r="I18" s="213"/>
      <c r="J18" s="213"/>
    </row>
    <row r="19" spans="1:10" ht="16.5" thickBot="1" x14ac:dyDescent="0.3">
      <c r="A19" s="215"/>
      <c r="B19" s="216" t="s">
        <v>1280</v>
      </c>
      <c r="C19" s="217" t="s">
        <v>1281</v>
      </c>
      <c r="D19" s="217" t="s">
        <v>1282</v>
      </c>
      <c r="E19" s="217" t="s">
        <v>1283</v>
      </c>
      <c r="F19" s="220" t="s">
        <v>1284</v>
      </c>
      <c r="G19" s="217" t="s">
        <v>1285</v>
      </c>
      <c r="H19" s="220" t="s">
        <v>1286</v>
      </c>
      <c r="I19" s="213"/>
      <c r="J19" s="214"/>
    </row>
    <row r="20" spans="1:10" ht="16.5" thickBot="1" x14ac:dyDescent="0.3">
      <c r="A20" s="215"/>
      <c r="B20" s="216" t="s">
        <v>1287</v>
      </c>
      <c r="C20" s="217" t="s">
        <v>1288</v>
      </c>
      <c r="D20" s="217" t="s">
        <v>1289</v>
      </c>
      <c r="E20" s="217" t="s">
        <v>1290</v>
      </c>
      <c r="F20" s="218" t="s">
        <v>230</v>
      </c>
      <c r="G20" s="217" t="s">
        <v>1291</v>
      </c>
      <c r="H20" s="218" t="s">
        <v>230</v>
      </c>
      <c r="I20" s="213"/>
      <c r="J20" s="213"/>
    </row>
    <row r="21" spans="1:10" ht="16.5" thickBot="1" x14ac:dyDescent="0.3">
      <c r="A21" s="215"/>
      <c r="B21" s="216" t="s">
        <v>1292</v>
      </c>
      <c r="C21" s="217" t="s">
        <v>1293</v>
      </c>
      <c r="D21" s="217" t="s">
        <v>1294</v>
      </c>
      <c r="E21" s="217" t="s">
        <v>1295</v>
      </c>
      <c r="F21" s="220" t="s">
        <v>1296</v>
      </c>
      <c r="G21" s="217" t="s">
        <v>1297</v>
      </c>
      <c r="H21" s="220" t="s">
        <v>1298</v>
      </c>
      <c r="I21" s="213"/>
      <c r="J21" s="213"/>
    </row>
    <row r="22" spans="1:10" ht="16.5" thickBot="1" x14ac:dyDescent="0.3">
      <c r="A22" s="215"/>
      <c r="B22" s="216" t="s">
        <v>1299</v>
      </c>
      <c r="C22" s="217" t="s">
        <v>1300</v>
      </c>
      <c r="D22" s="217" t="s">
        <v>1301</v>
      </c>
      <c r="E22" s="217" t="s">
        <v>1302</v>
      </c>
      <c r="F22" s="220" t="s">
        <v>1303</v>
      </c>
      <c r="G22" s="217" t="s">
        <v>1304</v>
      </c>
      <c r="H22" s="220" t="s">
        <v>1305</v>
      </c>
      <c r="I22" s="213"/>
      <c r="J22" s="213"/>
    </row>
    <row r="23" spans="1:10" ht="16.5" thickBot="1" x14ac:dyDescent="0.3">
      <c r="A23" s="215"/>
      <c r="B23" s="216" t="s">
        <v>1306</v>
      </c>
      <c r="C23" s="217" t="s">
        <v>1307</v>
      </c>
      <c r="D23" s="217" t="s">
        <v>1308</v>
      </c>
      <c r="E23" s="217" t="s">
        <v>1309</v>
      </c>
      <c r="F23" s="220" t="s">
        <v>1310</v>
      </c>
      <c r="G23" s="217" t="s">
        <v>1311</v>
      </c>
      <c r="H23" s="220" t="s">
        <v>1312</v>
      </c>
      <c r="I23" s="213"/>
      <c r="J23" s="213"/>
    </row>
    <row r="24" spans="1:10" ht="16.5" thickBot="1" x14ac:dyDescent="0.3">
      <c r="A24" s="215"/>
      <c r="B24" s="216" t="s">
        <v>1313</v>
      </c>
      <c r="C24" s="217" t="s">
        <v>1314</v>
      </c>
      <c r="D24" s="217" t="s">
        <v>1315</v>
      </c>
      <c r="E24" s="217" t="s">
        <v>1316</v>
      </c>
      <c r="F24" s="220" t="s">
        <v>1317</v>
      </c>
      <c r="G24" s="217" t="s">
        <v>1229</v>
      </c>
      <c r="H24" s="220" t="s">
        <v>1230</v>
      </c>
      <c r="I24" s="213"/>
      <c r="J24" s="213"/>
    </row>
    <row r="25" spans="1:10" ht="16.5" thickBot="1" x14ac:dyDescent="0.3">
      <c r="A25" s="215"/>
      <c r="B25" s="216" t="s">
        <v>1318</v>
      </c>
      <c r="C25" s="217" t="s">
        <v>1319</v>
      </c>
      <c r="D25" s="217" t="s">
        <v>1320</v>
      </c>
      <c r="E25" s="217" t="s">
        <v>1321</v>
      </c>
      <c r="F25" s="220" t="s">
        <v>1322</v>
      </c>
      <c r="G25" s="217" t="s">
        <v>1323</v>
      </c>
      <c r="H25" s="220" t="s">
        <v>1324</v>
      </c>
      <c r="I25" s="213"/>
      <c r="J25" s="213"/>
    </row>
    <row r="26" spans="1:10" ht="16.5" thickBot="1" x14ac:dyDescent="0.3">
      <c r="A26" s="215"/>
      <c r="B26" s="216" t="s">
        <v>1325</v>
      </c>
      <c r="C26" s="217" t="s">
        <v>1326</v>
      </c>
      <c r="D26" s="217" t="s">
        <v>1327</v>
      </c>
      <c r="E26" s="217" t="s">
        <v>1328</v>
      </c>
      <c r="F26" s="220" t="s">
        <v>1298</v>
      </c>
      <c r="G26" s="217" t="s">
        <v>1329</v>
      </c>
      <c r="H26" s="220" t="s">
        <v>1330</v>
      </c>
      <c r="I26" s="213"/>
      <c r="J26" s="214"/>
    </row>
    <row r="27" spans="1:10" ht="16.5" thickBot="1" x14ac:dyDescent="0.3">
      <c r="A27" s="215"/>
      <c r="B27" s="216" t="s">
        <v>1331</v>
      </c>
      <c r="C27" s="217" t="s">
        <v>1332</v>
      </c>
      <c r="D27" s="217" t="s">
        <v>1333</v>
      </c>
      <c r="E27" s="217" t="s">
        <v>1334</v>
      </c>
      <c r="F27" s="220" t="s">
        <v>1335</v>
      </c>
      <c r="G27" s="217" t="s">
        <v>1336</v>
      </c>
      <c r="H27" s="218" t="s">
        <v>1337</v>
      </c>
      <c r="I27" s="213"/>
      <c r="J27" s="214"/>
    </row>
    <row r="28" spans="1:10" ht="16.5" thickBot="1" x14ac:dyDescent="0.3">
      <c r="A28" s="215"/>
      <c r="B28" s="216" t="s">
        <v>1338</v>
      </c>
      <c r="C28" s="217" t="s">
        <v>1339</v>
      </c>
      <c r="D28" s="217" t="s">
        <v>1340</v>
      </c>
      <c r="E28" s="217" t="s">
        <v>1341</v>
      </c>
      <c r="F28" s="218" t="s">
        <v>230</v>
      </c>
      <c r="G28" s="217" t="s">
        <v>1342</v>
      </c>
      <c r="H28" s="218" t="s">
        <v>230</v>
      </c>
      <c r="I28" s="213"/>
      <c r="J28" s="213"/>
    </row>
    <row r="29" spans="1:10" ht="16.5" thickBot="1" x14ac:dyDescent="0.3">
      <c r="A29" s="215"/>
      <c r="B29" s="216" t="s">
        <v>1343</v>
      </c>
      <c r="C29" s="217" t="s">
        <v>1344</v>
      </c>
      <c r="D29" s="217" t="s">
        <v>1345</v>
      </c>
      <c r="E29" s="217" t="s">
        <v>1346</v>
      </c>
      <c r="F29" s="218" t="s">
        <v>1347</v>
      </c>
      <c r="G29" s="217" t="s">
        <v>1348</v>
      </c>
      <c r="H29" s="220" t="s">
        <v>1349</v>
      </c>
      <c r="I29" s="213"/>
      <c r="J29" s="213"/>
    </row>
    <row r="30" spans="1:10" ht="16.5" thickBot="1" x14ac:dyDescent="0.3">
      <c r="A30" s="215"/>
      <c r="B30" s="216" t="s">
        <v>1350</v>
      </c>
      <c r="C30" s="217" t="s">
        <v>1351</v>
      </c>
      <c r="D30" s="217" t="s">
        <v>1352</v>
      </c>
      <c r="E30" s="217" t="s">
        <v>1353</v>
      </c>
      <c r="F30" s="220" t="s">
        <v>1354</v>
      </c>
      <c r="G30" s="217" t="s">
        <v>1355</v>
      </c>
      <c r="H30" s="220" t="s">
        <v>1356</v>
      </c>
      <c r="I30" s="213"/>
      <c r="J30" s="213"/>
    </row>
    <row r="31" spans="1:10" ht="16.5" thickBot="1" x14ac:dyDescent="0.3">
      <c r="A31" s="215"/>
      <c r="B31" s="216" t="s">
        <v>1357</v>
      </c>
      <c r="C31" s="217" t="s">
        <v>1358</v>
      </c>
      <c r="D31" s="217" t="s">
        <v>1358</v>
      </c>
      <c r="E31" s="217" t="s">
        <v>1359</v>
      </c>
      <c r="F31" s="220" t="s">
        <v>1360</v>
      </c>
      <c r="G31" s="217" t="s">
        <v>1348</v>
      </c>
      <c r="H31" s="220" t="s">
        <v>1361</v>
      </c>
      <c r="I31" s="213"/>
      <c r="J31" s="214"/>
    </row>
    <row r="32" spans="1:10" ht="16.5" thickBot="1" x14ac:dyDescent="0.3">
      <c r="A32" s="215"/>
      <c r="B32" s="216" t="s">
        <v>1362</v>
      </c>
      <c r="C32" s="217" t="s">
        <v>198</v>
      </c>
      <c r="D32" s="217" t="s">
        <v>1363</v>
      </c>
      <c r="E32" s="217" t="s">
        <v>1364</v>
      </c>
      <c r="F32" s="218" t="s">
        <v>1365</v>
      </c>
      <c r="G32" s="217" t="s">
        <v>1336</v>
      </c>
      <c r="H32" s="218" t="s">
        <v>1337</v>
      </c>
      <c r="I32" s="213"/>
      <c r="J32" s="213"/>
    </row>
    <row r="33" spans="1:27" ht="16.5" thickBot="1" x14ac:dyDescent="0.3">
      <c r="A33" s="215"/>
      <c r="B33" s="216" t="s">
        <v>1366</v>
      </c>
      <c r="C33" s="217" t="s">
        <v>1367</v>
      </c>
      <c r="D33" s="217" t="s">
        <v>1367</v>
      </c>
      <c r="E33" s="217" t="s">
        <v>1368</v>
      </c>
      <c r="F33" s="220" t="s">
        <v>1258</v>
      </c>
      <c r="G33" s="217" t="s">
        <v>1369</v>
      </c>
      <c r="H33" s="220" t="s">
        <v>1370</v>
      </c>
      <c r="I33" s="213"/>
      <c r="J33" s="213"/>
    </row>
    <row r="34" spans="1:27" ht="16.5" thickBot="1" x14ac:dyDescent="0.3">
      <c r="A34" s="215"/>
      <c r="B34" s="216" t="s">
        <v>1371</v>
      </c>
      <c r="C34" s="217" t="s">
        <v>1367</v>
      </c>
      <c r="D34" s="217" t="s">
        <v>1367</v>
      </c>
      <c r="E34" s="217" t="s">
        <v>1372</v>
      </c>
      <c r="F34" s="220" t="s">
        <v>1373</v>
      </c>
      <c r="G34" s="217" t="s">
        <v>1374</v>
      </c>
      <c r="H34" s="220" t="s">
        <v>1375</v>
      </c>
      <c r="I34" s="213"/>
      <c r="J34" s="213"/>
    </row>
    <row r="35" spans="1:27" ht="16.5" thickBot="1" x14ac:dyDescent="0.3">
      <c r="A35" s="215"/>
      <c r="B35" s="216" t="s">
        <v>1376</v>
      </c>
      <c r="C35" s="217" t="s">
        <v>198</v>
      </c>
      <c r="D35" s="217" t="s">
        <v>1377</v>
      </c>
      <c r="E35" s="217" t="s">
        <v>1378</v>
      </c>
      <c r="F35" s="220" t="s">
        <v>1379</v>
      </c>
      <c r="G35" s="217" t="s">
        <v>1380</v>
      </c>
      <c r="H35" s="220" t="s">
        <v>1381</v>
      </c>
      <c r="I35" s="213"/>
      <c r="J35" s="213"/>
    </row>
    <row r="36" spans="1:27" ht="16.5" thickBot="1" x14ac:dyDescent="0.3">
      <c r="A36" s="215"/>
      <c r="B36" s="216" t="s">
        <v>1382</v>
      </c>
      <c r="C36" s="217" t="s">
        <v>1383</v>
      </c>
      <c r="D36" s="217" t="s">
        <v>1384</v>
      </c>
      <c r="E36" s="217" t="s">
        <v>1385</v>
      </c>
      <c r="F36" s="220" t="s">
        <v>1386</v>
      </c>
      <c r="G36" s="217" t="s">
        <v>1387</v>
      </c>
      <c r="H36" s="220" t="s">
        <v>1388</v>
      </c>
      <c r="I36" s="213"/>
      <c r="J36" s="214"/>
    </row>
    <row r="37" spans="1:27" ht="16.5" thickBot="1" x14ac:dyDescent="0.3">
      <c r="A37" s="215"/>
      <c r="B37" s="216" t="s">
        <v>1389</v>
      </c>
      <c r="C37" s="217" t="s">
        <v>1367</v>
      </c>
      <c r="D37" s="217" t="s">
        <v>1390</v>
      </c>
      <c r="E37" s="217" t="s">
        <v>1391</v>
      </c>
      <c r="F37" s="218" t="s">
        <v>230</v>
      </c>
      <c r="G37" s="217" t="s">
        <v>1342</v>
      </c>
      <c r="H37" s="218" t="s">
        <v>230</v>
      </c>
      <c r="I37" s="213"/>
      <c r="J37" s="213"/>
    </row>
    <row r="38" spans="1:27" ht="16.5" thickBot="1" x14ac:dyDescent="0.3">
      <c r="A38" s="215"/>
      <c r="B38" s="216" t="s">
        <v>1392</v>
      </c>
      <c r="C38" s="217" t="s">
        <v>1367</v>
      </c>
      <c r="D38" s="217" t="s">
        <v>1367</v>
      </c>
      <c r="E38" s="217"/>
      <c r="F38" s="220"/>
      <c r="G38" s="217"/>
      <c r="H38" s="220"/>
      <c r="I38" s="213"/>
      <c r="J38" s="214"/>
    </row>
    <row r="39" spans="1:27" ht="16.5" thickBot="1" x14ac:dyDescent="0.3">
      <c r="A39" s="215"/>
      <c r="B39" s="216" t="s">
        <v>1393</v>
      </c>
      <c r="C39" s="217" t="s">
        <v>1394</v>
      </c>
      <c r="D39" s="217" t="s">
        <v>1395</v>
      </c>
      <c r="E39" s="217" t="s">
        <v>1396</v>
      </c>
      <c r="F39" s="218" t="s">
        <v>230</v>
      </c>
      <c r="G39" s="217" t="s">
        <v>1397</v>
      </c>
      <c r="H39" s="218" t="s">
        <v>230</v>
      </c>
      <c r="I39" s="213"/>
      <c r="J39" s="213"/>
    </row>
    <row r="40" spans="1:27" ht="16.5" thickBot="1" x14ac:dyDescent="0.3">
      <c r="A40" s="215"/>
      <c r="B40" s="216" t="s">
        <v>1398</v>
      </c>
      <c r="C40" s="217" t="s">
        <v>1399</v>
      </c>
      <c r="D40" s="217" t="s">
        <v>1400</v>
      </c>
      <c r="E40" s="217" t="s">
        <v>1401</v>
      </c>
      <c r="F40" s="218" t="s">
        <v>1402</v>
      </c>
      <c r="G40" s="217" t="s">
        <v>1403</v>
      </c>
      <c r="H40" s="220" t="s">
        <v>1404</v>
      </c>
      <c r="I40" s="213"/>
      <c r="J40" s="213"/>
    </row>
    <row r="41" spans="1:27" ht="15.75" x14ac:dyDescent="0.25">
      <c r="B41" s="221" t="s">
        <v>1405</v>
      </c>
      <c r="C41" s="222" t="s">
        <v>1406</v>
      </c>
      <c r="D41" s="222" t="s">
        <v>1407</v>
      </c>
      <c r="E41" s="223" t="s">
        <v>1408</v>
      </c>
      <c r="F41" s="224" t="s">
        <v>1409</v>
      </c>
      <c r="G41" s="222" t="s">
        <v>1410</v>
      </c>
      <c r="H41" s="224" t="s">
        <v>1411</v>
      </c>
    </row>
    <row r="43" spans="1:27" ht="15.75" x14ac:dyDescent="0.25">
      <c r="B43" s="225" t="s">
        <v>2238</v>
      </c>
    </row>
    <row r="44" spans="1:27" ht="15.75" x14ac:dyDescent="0.25">
      <c r="B44" s="225"/>
    </row>
    <row r="45" spans="1:27" ht="15.75" x14ac:dyDescent="0.25">
      <c r="A45" s="200" t="s">
        <v>2414</v>
      </c>
      <c r="B45" s="225"/>
      <c r="C45" s="200"/>
      <c r="D45" s="200"/>
      <c r="E45" s="200"/>
      <c r="F45" s="200"/>
      <c r="G45" s="200"/>
      <c r="H45" s="200"/>
      <c r="I45" s="200"/>
      <c r="J45" s="200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  <c r="Z45" s="225"/>
      <c r="AA45" s="225"/>
    </row>
    <row r="46" spans="1:27" ht="15.75" x14ac:dyDescent="0.25">
      <c r="A46" s="225"/>
      <c r="B46" s="225"/>
      <c r="C46" s="225"/>
      <c r="D46" s="225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25"/>
      <c r="Y46" s="225"/>
      <c r="Z46" s="225"/>
      <c r="AA46" s="225"/>
    </row>
    <row r="47" spans="1:27" ht="15" customHeight="1" x14ac:dyDescent="0.25">
      <c r="A47" s="225"/>
      <c r="B47" s="502" t="s">
        <v>93</v>
      </c>
      <c r="C47" s="503"/>
      <c r="D47" s="503"/>
      <c r="E47" s="503"/>
      <c r="F47" s="503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</row>
    <row r="48" spans="1:27" ht="15.75" x14ac:dyDescent="0.25">
      <c r="A48" s="225"/>
      <c r="B48" s="226" t="s">
        <v>82</v>
      </c>
      <c r="C48" s="227" t="s">
        <v>94</v>
      </c>
      <c r="D48" s="227" t="s">
        <v>96</v>
      </c>
      <c r="E48" s="227" t="s">
        <v>87</v>
      </c>
      <c r="F48" s="228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  <c r="AA48" s="225"/>
    </row>
    <row r="49" spans="1:27" ht="16.5" thickBot="1" x14ac:dyDescent="0.3">
      <c r="A49" s="225"/>
      <c r="B49" s="229"/>
      <c r="C49" s="230" t="s">
        <v>95</v>
      </c>
      <c r="D49" s="230" t="s">
        <v>97</v>
      </c>
      <c r="E49" s="230" t="s">
        <v>88</v>
      </c>
      <c r="F49" s="231" t="s">
        <v>91</v>
      </c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25"/>
      <c r="Y49" s="225"/>
      <c r="Z49" s="225"/>
      <c r="AA49" s="225"/>
    </row>
    <row r="50" spans="1:27" ht="16.5" thickBot="1" x14ac:dyDescent="0.3">
      <c r="A50" s="225"/>
      <c r="B50" s="232" t="s">
        <v>1206</v>
      </c>
      <c r="C50" s="233"/>
      <c r="D50" s="233"/>
      <c r="E50" s="233"/>
      <c r="F50" s="234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5"/>
      <c r="Y50" s="225"/>
      <c r="Z50" s="225"/>
      <c r="AA50" s="225"/>
    </row>
    <row r="51" spans="1:27" ht="16.5" thickBot="1" x14ac:dyDescent="0.3">
      <c r="A51" s="225"/>
      <c r="B51" s="216" t="s">
        <v>1412</v>
      </c>
      <c r="C51" s="217" t="s">
        <v>1209</v>
      </c>
      <c r="D51" s="217" t="s">
        <v>1413</v>
      </c>
      <c r="E51" s="217" t="s">
        <v>1414</v>
      </c>
      <c r="F51" s="218" t="s">
        <v>230</v>
      </c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25"/>
      <c r="Y51" s="225"/>
      <c r="Z51" s="225"/>
      <c r="AA51" s="225"/>
    </row>
    <row r="52" spans="1:27" ht="16.5" thickBot="1" x14ac:dyDescent="0.3">
      <c r="A52" s="225"/>
      <c r="B52" s="216" t="s">
        <v>1415</v>
      </c>
      <c r="C52" s="217" t="s">
        <v>1214</v>
      </c>
      <c r="D52" s="217" t="s">
        <v>1416</v>
      </c>
      <c r="E52" s="217" t="s">
        <v>1417</v>
      </c>
      <c r="F52" s="235" t="s">
        <v>1418</v>
      </c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25"/>
      <c r="Y52" s="225"/>
      <c r="Z52" s="225"/>
      <c r="AA52" s="225"/>
    </row>
    <row r="53" spans="1:27" ht="16.5" thickBot="1" x14ac:dyDescent="0.3">
      <c r="A53" s="225"/>
      <c r="B53" s="216" t="s">
        <v>1219</v>
      </c>
      <c r="C53" s="217" t="s">
        <v>1221</v>
      </c>
      <c r="D53" s="217" t="s">
        <v>1419</v>
      </c>
      <c r="E53" s="217" t="s">
        <v>1420</v>
      </c>
      <c r="F53" s="218" t="s">
        <v>230</v>
      </c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25"/>
      <c r="Y53" s="225"/>
      <c r="Z53" s="225"/>
      <c r="AA53" s="225"/>
    </row>
    <row r="54" spans="1:27" ht="16.5" thickBot="1" x14ac:dyDescent="0.3">
      <c r="A54" s="225"/>
      <c r="B54" s="216" t="s">
        <v>1224</v>
      </c>
      <c r="C54" s="217" t="s">
        <v>1226</v>
      </c>
      <c r="D54" s="217" t="s">
        <v>1421</v>
      </c>
      <c r="E54" s="217" t="s">
        <v>1422</v>
      </c>
      <c r="F54" s="235" t="s">
        <v>1423</v>
      </c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25"/>
      <c r="Y54" s="225"/>
      <c r="Z54" s="225"/>
      <c r="AA54" s="225"/>
    </row>
    <row r="55" spans="1:27" ht="16.5" thickBot="1" x14ac:dyDescent="0.3">
      <c r="A55" s="225"/>
      <c r="B55" s="216" t="s">
        <v>1231</v>
      </c>
      <c r="C55" s="217" t="s">
        <v>1233</v>
      </c>
      <c r="D55" s="217" t="s">
        <v>1424</v>
      </c>
      <c r="E55" s="217" t="s">
        <v>1425</v>
      </c>
      <c r="F55" s="235" t="s">
        <v>1426</v>
      </c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25"/>
      <c r="Y55" s="225"/>
      <c r="Z55" s="225"/>
      <c r="AA55" s="225"/>
    </row>
    <row r="56" spans="1:27" ht="16.5" thickBot="1" x14ac:dyDescent="0.3">
      <c r="A56" s="225"/>
      <c r="B56" s="216" t="s">
        <v>1238</v>
      </c>
      <c r="C56" s="217" t="s">
        <v>1240</v>
      </c>
      <c r="D56" s="217" t="s">
        <v>1427</v>
      </c>
      <c r="E56" s="217" t="s">
        <v>1428</v>
      </c>
      <c r="F56" s="235" t="s">
        <v>1429</v>
      </c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25"/>
      <c r="Y56" s="225"/>
      <c r="Z56" s="225"/>
      <c r="AA56" s="225"/>
    </row>
    <row r="57" spans="1:27" ht="16.5" thickBot="1" x14ac:dyDescent="0.3">
      <c r="A57" s="225"/>
      <c r="B57" s="216" t="s">
        <v>1245</v>
      </c>
      <c r="C57" s="217" t="s">
        <v>1247</v>
      </c>
      <c r="D57" s="217" t="s">
        <v>1430</v>
      </c>
      <c r="E57" s="217" t="s">
        <v>1431</v>
      </c>
      <c r="F57" s="235" t="s">
        <v>1432</v>
      </c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25"/>
      <c r="Y57" s="225"/>
      <c r="Z57" s="225"/>
      <c r="AA57" s="225"/>
    </row>
    <row r="58" spans="1:27" ht="16.5" thickBot="1" x14ac:dyDescent="0.3">
      <c r="A58" s="225"/>
      <c r="B58" s="216" t="s">
        <v>1252</v>
      </c>
      <c r="C58" s="217" t="s">
        <v>1254</v>
      </c>
      <c r="D58" s="217" t="s">
        <v>1433</v>
      </c>
      <c r="E58" s="217" t="s">
        <v>1434</v>
      </c>
      <c r="F58" s="235" t="s">
        <v>1435</v>
      </c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25"/>
      <c r="Y58" s="225"/>
      <c r="Z58" s="225"/>
      <c r="AA58" s="225"/>
    </row>
    <row r="59" spans="1:27" ht="16.5" thickBot="1" x14ac:dyDescent="0.3">
      <c r="A59" s="225"/>
      <c r="B59" s="216" t="s">
        <v>1259</v>
      </c>
      <c r="C59" s="217" t="s">
        <v>1261</v>
      </c>
      <c r="D59" s="217" t="s">
        <v>1436</v>
      </c>
      <c r="E59" s="217" t="s">
        <v>1437</v>
      </c>
      <c r="F59" s="235" t="s">
        <v>1438</v>
      </c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25"/>
      <c r="Y59" s="225"/>
      <c r="Z59" s="225"/>
      <c r="AA59" s="225"/>
    </row>
    <row r="60" spans="1:27" ht="16.5" thickBot="1" x14ac:dyDescent="0.3">
      <c r="A60" s="225"/>
      <c r="B60" s="216" t="s">
        <v>1266</v>
      </c>
      <c r="C60" s="217" t="s">
        <v>1268</v>
      </c>
      <c r="D60" s="217" t="s">
        <v>1439</v>
      </c>
      <c r="E60" s="217" t="s">
        <v>1440</v>
      </c>
      <c r="F60" s="235" t="s">
        <v>1441</v>
      </c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25"/>
      <c r="Y60" s="225"/>
      <c r="Z60" s="225"/>
      <c r="AA60" s="225"/>
    </row>
    <row r="61" spans="1:27" ht="16.5" thickBot="1" x14ac:dyDescent="0.3">
      <c r="A61" s="225"/>
      <c r="B61" s="216" t="s">
        <v>1273</v>
      </c>
      <c r="C61" s="217" t="s">
        <v>1275</v>
      </c>
      <c r="D61" s="217" t="s">
        <v>1442</v>
      </c>
      <c r="E61" s="217" t="s">
        <v>1443</v>
      </c>
      <c r="F61" s="235" t="s">
        <v>1310</v>
      </c>
      <c r="G61" s="225"/>
      <c r="H61" s="225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25"/>
      <c r="Y61" s="225"/>
      <c r="Z61" s="225"/>
      <c r="AA61" s="225"/>
    </row>
    <row r="62" spans="1:27" ht="16.5" thickBot="1" x14ac:dyDescent="0.3">
      <c r="A62" s="225"/>
      <c r="B62" s="236" t="s">
        <v>1280</v>
      </c>
      <c r="C62" s="217" t="s">
        <v>1282</v>
      </c>
      <c r="D62" s="217" t="s">
        <v>1444</v>
      </c>
      <c r="E62" s="217" t="s">
        <v>1445</v>
      </c>
      <c r="F62" s="235" t="s">
        <v>1446</v>
      </c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  <c r="AA62" s="225"/>
    </row>
    <row r="63" spans="1:27" ht="16.5" thickBot="1" x14ac:dyDescent="0.3">
      <c r="A63" s="225"/>
      <c r="B63" s="236" t="s">
        <v>1287</v>
      </c>
      <c r="C63" s="217" t="s">
        <v>1289</v>
      </c>
      <c r="D63" s="217" t="s">
        <v>1447</v>
      </c>
      <c r="E63" s="217" t="s">
        <v>1448</v>
      </c>
      <c r="F63" s="218" t="s">
        <v>230</v>
      </c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25"/>
      <c r="Y63" s="225"/>
      <c r="Z63" s="225"/>
      <c r="AA63" s="225"/>
    </row>
    <row r="64" spans="1:27" ht="16.5" thickBot="1" x14ac:dyDescent="0.3">
      <c r="A64" s="225"/>
      <c r="B64" s="236" t="s">
        <v>1292</v>
      </c>
      <c r="C64" s="217" t="s">
        <v>1294</v>
      </c>
      <c r="D64" s="217" t="s">
        <v>1449</v>
      </c>
      <c r="E64" s="217" t="s">
        <v>1450</v>
      </c>
      <c r="F64" s="235" t="s">
        <v>1451</v>
      </c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25"/>
      <c r="Y64" s="225"/>
      <c r="Z64" s="225"/>
      <c r="AA64" s="225"/>
    </row>
    <row r="65" spans="1:27" ht="16.5" thickBot="1" x14ac:dyDescent="0.3">
      <c r="A65" s="225"/>
      <c r="B65" s="236" t="s">
        <v>1299</v>
      </c>
      <c r="C65" s="217" t="s">
        <v>1301</v>
      </c>
      <c r="D65" s="217" t="s">
        <v>1452</v>
      </c>
      <c r="E65" s="217" t="s">
        <v>1453</v>
      </c>
      <c r="F65" s="235" t="s">
        <v>1454</v>
      </c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5"/>
      <c r="Y65" s="225"/>
      <c r="Z65" s="225"/>
      <c r="AA65" s="225"/>
    </row>
    <row r="66" spans="1:27" ht="16.5" thickBot="1" x14ac:dyDescent="0.3">
      <c r="A66" s="225"/>
      <c r="B66" s="216" t="s">
        <v>1306</v>
      </c>
      <c r="C66" s="217" t="s">
        <v>1308</v>
      </c>
      <c r="D66" s="217" t="s">
        <v>1455</v>
      </c>
      <c r="E66" s="217" t="s">
        <v>1456</v>
      </c>
      <c r="F66" s="235" t="s">
        <v>1457</v>
      </c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25"/>
      <c r="Y66" s="225"/>
      <c r="Z66" s="225"/>
      <c r="AA66" s="225"/>
    </row>
    <row r="67" spans="1:27" ht="16.5" thickBot="1" x14ac:dyDescent="0.3">
      <c r="A67" s="225"/>
      <c r="B67" s="216" t="s">
        <v>1313</v>
      </c>
      <c r="C67" s="217" t="s">
        <v>1315</v>
      </c>
      <c r="D67" s="217" t="s">
        <v>1458</v>
      </c>
      <c r="E67" s="217" t="s">
        <v>1459</v>
      </c>
      <c r="F67" s="235" t="s">
        <v>1460</v>
      </c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25"/>
      <c r="Y67" s="225"/>
      <c r="Z67" s="225"/>
      <c r="AA67" s="225"/>
    </row>
    <row r="68" spans="1:27" ht="16.5" thickBot="1" x14ac:dyDescent="0.3">
      <c r="A68" s="225"/>
      <c r="B68" s="236" t="s">
        <v>1318</v>
      </c>
      <c r="C68" s="217" t="s">
        <v>1320</v>
      </c>
      <c r="D68" s="217" t="s">
        <v>1461</v>
      </c>
      <c r="E68" s="217" t="s">
        <v>1462</v>
      </c>
      <c r="F68" s="235" t="s">
        <v>1463</v>
      </c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25"/>
      <c r="Y68" s="225"/>
      <c r="Z68" s="225"/>
      <c r="AA68" s="225"/>
    </row>
    <row r="69" spans="1:27" ht="16.5" thickBot="1" x14ac:dyDescent="0.3">
      <c r="A69" s="225"/>
      <c r="B69" s="236" t="s">
        <v>1325</v>
      </c>
      <c r="C69" s="217" t="s">
        <v>1327</v>
      </c>
      <c r="D69" s="217" t="s">
        <v>1464</v>
      </c>
      <c r="E69" s="217" t="s">
        <v>1465</v>
      </c>
      <c r="F69" s="235" t="s">
        <v>1466</v>
      </c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25"/>
      <c r="Y69" s="225"/>
      <c r="Z69" s="225"/>
      <c r="AA69" s="225"/>
    </row>
    <row r="70" spans="1:27" ht="16.5" thickBot="1" x14ac:dyDescent="0.3">
      <c r="B70" s="216" t="s">
        <v>1331</v>
      </c>
      <c r="C70" s="217" t="s">
        <v>1333</v>
      </c>
      <c r="D70" s="217" t="s">
        <v>1467</v>
      </c>
      <c r="E70" s="217" t="s">
        <v>1468</v>
      </c>
      <c r="F70" s="237" t="s">
        <v>1469</v>
      </c>
    </row>
    <row r="71" spans="1:27" ht="16.5" thickBot="1" x14ac:dyDescent="0.3">
      <c r="B71" s="216" t="s">
        <v>1338</v>
      </c>
      <c r="C71" s="217" t="s">
        <v>1340</v>
      </c>
      <c r="D71" s="217" t="s">
        <v>199</v>
      </c>
      <c r="E71" s="217" t="s">
        <v>1470</v>
      </c>
      <c r="F71" s="218" t="s">
        <v>230</v>
      </c>
    </row>
    <row r="72" spans="1:27" ht="16.5" thickBot="1" x14ac:dyDescent="0.3">
      <c r="B72" s="216" t="s">
        <v>1343</v>
      </c>
      <c r="C72" s="217" t="s">
        <v>1345</v>
      </c>
      <c r="D72" s="217" t="s">
        <v>1471</v>
      </c>
      <c r="E72" s="217" t="s">
        <v>1472</v>
      </c>
      <c r="F72" s="235" t="s">
        <v>1473</v>
      </c>
    </row>
    <row r="73" spans="1:27" ht="16.5" thickBot="1" x14ac:dyDescent="0.3">
      <c r="B73" s="216" t="s">
        <v>1350</v>
      </c>
      <c r="C73" s="217" t="s">
        <v>1352</v>
      </c>
      <c r="D73" s="217" t="s">
        <v>1474</v>
      </c>
      <c r="E73" s="217" t="s">
        <v>1475</v>
      </c>
      <c r="F73" s="235" t="s">
        <v>1476</v>
      </c>
    </row>
    <row r="74" spans="1:27" ht="16.5" thickBot="1" x14ac:dyDescent="0.3">
      <c r="B74" s="216" t="s">
        <v>1357</v>
      </c>
      <c r="C74" s="217" t="s">
        <v>1358</v>
      </c>
      <c r="D74" s="217" t="s">
        <v>1477</v>
      </c>
      <c r="E74" s="217" t="s">
        <v>1478</v>
      </c>
      <c r="F74" s="235" t="s">
        <v>1479</v>
      </c>
    </row>
    <row r="75" spans="1:27" ht="16.5" thickBot="1" x14ac:dyDescent="0.3">
      <c r="B75" s="216" t="s">
        <v>1362</v>
      </c>
      <c r="C75" s="217" t="s">
        <v>1363</v>
      </c>
      <c r="D75" s="217" t="s">
        <v>1480</v>
      </c>
      <c r="E75" s="217" t="s">
        <v>1481</v>
      </c>
      <c r="F75" s="237" t="s">
        <v>1482</v>
      </c>
    </row>
    <row r="76" spans="1:27" ht="16.5" thickBot="1" x14ac:dyDescent="0.3">
      <c r="B76" s="216" t="s">
        <v>1366</v>
      </c>
      <c r="C76" s="217" t="s">
        <v>1367</v>
      </c>
      <c r="D76" s="217" t="s">
        <v>1367</v>
      </c>
      <c r="E76" s="217" t="s">
        <v>1465</v>
      </c>
      <c r="F76" s="235" t="s">
        <v>1483</v>
      </c>
    </row>
    <row r="77" spans="1:27" ht="16.5" thickBot="1" x14ac:dyDescent="0.3">
      <c r="B77" s="216" t="s">
        <v>1371</v>
      </c>
      <c r="C77" s="217" t="s">
        <v>1367</v>
      </c>
      <c r="D77" s="217" t="s">
        <v>1367</v>
      </c>
      <c r="E77" s="217"/>
      <c r="F77" s="235"/>
    </row>
    <row r="78" spans="1:27" ht="16.5" thickBot="1" x14ac:dyDescent="0.3">
      <c r="B78" s="216" t="s">
        <v>1376</v>
      </c>
      <c r="C78" s="217" t="s">
        <v>1377</v>
      </c>
      <c r="D78" s="217" t="s">
        <v>1293</v>
      </c>
      <c r="E78" s="217" t="s">
        <v>1484</v>
      </c>
      <c r="F78" s="235" t="s">
        <v>1485</v>
      </c>
    </row>
    <row r="79" spans="1:27" ht="16.5" thickBot="1" x14ac:dyDescent="0.3">
      <c r="B79" s="216" t="s">
        <v>1382</v>
      </c>
      <c r="C79" s="217" t="s">
        <v>1384</v>
      </c>
      <c r="D79" s="217" t="s">
        <v>1486</v>
      </c>
      <c r="E79" s="217" t="s">
        <v>1487</v>
      </c>
      <c r="F79" s="235" t="s">
        <v>1488</v>
      </c>
    </row>
    <row r="80" spans="1:27" ht="16.5" thickBot="1" x14ac:dyDescent="0.3">
      <c r="B80" s="216" t="s">
        <v>1389</v>
      </c>
      <c r="C80" s="217" t="s">
        <v>1390</v>
      </c>
      <c r="D80" s="217" t="s">
        <v>1367</v>
      </c>
      <c r="E80" s="217" t="s">
        <v>1489</v>
      </c>
      <c r="F80" s="218" t="s">
        <v>230</v>
      </c>
    </row>
    <row r="81" spans="1:27" ht="16.5" thickBot="1" x14ac:dyDescent="0.3">
      <c r="B81" s="216" t="s">
        <v>1392</v>
      </c>
      <c r="C81" s="217" t="s">
        <v>1367</v>
      </c>
      <c r="D81" s="217" t="s">
        <v>1367</v>
      </c>
      <c r="E81" s="217"/>
      <c r="F81" s="235"/>
    </row>
    <row r="82" spans="1:27" ht="16.5" thickBot="1" x14ac:dyDescent="0.3">
      <c r="B82" s="216" t="s">
        <v>1393</v>
      </c>
      <c r="C82" s="217" t="s">
        <v>1395</v>
      </c>
      <c r="D82" s="217" t="s">
        <v>1490</v>
      </c>
      <c r="E82" s="217" t="s">
        <v>1491</v>
      </c>
      <c r="F82" s="218" t="s">
        <v>230</v>
      </c>
    </row>
    <row r="83" spans="1:27" ht="16.5" thickBot="1" x14ac:dyDescent="0.3">
      <c r="B83" s="216" t="s">
        <v>1398</v>
      </c>
      <c r="C83" s="217" t="s">
        <v>1400</v>
      </c>
      <c r="D83" s="217" t="s">
        <v>1492</v>
      </c>
      <c r="E83" s="217" t="s">
        <v>1493</v>
      </c>
      <c r="F83" s="235" t="s">
        <v>1494</v>
      </c>
    </row>
    <row r="84" spans="1:27" ht="15.75" x14ac:dyDescent="0.25">
      <c r="B84" s="221" t="s">
        <v>1405</v>
      </c>
      <c r="C84" s="222" t="s">
        <v>1407</v>
      </c>
      <c r="D84" s="223" t="s">
        <v>1495</v>
      </c>
      <c r="E84" s="223" t="s">
        <v>1472</v>
      </c>
      <c r="F84" s="238" t="s">
        <v>1496</v>
      </c>
    </row>
    <row r="86" spans="1:27" ht="15.75" x14ac:dyDescent="0.25">
      <c r="B86" s="225" t="s">
        <v>1497</v>
      </c>
    </row>
    <row r="88" spans="1:27" ht="15.75" x14ac:dyDescent="0.25">
      <c r="A88" s="200" t="s">
        <v>2415</v>
      </c>
      <c r="B88" s="200"/>
      <c r="C88" s="200"/>
      <c r="D88" s="200"/>
      <c r="E88" s="200"/>
      <c r="F88" s="200"/>
      <c r="G88" s="200"/>
      <c r="H88" s="200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25"/>
      <c r="Y88" s="225"/>
      <c r="Z88" s="225"/>
      <c r="AA88" s="225"/>
    </row>
    <row r="89" spans="1:27" ht="15.75" x14ac:dyDescent="0.25">
      <c r="A89" s="225"/>
      <c r="B89" s="225"/>
      <c r="C89" s="225"/>
      <c r="D89" s="225"/>
      <c r="E89" s="225"/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25"/>
      <c r="Y89" s="225"/>
      <c r="Z89" s="225"/>
      <c r="AA89" s="225"/>
    </row>
    <row r="90" spans="1:27" ht="15" customHeight="1" thickBot="1" x14ac:dyDescent="0.3">
      <c r="A90" s="225"/>
      <c r="B90" s="504" t="s">
        <v>98</v>
      </c>
      <c r="C90" s="505"/>
      <c r="D90" s="505"/>
      <c r="E90" s="505"/>
      <c r="F90" s="505"/>
      <c r="G90" s="505"/>
      <c r="H90" s="506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5"/>
      <c r="Y90" s="225"/>
      <c r="Z90" s="225"/>
      <c r="AA90" s="225"/>
    </row>
    <row r="91" spans="1:27" ht="15" customHeight="1" thickBot="1" x14ac:dyDescent="0.3">
      <c r="A91" s="225"/>
      <c r="B91" s="216"/>
      <c r="C91" s="507" t="s">
        <v>99</v>
      </c>
      <c r="D91" s="508"/>
      <c r="E91" s="508"/>
      <c r="F91" s="509" t="s">
        <v>109</v>
      </c>
      <c r="G91" s="508"/>
      <c r="H91" s="510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5"/>
      <c r="Y91" s="225"/>
      <c r="Z91" s="225"/>
      <c r="AA91" s="225"/>
    </row>
    <row r="92" spans="1:27" ht="15" customHeight="1" x14ac:dyDescent="0.25">
      <c r="A92" s="225"/>
      <c r="B92" s="511" t="s">
        <v>101</v>
      </c>
      <c r="C92" s="239" t="s">
        <v>96</v>
      </c>
      <c r="D92" s="239" t="s">
        <v>103</v>
      </c>
      <c r="E92" s="513" t="s">
        <v>91</v>
      </c>
      <c r="F92" s="239" t="s">
        <v>96</v>
      </c>
      <c r="G92" s="239" t="s">
        <v>103</v>
      </c>
      <c r="H92" s="515" t="s">
        <v>91</v>
      </c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  <c r="Z92" s="225"/>
      <c r="AA92" s="225"/>
    </row>
    <row r="93" spans="1:27" ht="16.5" thickBot="1" x14ac:dyDescent="0.3">
      <c r="A93" s="225"/>
      <c r="B93" s="512"/>
      <c r="C93" s="230" t="s">
        <v>1498</v>
      </c>
      <c r="D93" s="230" t="s">
        <v>1499</v>
      </c>
      <c r="E93" s="514"/>
      <c r="F93" s="230" t="s">
        <v>102</v>
      </c>
      <c r="G93" s="230" t="s">
        <v>104</v>
      </c>
      <c r="H93" s="516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  <c r="Z93" s="225"/>
      <c r="AA93" s="225"/>
    </row>
    <row r="94" spans="1:27" ht="15" customHeight="1" thickBot="1" x14ac:dyDescent="0.3">
      <c r="A94" s="225"/>
      <c r="B94" s="495" t="s">
        <v>1206</v>
      </c>
      <c r="C94" s="496"/>
      <c r="D94" s="496"/>
      <c r="E94" s="496"/>
      <c r="F94" s="496"/>
      <c r="G94" s="496"/>
      <c r="H94" s="497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25"/>
      <c r="Y94" s="225"/>
      <c r="Z94" s="225"/>
      <c r="AA94" s="225"/>
    </row>
    <row r="95" spans="1:27" ht="16.5" thickBot="1" x14ac:dyDescent="0.3">
      <c r="A95" s="225"/>
      <c r="B95" s="216" t="s">
        <v>1207</v>
      </c>
      <c r="C95" s="217" t="s">
        <v>1500</v>
      </c>
      <c r="D95" s="217" t="s">
        <v>1501</v>
      </c>
      <c r="E95" s="240" t="s">
        <v>230</v>
      </c>
      <c r="F95" s="217" t="s">
        <v>1502</v>
      </c>
      <c r="G95" s="217" t="s">
        <v>1503</v>
      </c>
      <c r="H95" s="237" t="s">
        <v>230</v>
      </c>
      <c r="I95" s="225"/>
      <c r="J95" s="225"/>
      <c r="K95" s="225"/>
      <c r="L95" s="225"/>
      <c r="M95" s="225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25"/>
      <c r="Y95" s="225"/>
      <c r="Z95" s="225"/>
      <c r="AA95" s="225"/>
    </row>
    <row r="96" spans="1:27" ht="16.5" thickBot="1" x14ac:dyDescent="0.3">
      <c r="A96" s="225"/>
      <c r="B96" s="216" t="s">
        <v>1415</v>
      </c>
      <c r="C96" s="217" t="s">
        <v>1504</v>
      </c>
      <c r="D96" s="217" t="s">
        <v>1505</v>
      </c>
      <c r="E96" s="241" t="s">
        <v>1506</v>
      </c>
      <c r="F96" s="217" t="s">
        <v>1507</v>
      </c>
      <c r="G96" s="217" t="s">
        <v>1508</v>
      </c>
      <c r="H96" s="235" t="s">
        <v>1509</v>
      </c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25"/>
      <c r="Y96" s="225"/>
      <c r="Z96" s="225"/>
      <c r="AA96" s="225"/>
    </row>
    <row r="97" spans="1:27" ht="16.5" thickBot="1" x14ac:dyDescent="0.3">
      <c r="A97" s="225"/>
      <c r="B97" s="216" t="s">
        <v>1219</v>
      </c>
      <c r="C97" s="217" t="s">
        <v>1510</v>
      </c>
      <c r="D97" s="217" t="s">
        <v>1511</v>
      </c>
      <c r="E97" s="240" t="s">
        <v>230</v>
      </c>
      <c r="F97" s="217" t="s">
        <v>1512</v>
      </c>
      <c r="G97" s="217" t="s">
        <v>1513</v>
      </c>
      <c r="H97" s="237" t="s">
        <v>230</v>
      </c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25"/>
      <c r="Y97" s="225"/>
      <c r="Z97" s="225"/>
      <c r="AA97" s="225"/>
    </row>
    <row r="98" spans="1:27" ht="16.5" thickBot="1" x14ac:dyDescent="0.3">
      <c r="A98" s="225"/>
      <c r="B98" s="216" t="s">
        <v>1224</v>
      </c>
      <c r="C98" s="217" t="s">
        <v>1514</v>
      </c>
      <c r="D98" s="217" t="s">
        <v>1515</v>
      </c>
      <c r="E98" s="241" t="s">
        <v>1516</v>
      </c>
      <c r="F98" s="217" t="s">
        <v>1517</v>
      </c>
      <c r="G98" s="217" t="s">
        <v>1518</v>
      </c>
      <c r="H98" s="235" t="s">
        <v>1519</v>
      </c>
      <c r="I98" s="225"/>
      <c r="J98" s="225"/>
      <c r="K98" s="225"/>
      <c r="L98" s="225"/>
      <c r="M98" s="225"/>
      <c r="N98" s="225"/>
      <c r="O98" s="225"/>
      <c r="P98" s="225"/>
      <c r="Q98" s="225"/>
      <c r="R98" s="225"/>
      <c r="S98" s="225"/>
      <c r="T98" s="225"/>
      <c r="U98" s="225"/>
      <c r="V98" s="225"/>
      <c r="W98" s="225"/>
      <c r="X98" s="225"/>
      <c r="Y98" s="225"/>
      <c r="Z98" s="225"/>
      <c r="AA98" s="225"/>
    </row>
    <row r="99" spans="1:27" ht="16.5" thickBot="1" x14ac:dyDescent="0.3">
      <c r="A99" s="225"/>
      <c r="B99" s="216" t="s">
        <v>1231</v>
      </c>
      <c r="C99" s="217" t="s">
        <v>1520</v>
      </c>
      <c r="D99" s="217" t="s">
        <v>1521</v>
      </c>
      <c r="E99" s="240" t="s">
        <v>1522</v>
      </c>
      <c r="F99" s="217" t="s">
        <v>1523</v>
      </c>
      <c r="G99" s="217" t="s">
        <v>1524</v>
      </c>
      <c r="H99" s="235" t="s">
        <v>1525</v>
      </c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25"/>
      <c r="Y99" s="225"/>
      <c r="Z99" s="225"/>
      <c r="AA99" s="225"/>
    </row>
    <row r="100" spans="1:27" ht="16.5" thickBot="1" x14ac:dyDescent="0.3">
      <c r="A100" s="225"/>
      <c r="B100" s="216" t="s">
        <v>1238</v>
      </c>
      <c r="C100" s="217" t="s">
        <v>1526</v>
      </c>
      <c r="D100" s="217" t="s">
        <v>1527</v>
      </c>
      <c r="E100" s="241" t="s">
        <v>1528</v>
      </c>
      <c r="F100" s="217" t="s">
        <v>1529</v>
      </c>
      <c r="G100" s="217" t="s">
        <v>1530</v>
      </c>
      <c r="H100" s="235" t="s">
        <v>1531</v>
      </c>
      <c r="I100" s="225"/>
      <c r="J100" s="225"/>
      <c r="K100" s="225"/>
      <c r="L100" s="225"/>
      <c r="M100" s="225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25"/>
      <c r="Y100" s="225"/>
      <c r="Z100" s="225"/>
      <c r="AA100" s="225"/>
    </row>
    <row r="101" spans="1:27" ht="16.5" thickBot="1" x14ac:dyDescent="0.3">
      <c r="A101" s="225"/>
      <c r="B101" s="216" t="s">
        <v>1245</v>
      </c>
      <c r="C101" s="217" t="s">
        <v>1532</v>
      </c>
      <c r="D101" s="217" t="s">
        <v>1533</v>
      </c>
      <c r="E101" s="241" t="s">
        <v>1534</v>
      </c>
      <c r="F101" s="217" t="s">
        <v>1535</v>
      </c>
      <c r="G101" s="217" t="s">
        <v>1536</v>
      </c>
      <c r="H101" s="235" t="s">
        <v>1479</v>
      </c>
      <c r="I101" s="225"/>
      <c r="J101" s="225"/>
      <c r="K101" s="225"/>
      <c r="L101" s="225"/>
      <c r="M101" s="225"/>
      <c r="N101" s="225"/>
      <c r="O101" s="225"/>
      <c r="P101" s="225"/>
      <c r="Q101" s="225"/>
      <c r="R101" s="225"/>
      <c r="S101" s="225"/>
      <c r="T101" s="225"/>
      <c r="U101" s="225"/>
      <c r="V101" s="225"/>
      <c r="W101" s="225"/>
      <c r="X101" s="225"/>
      <c r="Y101" s="225"/>
      <c r="Z101" s="225"/>
      <c r="AA101" s="225"/>
    </row>
    <row r="102" spans="1:27" ht="16.5" thickBot="1" x14ac:dyDescent="0.3">
      <c r="A102" s="225"/>
      <c r="B102" s="216" t="s">
        <v>1252</v>
      </c>
      <c r="C102" s="217" t="s">
        <v>1537</v>
      </c>
      <c r="D102" s="217" t="s">
        <v>1538</v>
      </c>
      <c r="E102" s="241" t="s">
        <v>1539</v>
      </c>
      <c r="F102" s="217" t="s">
        <v>1540</v>
      </c>
      <c r="G102" s="217" t="s">
        <v>1541</v>
      </c>
      <c r="H102" s="235" t="s">
        <v>1542</v>
      </c>
      <c r="I102" s="225"/>
      <c r="J102" s="225"/>
      <c r="K102" s="225"/>
      <c r="L102" s="225"/>
      <c r="M102" s="225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25"/>
      <c r="Y102" s="225"/>
      <c r="Z102" s="225"/>
      <c r="AA102" s="225"/>
    </row>
    <row r="103" spans="1:27" ht="16.5" thickBot="1" x14ac:dyDescent="0.3">
      <c r="A103" s="225"/>
      <c r="B103" s="216" t="s">
        <v>1259</v>
      </c>
      <c r="C103" s="217" t="s">
        <v>1543</v>
      </c>
      <c r="D103" s="217" t="s">
        <v>1544</v>
      </c>
      <c r="E103" s="241" t="s">
        <v>1545</v>
      </c>
      <c r="F103" s="217" t="s">
        <v>1546</v>
      </c>
      <c r="G103" s="217" t="s">
        <v>1547</v>
      </c>
      <c r="H103" s="235" t="s">
        <v>1548</v>
      </c>
      <c r="I103" s="225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25"/>
      <c r="Y103" s="225"/>
      <c r="Z103" s="225"/>
      <c r="AA103" s="225"/>
    </row>
    <row r="104" spans="1:27" ht="16.5" thickBot="1" x14ac:dyDescent="0.3">
      <c r="A104" s="225"/>
      <c r="B104" s="216" t="s">
        <v>1266</v>
      </c>
      <c r="C104" s="217" t="s">
        <v>1549</v>
      </c>
      <c r="D104" s="217" t="s">
        <v>1550</v>
      </c>
      <c r="E104" s="241" t="s">
        <v>1551</v>
      </c>
      <c r="F104" s="217" t="s">
        <v>1552</v>
      </c>
      <c r="G104" s="217" t="s">
        <v>1553</v>
      </c>
      <c r="H104" s="235" t="s">
        <v>1554</v>
      </c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225"/>
      <c r="T104" s="225"/>
      <c r="U104" s="225"/>
      <c r="V104" s="225"/>
      <c r="W104" s="225"/>
      <c r="X104" s="225"/>
      <c r="Y104" s="225"/>
      <c r="Z104" s="225"/>
      <c r="AA104" s="225"/>
    </row>
    <row r="105" spans="1:27" ht="16.5" thickBot="1" x14ac:dyDescent="0.3">
      <c r="A105" s="225"/>
      <c r="B105" s="216" t="s">
        <v>1273</v>
      </c>
      <c r="C105" s="217" t="s">
        <v>1555</v>
      </c>
      <c r="D105" s="217" t="s">
        <v>1556</v>
      </c>
      <c r="E105" s="241" t="s">
        <v>1557</v>
      </c>
      <c r="F105" s="217" t="s">
        <v>1558</v>
      </c>
      <c r="G105" s="217" t="s">
        <v>1559</v>
      </c>
      <c r="H105" s="235" t="s">
        <v>1560</v>
      </c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5"/>
      <c r="Y105" s="225"/>
      <c r="Z105" s="225"/>
      <c r="AA105" s="225"/>
    </row>
    <row r="106" spans="1:27" ht="16.5" thickBot="1" x14ac:dyDescent="0.3">
      <c r="A106" s="225"/>
      <c r="B106" s="236" t="s">
        <v>1280</v>
      </c>
      <c r="C106" s="217" t="s">
        <v>1561</v>
      </c>
      <c r="D106" s="217" t="s">
        <v>1562</v>
      </c>
      <c r="E106" s="241" t="s">
        <v>1563</v>
      </c>
      <c r="F106" s="217" t="s">
        <v>1564</v>
      </c>
      <c r="G106" s="217" t="s">
        <v>1565</v>
      </c>
      <c r="H106" s="235" t="s">
        <v>1566</v>
      </c>
      <c r="I106" s="225"/>
      <c r="J106" s="225"/>
      <c r="K106" s="225"/>
      <c r="L106" s="225"/>
      <c r="M106" s="225"/>
      <c r="N106" s="225"/>
      <c r="O106" s="225"/>
      <c r="P106" s="225"/>
      <c r="Q106" s="225"/>
      <c r="R106" s="225"/>
      <c r="S106" s="225"/>
      <c r="T106" s="225"/>
      <c r="U106" s="225"/>
      <c r="V106" s="225"/>
      <c r="W106" s="225"/>
      <c r="X106" s="225"/>
      <c r="Y106" s="225"/>
      <c r="Z106" s="225"/>
      <c r="AA106" s="225"/>
    </row>
    <row r="107" spans="1:27" ht="16.5" thickBot="1" x14ac:dyDescent="0.3">
      <c r="A107" s="225"/>
      <c r="B107" s="236" t="s">
        <v>1287</v>
      </c>
      <c r="C107" s="217" t="s">
        <v>1567</v>
      </c>
      <c r="D107" s="217" t="s">
        <v>1568</v>
      </c>
      <c r="E107" s="240" t="s">
        <v>230</v>
      </c>
      <c r="F107" s="217" t="s">
        <v>1569</v>
      </c>
      <c r="G107" s="217" t="s">
        <v>1570</v>
      </c>
      <c r="H107" s="237" t="s">
        <v>230</v>
      </c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25"/>
      <c r="Y107" s="225"/>
      <c r="Z107" s="225"/>
      <c r="AA107" s="225"/>
    </row>
    <row r="108" spans="1:27" ht="16.5" thickBot="1" x14ac:dyDescent="0.3">
      <c r="A108" s="225"/>
      <c r="B108" s="236" t="s">
        <v>1292</v>
      </c>
      <c r="C108" s="217" t="s">
        <v>1571</v>
      </c>
      <c r="D108" s="217" t="s">
        <v>1572</v>
      </c>
      <c r="E108" s="241" t="s">
        <v>1573</v>
      </c>
      <c r="F108" s="217" t="s">
        <v>1574</v>
      </c>
      <c r="G108" s="217" t="s">
        <v>1575</v>
      </c>
      <c r="H108" s="235" t="s">
        <v>1576</v>
      </c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25"/>
      <c r="Y108" s="225"/>
      <c r="Z108" s="225"/>
      <c r="AA108" s="225"/>
    </row>
    <row r="109" spans="1:27" ht="16.5" thickBot="1" x14ac:dyDescent="0.3">
      <c r="A109" s="225"/>
      <c r="B109" s="236" t="s">
        <v>1299</v>
      </c>
      <c r="C109" s="217" t="s">
        <v>1577</v>
      </c>
      <c r="D109" s="217" t="s">
        <v>1383</v>
      </c>
      <c r="E109" s="241" t="s">
        <v>1578</v>
      </c>
      <c r="F109" s="217" t="s">
        <v>1579</v>
      </c>
      <c r="G109" s="217" t="s">
        <v>1580</v>
      </c>
      <c r="H109" s="235" t="s">
        <v>1581</v>
      </c>
      <c r="I109" s="225"/>
      <c r="J109" s="225"/>
      <c r="K109" s="225"/>
      <c r="L109" s="225"/>
      <c r="M109" s="225"/>
      <c r="N109" s="225"/>
      <c r="O109" s="225"/>
      <c r="P109" s="225"/>
      <c r="Q109" s="225"/>
      <c r="R109" s="225"/>
      <c r="S109" s="225"/>
      <c r="T109" s="225"/>
      <c r="U109" s="225"/>
      <c r="V109" s="225"/>
      <c r="W109" s="225"/>
      <c r="X109" s="225"/>
      <c r="Y109" s="225"/>
      <c r="Z109" s="225"/>
      <c r="AA109" s="225"/>
    </row>
    <row r="110" spans="1:27" ht="16.5" thickBot="1" x14ac:dyDescent="0.3">
      <c r="A110" s="225"/>
      <c r="B110" s="216" t="s">
        <v>1306</v>
      </c>
      <c r="C110" s="217" t="s">
        <v>1582</v>
      </c>
      <c r="D110" s="217" t="s">
        <v>1583</v>
      </c>
      <c r="E110" s="241" t="s">
        <v>1584</v>
      </c>
      <c r="F110" s="217" t="s">
        <v>1585</v>
      </c>
      <c r="G110" s="217" t="s">
        <v>1586</v>
      </c>
      <c r="H110" s="235" t="s">
        <v>1587</v>
      </c>
      <c r="I110" s="225"/>
      <c r="J110" s="225"/>
      <c r="K110" s="225"/>
      <c r="L110" s="225"/>
      <c r="M110" s="225"/>
      <c r="N110" s="225"/>
      <c r="O110" s="225"/>
      <c r="P110" s="225"/>
      <c r="Q110" s="225"/>
      <c r="R110" s="225"/>
      <c r="S110" s="225"/>
      <c r="T110" s="225"/>
      <c r="U110" s="225"/>
      <c r="V110" s="225"/>
      <c r="W110" s="225"/>
      <c r="X110" s="225"/>
      <c r="Y110" s="225"/>
      <c r="Z110" s="225"/>
      <c r="AA110" s="225"/>
    </row>
    <row r="111" spans="1:27" ht="16.5" thickBot="1" x14ac:dyDescent="0.3">
      <c r="A111" s="225"/>
      <c r="B111" s="216" t="s">
        <v>1313</v>
      </c>
      <c r="C111" s="217" t="s">
        <v>1588</v>
      </c>
      <c r="D111" s="217" t="s">
        <v>1589</v>
      </c>
      <c r="E111" s="241" t="s">
        <v>1590</v>
      </c>
      <c r="F111" s="217" t="s">
        <v>1591</v>
      </c>
      <c r="G111" s="217" t="s">
        <v>1592</v>
      </c>
      <c r="H111" s="235" t="s">
        <v>1593</v>
      </c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25"/>
      <c r="Y111" s="225"/>
      <c r="Z111" s="225"/>
      <c r="AA111" s="225"/>
    </row>
    <row r="112" spans="1:27" ht="16.5" thickBot="1" x14ac:dyDescent="0.3">
      <c r="A112" s="225"/>
      <c r="B112" s="236" t="s">
        <v>1318</v>
      </c>
      <c r="C112" s="217" t="s">
        <v>1594</v>
      </c>
      <c r="D112" s="217" t="s">
        <v>1595</v>
      </c>
      <c r="E112" s="241" t="s">
        <v>1596</v>
      </c>
      <c r="F112" s="217" t="s">
        <v>1597</v>
      </c>
      <c r="G112" s="217" t="s">
        <v>1598</v>
      </c>
      <c r="H112" s="235" t="s">
        <v>1599</v>
      </c>
      <c r="I112" s="225"/>
      <c r="J112" s="225"/>
      <c r="K112" s="225"/>
      <c r="L112" s="225"/>
      <c r="M112" s="225"/>
      <c r="N112" s="225"/>
      <c r="O112" s="225"/>
      <c r="P112" s="225"/>
      <c r="Q112" s="225"/>
      <c r="R112" s="225"/>
      <c r="S112" s="225"/>
      <c r="T112" s="225"/>
      <c r="U112" s="225"/>
      <c r="V112" s="225"/>
      <c r="W112" s="225"/>
      <c r="X112" s="225"/>
      <c r="Y112" s="225"/>
      <c r="Z112" s="225"/>
      <c r="AA112" s="225"/>
    </row>
    <row r="113" spans="1:27" ht="16.5" thickBot="1" x14ac:dyDescent="0.3">
      <c r="A113" s="225"/>
      <c r="B113" s="236" t="s">
        <v>1325</v>
      </c>
      <c r="C113" s="217" t="s">
        <v>1600</v>
      </c>
      <c r="D113" s="217" t="s">
        <v>1601</v>
      </c>
      <c r="E113" s="241" t="s">
        <v>1602</v>
      </c>
      <c r="F113" s="217" t="s">
        <v>1603</v>
      </c>
      <c r="G113" s="217" t="s">
        <v>1604</v>
      </c>
      <c r="H113" s="235" t="s">
        <v>1605</v>
      </c>
      <c r="I113" s="225"/>
      <c r="J113" s="225"/>
      <c r="K113" s="225"/>
      <c r="L113" s="225"/>
      <c r="M113" s="225"/>
      <c r="N113" s="225"/>
      <c r="O113" s="225"/>
      <c r="P113" s="225"/>
      <c r="Q113" s="225"/>
      <c r="R113" s="225"/>
      <c r="S113" s="225"/>
      <c r="T113" s="225"/>
      <c r="U113" s="225"/>
      <c r="V113" s="225"/>
      <c r="W113" s="225"/>
      <c r="X113" s="225"/>
      <c r="Y113" s="225"/>
      <c r="Z113" s="225"/>
      <c r="AA113" s="225"/>
    </row>
    <row r="114" spans="1:27" ht="16.5" thickBot="1" x14ac:dyDescent="0.3">
      <c r="B114" s="216" t="s">
        <v>1331</v>
      </c>
      <c r="C114" s="217" t="s">
        <v>1606</v>
      </c>
      <c r="D114" s="217" t="s">
        <v>1607</v>
      </c>
      <c r="E114" s="241" t="s">
        <v>1608</v>
      </c>
      <c r="F114" s="217" t="s">
        <v>1609</v>
      </c>
      <c r="G114" s="217" t="s">
        <v>1610</v>
      </c>
      <c r="H114" s="235" t="s">
        <v>1611</v>
      </c>
    </row>
    <row r="115" spans="1:27" ht="16.5" thickBot="1" x14ac:dyDescent="0.3">
      <c r="B115" s="216" t="s">
        <v>1338</v>
      </c>
      <c r="C115" s="217" t="s">
        <v>198</v>
      </c>
      <c r="D115" s="217" t="s">
        <v>1612</v>
      </c>
      <c r="E115" s="240" t="s">
        <v>230</v>
      </c>
      <c r="F115" s="217" t="s">
        <v>1613</v>
      </c>
      <c r="G115" s="217" t="s">
        <v>1614</v>
      </c>
      <c r="H115" s="237" t="s">
        <v>230</v>
      </c>
    </row>
    <row r="116" spans="1:27" ht="16.5" thickBot="1" x14ac:dyDescent="0.3">
      <c r="B116" s="216" t="s">
        <v>1343</v>
      </c>
      <c r="C116" s="217" t="s">
        <v>1615</v>
      </c>
      <c r="D116" s="217" t="s">
        <v>1616</v>
      </c>
      <c r="E116" s="241" t="s">
        <v>1617</v>
      </c>
      <c r="F116" s="217" t="s">
        <v>1618</v>
      </c>
      <c r="G116" s="217" t="s">
        <v>1619</v>
      </c>
      <c r="H116" s="235" t="s">
        <v>1620</v>
      </c>
    </row>
    <row r="117" spans="1:27" ht="16.5" thickBot="1" x14ac:dyDescent="0.3">
      <c r="B117" s="216" t="s">
        <v>1350</v>
      </c>
      <c r="C117" s="217" t="s">
        <v>1621</v>
      </c>
      <c r="D117" s="217" t="s">
        <v>1622</v>
      </c>
      <c r="E117" s="241" t="s">
        <v>1623</v>
      </c>
      <c r="F117" s="217" t="s">
        <v>1624</v>
      </c>
      <c r="G117" s="217" t="s">
        <v>1625</v>
      </c>
      <c r="H117" s="235" t="s">
        <v>1626</v>
      </c>
    </row>
    <row r="118" spans="1:27" ht="16.5" thickBot="1" x14ac:dyDescent="0.3">
      <c r="B118" s="216" t="s">
        <v>1357</v>
      </c>
      <c r="C118" s="217" t="s">
        <v>1627</v>
      </c>
      <c r="D118" s="217" t="s">
        <v>1477</v>
      </c>
      <c r="E118" s="241" t="s">
        <v>1628</v>
      </c>
      <c r="F118" s="217" t="s">
        <v>1629</v>
      </c>
      <c r="G118" s="217" t="s">
        <v>1630</v>
      </c>
      <c r="H118" s="235" t="s">
        <v>1631</v>
      </c>
    </row>
    <row r="119" spans="1:27" ht="16.5" thickBot="1" x14ac:dyDescent="0.3">
      <c r="B119" s="216" t="s">
        <v>1362</v>
      </c>
      <c r="C119" s="217" t="s">
        <v>1377</v>
      </c>
      <c r="D119" s="217" t="s">
        <v>1571</v>
      </c>
      <c r="E119" s="241" t="s">
        <v>1632</v>
      </c>
      <c r="F119" s="217" t="s">
        <v>1633</v>
      </c>
      <c r="G119" s="217" t="s">
        <v>1634</v>
      </c>
      <c r="H119" s="235" t="s">
        <v>1635</v>
      </c>
    </row>
    <row r="120" spans="1:27" ht="16.5" thickBot="1" x14ac:dyDescent="0.3">
      <c r="B120" s="216" t="s">
        <v>1366</v>
      </c>
      <c r="C120" s="217" t="s">
        <v>1367</v>
      </c>
      <c r="D120" s="217" t="s">
        <v>1367</v>
      </c>
      <c r="E120" s="241" t="s">
        <v>1636</v>
      </c>
      <c r="F120" s="217" t="s">
        <v>1367</v>
      </c>
      <c r="G120" s="217" t="s">
        <v>1367</v>
      </c>
      <c r="H120" s="235" t="s">
        <v>1637</v>
      </c>
    </row>
    <row r="121" spans="1:27" ht="16.5" thickBot="1" x14ac:dyDescent="0.3">
      <c r="B121" s="216" t="s">
        <v>1371</v>
      </c>
      <c r="C121" s="217" t="s">
        <v>1367</v>
      </c>
      <c r="D121" s="217" t="s">
        <v>1367</v>
      </c>
      <c r="E121" s="241" t="s">
        <v>1638</v>
      </c>
      <c r="F121" s="217" t="s">
        <v>1367</v>
      </c>
      <c r="G121" s="217" t="s">
        <v>1367</v>
      </c>
      <c r="H121" s="237"/>
    </row>
    <row r="122" spans="1:27" ht="16.5" thickBot="1" x14ac:dyDescent="0.3">
      <c r="B122" s="216" t="s">
        <v>1376</v>
      </c>
      <c r="C122" s="217" t="s">
        <v>1639</v>
      </c>
      <c r="D122" s="217" t="s">
        <v>1383</v>
      </c>
      <c r="E122" s="241" t="s">
        <v>1640</v>
      </c>
      <c r="F122" s="217" t="s">
        <v>1641</v>
      </c>
      <c r="G122" s="217" t="s">
        <v>1301</v>
      </c>
      <c r="H122" s="235" t="s">
        <v>1642</v>
      </c>
    </row>
    <row r="123" spans="1:27" ht="16.5" thickBot="1" x14ac:dyDescent="0.3">
      <c r="B123" s="216" t="s">
        <v>1382</v>
      </c>
      <c r="C123" s="217" t="s">
        <v>1643</v>
      </c>
      <c r="D123" s="217" t="s">
        <v>1644</v>
      </c>
      <c r="E123" s="241" t="s">
        <v>1645</v>
      </c>
      <c r="F123" s="217" t="s">
        <v>1646</v>
      </c>
      <c r="G123" s="217" t="s">
        <v>1647</v>
      </c>
      <c r="H123" s="235" t="s">
        <v>1648</v>
      </c>
    </row>
    <row r="124" spans="1:27" ht="16.5" thickBot="1" x14ac:dyDescent="0.3">
      <c r="B124" s="216" t="s">
        <v>1389</v>
      </c>
      <c r="C124" s="217" t="s">
        <v>1367</v>
      </c>
      <c r="D124" s="217" t="s">
        <v>1649</v>
      </c>
      <c r="E124" s="240" t="s">
        <v>230</v>
      </c>
      <c r="F124" s="217" t="s">
        <v>1367</v>
      </c>
      <c r="G124" s="217" t="s">
        <v>1650</v>
      </c>
      <c r="H124" s="237" t="s">
        <v>230</v>
      </c>
    </row>
    <row r="125" spans="1:27" ht="16.5" thickBot="1" x14ac:dyDescent="0.3">
      <c r="B125" s="216" t="s">
        <v>1392</v>
      </c>
      <c r="C125" s="217" t="s">
        <v>1367</v>
      </c>
      <c r="D125" s="217" t="s">
        <v>1367</v>
      </c>
      <c r="E125" s="241"/>
      <c r="F125" s="217" t="s">
        <v>1367</v>
      </c>
      <c r="G125" s="217" t="s">
        <v>1367</v>
      </c>
      <c r="H125" s="235"/>
    </row>
    <row r="126" spans="1:27" ht="16.5" thickBot="1" x14ac:dyDescent="0.3">
      <c r="B126" s="216" t="s">
        <v>1393</v>
      </c>
      <c r="C126" s="217" t="s">
        <v>1651</v>
      </c>
      <c r="D126" s="217" t="s">
        <v>1652</v>
      </c>
      <c r="E126" s="240" t="s">
        <v>230</v>
      </c>
      <c r="F126" s="217" t="s">
        <v>1653</v>
      </c>
      <c r="G126" s="217" t="s">
        <v>1654</v>
      </c>
      <c r="H126" s="237" t="s">
        <v>1655</v>
      </c>
    </row>
    <row r="127" spans="1:27" ht="16.5" thickBot="1" x14ac:dyDescent="0.3">
      <c r="B127" s="216" t="s">
        <v>1398</v>
      </c>
      <c r="C127" s="217" t="s">
        <v>1656</v>
      </c>
      <c r="D127" s="217" t="s">
        <v>1657</v>
      </c>
      <c r="E127" s="241" t="s">
        <v>1658</v>
      </c>
      <c r="F127" s="217" t="s">
        <v>1659</v>
      </c>
      <c r="G127" s="217" t="s">
        <v>1660</v>
      </c>
      <c r="H127" s="235" t="s">
        <v>1661</v>
      </c>
    </row>
    <row r="128" spans="1:27" ht="15.75" x14ac:dyDescent="0.25">
      <c r="B128" s="221" t="s">
        <v>1405</v>
      </c>
      <c r="C128" s="222" t="s">
        <v>1662</v>
      </c>
      <c r="D128" s="223" t="s">
        <v>1663</v>
      </c>
      <c r="E128" s="242" t="s">
        <v>1664</v>
      </c>
      <c r="F128" s="223" t="s">
        <v>1665</v>
      </c>
      <c r="G128" s="223" t="s">
        <v>1666</v>
      </c>
      <c r="H128" s="243" t="s">
        <v>1667</v>
      </c>
    </row>
    <row r="130" spans="1:27" ht="15.75" x14ac:dyDescent="0.25">
      <c r="B130" s="225" t="s">
        <v>1497</v>
      </c>
    </row>
    <row r="132" spans="1:27" ht="15.75" x14ac:dyDescent="0.25">
      <c r="A132" s="200" t="s">
        <v>2416</v>
      </c>
      <c r="B132" s="200"/>
      <c r="C132" s="200"/>
      <c r="D132" s="200"/>
      <c r="E132" s="200"/>
      <c r="F132" s="200"/>
      <c r="G132" s="200"/>
      <c r="H132" s="200"/>
      <c r="I132" s="225"/>
      <c r="J132" s="225"/>
      <c r="K132" s="225"/>
      <c r="L132" s="225"/>
      <c r="M132" s="225"/>
      <c r="N132" s="225"/>
      <c r="O132" s="225"/>
      <c r="P132" s="225"/>
      <c r="Q132" s="225"/>
      <c r="R132" s="225"/>
      <c r="S132" s="225"/>
      <c r="T132" s="225"/>
      <c r="U132" s="225"/>
      <c r="V132" s="225"/>
      <c r="W132" s="225"/>
      <c r="X132" s="225"/>
      <c r="Y132" s="225"/>
      <c r="Z132" s="225"/>
      <c r="AA132" s="225"/>
    </row>
    <row r="133" spans="1:27" ht="15.75" x14ac:dyDescent="0.25">
      <c r="A133" s="225"/>
      <c r="B133" s="225"/>
      <c r="C133" s="225"/>
      <c r="D133" s="225"/>
      <c r="E133" s="225"/>
      <c r="F133" s="225"/>
      <c r="G133" s="225"/>
      <c r="H133" s="225"/>
      <c r="I133" s="225"/>
      <c r="J133" s="225"/>
      <c r="K133" s="225"/>
      <c r="L133" s="225"/>
      <c r="M133" s="225"/>
      <c r="N133" s="225"/>
      <c r="O133" s="225"/>
      <c r="P133" s="225"/>
      <c r="Q133" s="225"/>
      <c r="R133" s="225"/>
      <c r="S133" s="225"/>
      <c r="T133" s="225"/>
      <c r="U133" s="225"/>
      <c r="V133" s="225"/>
      <c r="W133" s="225"/>
      <c r="X133" s="225"/>
      <c r="Y133" s="225"/>
      <c r="Z133" s="225"/>
      <c r="AA133" s="225"/>
    </row>
    <row r="134" spans="1:27" ht="15" customHeight="1" thickBot="1" x14ac:dyDescent="0.3">
      <c r="A134" s="225"/>
      <c r="B134" s="504" t="s">
        <v>107</v>
      </c>
      <c r="C134" s="505"/>
      <c r="D134" s="505"/>
      <c r="E134" s="505"/>
      <c r="F134" s="505"/>
      <c r="G134" s="505"/>
      <c r="H134" s="506"/>
      <c r="I134" s="225"/>
      <c r="J134" s="225"/>
      <c r="K134" s="225"/>
      <c r="L134" s="225"/>
      <c r="M134" s="225"/>
      <c r="N134" s="225"/>
      <c r="O134" s="225"/>
      <c r="P134" s="225"/>
      <c r="Q134" s="225"/>
      <c r="R134" s="225"/>
      <c r="S134" s="225"/>
      <c r="T134" s="225"/>
      <c r="U134" s="225"/>
      <c r="V134" s="225"/>
      <c r="W134" s="225"/>
      <c r="X134" s="225"/>
      <c r="Y134" s="225"/>
      <c r="Z134" s="225"/>
      <c r="AA134" s="225"/>
    </row>
    <row r="135" spans="1:27" ht="15" customHeight="1" thickTop="1" thickBot="1" x14ac:dyDescent="0.3">
      <c r="A135" s="225"/>
      <c r="B135" s="244"/>
      <c r="C135" s="517" t="s">
        <v>99</v>
      </c>
      <c r="D135" s="518"/>
      <c r="E135" s="518"/>
      <c r="F135" s="519" t="s">
        <v>109</v>
      </c>
      <c r="G135" s="518"/>
      <c r="H135" s="520"/>
      <c r="I135" s="225"/>
      <c r="J135" s="225"/>
      <c r="K135" s="225"/>
      <c r="L135" s="225"/>
      <c r="M135" s="225"/>
      <c r="N135" s="225"/>
      <c r="O135" s="225"/>
      <c r="P135" s="225"/>
      <c r="Q135" s="225"/>
      <c r="R135" s="225"/>
      <c r="S135" s="225"/>
      <c r="T135" s="225"/>
      <c r="U135" s="225"/>
      <c r="V135" s="225"/>
      <c r="W135" s="225"/>
      <c r="X135" s="225"/>
      <c r="Y135" s="225"/>
      <c r="Z135" s="225"/>
      <c r="AA135" s="225"/>
    </row>
    <row r="136" spans="1:27" ht="15" customHeight="1" x14ac:dyDescent="0.25">
      <c r="A136" s="225"/>
      <c r="B136" s="521" t="s">
        <v>101</v>
      </c>
      <c r="C136" s="245" t="s">
        <v>94</v>
      </c>
      <c r="D136" s="245" t="s">
        <v>103</v>
      </c>
      <c r="E136" s="523" t="s">
        <v>91</v>
      </c>
      <c r="F136" s="245" t="s">
        <v>94</v>
      </c>
      <c r="G136" s="245" t="s">
        <v>103</v>
      </c>
      <c r="H136" s="525" t="s">
        <v>91</v>
      </c>
      <c r="I136" s="225"/>
      <c r="J136" s="225"/>
      <c r="K136" s="225"/>
      <c r="L136" s="225"/>
      <c r="M136" s="225"/>
      <c r="N136" s="225"/>
      <c r="O136" s="225"/>
      <c r="P136" s="225"/>
      <c r="Q136" s="225"/>
      <c r="R136" s="225"/>
      <c r="S136" s="225"/>
      <c r="T136" s="225"/>
      <c r="U136" s="225"/>
      <c r="V136" s="225"/>
      <c r="W136" s="225"/>
      <c r="X136" s="225"/>
      <c r="Y136" s="225"/>
      <c r="Z136" s="225"/>
      <c r="AA136" s="225"/>
    </row>
    <row r="137" spans="1:27" ht="16.5" thickBot="1" x14ac:dyDescent="0.3">
      <c r="A137" s="225"/>
      <c r="B137" s="522"/>
      <c r="C137" s="246" t="s">
        <v>1668</v>
      </c>
      <c r="D137" s="246" t="s">
        <v>1499</v>
      </c>
      <c r="E137" s="524"/>
      <c r="F137" s="246" t="s">
        <v>108</v>
      </c>
      <c r="G137" s="246" t="s">
        <v>104</v>
      </c>
      <c r="H137" s="526"/>
      <c r="I137" s="225"/>
      <c r="J137" s="225"/>
      <c r="K137" s="225"/>
      <c r="L137" s="225"/>
      <c r="M137" s="225"/>
      <c r="N137" s="225"/>
      <c r="O137" s="225"/>
      <c r="P137" s="225"/>
      <c r="Q137" s="225"/>
      <c r="R137" s="225"/>
      <c r="S137" s="225"/>
      <c r="T137" s="225"/>
      <c r="U137" s="225"/>
      <c r="V137" s="225"/>
      <c r="W137" s="225"/>
      <c r="X137" s="225"/>
      <c r="Y137" s="225"/>
      <c r="Z137" s="225"/>
      <c r="AA137" s="225"/>
    </row>
    <row r="138" spans="1:27" ht="15" customHeight="1" thickBot="1" x14ac:dyDescent="0.3">
      <c r="A138" s="225"/>
      <c r="B138" s="495" t="s">
        <v>1206</v>
      </c>
      <c r="C138" s="496"/>
      <c r="D138" s="496"/>
      <c r="E138" s="496"/>
      <c r="F138" s="496"/>
      <c r="G138" s="496"/>
      <c r="H138" s="497"/>
      <c r="I138" s="225"/>
      <c r="J138" s="225"/>
      <c r="K138" s="225"/>
      <c r="L138" s="225"/>
      <c r="M138" s="225"/>
      <c r="N138" s="225"/>
      <c r="O138" s="225"/>
      <c r="P138" s="225"/>
      <c r="Q138" s="225"/>
      <c r="R138" s="225"/>
      <c r="S138" s="225"/>
      <c r="T138" s="225"/>
      <c r="U138" s="225"/>
      <c r="V138" s="225"/>
      <c r="W138" s="225"/>
      <c r="X138" s="225"/>
      <c r="Y138" s="225"/>
      <c r="Z138" s="225"/>
      <c r="AA138" s="225"/>
    </row>
    <row r="139" spans="1:27" ht="16.5" thickBot="1" x14ac:dyDescent="0.3">
      <c r="A139" s="225"/>
      <c r="B139" s="216" t="s">
        <v>1207</v>
      </c>
      <c r="C139" s="217" t="s">
        <v>1669</v>
      </c>
      <c r="D139" s="217" t="s">
        <v>1501</v>
      </c>
      <c r="E139" s="240" t="s">
        <v>1670</v>
      </c>
      <c r="F139" s="217" t="s">
        <v>1671</v>
      </c>
      <c r="G139" s="217" t="s">
        <v>1503</v>
      </c>
      <c r="H139" s="235" t="s">
        <v>1672</v>
      </c>
      <c r="I139" s="225"/>
      <c r="J139" s="225"/>
      <c r="K139" s="225"/>
      <c r="L139" s="225"/>
      <c r="M139" s="225"/>
      <c r="N139" s="225"/>
      <c r="O139" s="225"/>
      <c r="P139" s="225"/>
      <c r="Q139" s="225"/>
      <c r="R139" s="225"/>
      <c r="S139" s="225"/>
      <c r="T139" s="225"/>
      <c r="U139" s="225"/>
      <c r="V139" s="225"/>
      <c r="W139" s="225"/>
      <c r="X139" s="225"/>
      <c r="Y139" s="225"/>
      <c r="Z139" s="225"/>
      <c r="AA139" s="225"/>
    </row>
    <row r="140" spans="1:27" ht="16.5" thickBot="1" x14ac:dyDescent="0.3">
      <c r="A140" s="225"/>
      <c r="B140" s="216" t="s">
        <v>1415</v>
      </c>
      <c r="C140" s="217" t="s">
        <v>1673</v>
      </c>
      <c r="D140" s="217" t="s">
        <v>1505</v>
      </c>
      <c r="E140" s="241" t="s">
        <v>1674</v>
      </c>
      <c r="F140" s="217" t="s">
        <v>1675</v>
      </c>
      <c r="G140" s="217" t="s">
        <v>1508</v>
      </c>
      <c r="H140" s="235" t="s">
        <v>1676</v>
      </c>
      <c r="I140" s="225"/>
      <c r="J140" s="225"/>
      <c r="K140" s="225"/>
      <c r="L140" s="225"/>
      <c r="M140" s="225"/>
      <c r="N140" s="225"/>
      <c r="O140" s="225"/>
      <c r="P140" s="225"/>
      <c r="Q140" s="225"/>
      <c r="R140" s="225"/>
      <c r="S140" s="225"/>
      <c r="T140" s="225"/>
      <c r="U140" s="225"/>
      <c r="V140" s="225"/>
      <c r="W140" s="225"/>
      <c r="X140" s="225"/>
      <c r="Y140" s="225"/>
      <c r="Z140" s="225"/>
      <c r="AA140" s="225"/>
    </row>
    <row r="141" spans="1:27" ht="16.5" thickBot="1" x14ac:dyDescent="0.3">
      <c r="A141" s="225"/>
      <c r="B141" s="216" t="s">
        <v>1219</v>
      </c>
      <c r="C141" s="217" t="s">
        <v>1677</v>
      </c>
      <c r="D141" s="217" t="s">
        <v>1511</v>
      </c>
      <c r="E141" s="240" t="s">
        <v>1670</v>
      </c>
      <c r="F141" s="217" t="s">
        <v>1678</v>
      </c>
      <c r="G141" s="217" t="s">
        <v>1513</v>
      </c>
      <c r="H141" s="235" t="s">
        <v>1679</v>
      </c>
      <c r="I141" s="225"/>
      <c r="J141" s="225"/>
      <c r="K141" s="225"/>
      <c r="L141" s="225"/>
      <c r="M141" s="225"/>
      <c r="N141" s="225"/>
      <c r="O141" s="225"/>
      <c r="P141" s="225"/>
      <c r="Q141" s="225"/>
      <c r="R141" s="225"/>
      <c r="S141" s="225"/>
      <c r="T141" s="225"/>
      <c r="U141" s="225"/>
      <c r="V141" s="225"/>
      <c r="W141" s="225"/>
      <c r="X141" s="225"/>
      <c r="Y141" s="225"/>
      <c r="Z141" s="225"/>
      <c r="AA141" s="225"/>
    </row>
    <row r="142" spans="1:27" ht="16.5" thickBot="1" x14ac:dyDescent="0.3">
      <c r="A142" s="225"/>
      <c r="B142" s="216" t="s">
        <v>1224</v>
      </c>
      <c r="C142" s="217" t="s">
        <v>1680</v>
      </c>
      <c r="D142" s="217" t="s">
        <v>1515</v>
      </c>
      <c r="E142" s="241" t="s">
        <v>1681</v>
      </c>
      <c r="F142" s="217" t="s">
        <v>1682</v>
      </c>
      <c r="G142" s="217" t="s">
        <v>1518</v>
      </c>
      <c r="H142" s="235" t="s">
        <v>1683</v>
      </c>
      <c r="I142" s="225"/>
      <c r="J142" s="225"/>
      <c r="K142" s="225"/>
      <c r="L142" s="225"/>
      <c r="M142" s="225"/>
      <c r="N142" s="225"/>
      <c r="O142" s="225"/>
      <c r="P142" s="225"/>
      <c r="Q142" s="225"/>
      <c r="R142" s="225"/>
      <c r="S142" s="225"/>
      <c r="T142" s="225"/>
      <c r="U142" s="225"/>
      <c r="V142" s="225"/>
      <c r="W142" s="225"/>
      <c r="X142" s="225"/>
      <c r="Y142" s="225"/>
      <c r="Z142" s="225"/>
      <c r="AA142" s="225"/>
    </row>
    <row r="143" spans="1:27" ht="16.5" thickBot="1" x14ac:dyDescent="0.3">
      <c r="A143" s="225"/>
      <c r="B143" s="216" t="s">
        <v>1231</v>
      </c>
      <c r="C143" s="217" t="s">
        <v>1684</v>
      </c>
      <c r="D143" s="217" t="s">
        <v>1521</v>
      </c>
      <c r="E143" s="241" t="s">
        <v>1685</v>
      </c>
      <c r="F143" s="217" t="s">
        <v>1686</v>
      </c>
      <c r="G143" s="217" t="s">
        <v>1524</v>
      </c>
      <c r="H143" s="235" t="s">
        <v>1687</v>
      </c>
      <c r="I143" s="225"/>
      <c r="J143" s="225"/>
      <c r="K143" s="225"/>
      <c r="L143" s="225"/>
      <c r="M143" s="225"/>
      <c r="N143" s="225"/>
      <c r="O143" s="225"/>
      <c r="P143" s="225"/>
      <c r="Q143" s="225"/>
      <c r="R143" s="225"/>
      <c r="S143" s="225"/>
      <c r="T143" s="225"/>
      <c r="U143" s="225"/>
      <c r="V143" s="225"/>
      <c r="W143" s="225"/>
      <c r="X143" s="225"/>
      <c r="Y143" s="225"/>
      <c r="Z143" s="225"/>
      <c r="AA143" s="225"/>
    </row>
    <row r="144" spans="1:27" ht="16.5" thickBot="1" x14ac:dyDescent="0.3">
      <c r="A144" s="225"/>
      <c r="B144" s="216" t="s">
        <v>1238</v>
      </c>
      <c r="C144" s="217" t="s">
        <v>1688</v>
      </c>
      <c r="D144" s="217" t="s">
        <v>1527</v>
      </c>
      <c r="E144" s="241" t="s">
        <v>1689</v>
      </c>
      <c r="F144" s="217" t="s">
        <v>1690</v>
      </c>
      <c r="G144" s="217" t="s">
        <v>1530</v>
      </c>
      <c r="H144" s="235" t="s">
        <v>1270</v>
      </c>
      <c r="I144" s="225"/>
      <c r="J144" s="225"/>
      <c r="K144" s="225"/>
      <c r="L144" s="225"/>
      <c r="M144" s="225"/>
      <c r="N144" s="225"/>
      <c r="O144" s="225"/>
      <c r="P144" s="225"/>
      <c r="Q144" s="225"/>
      <c r="R144" s="225"/>
      <c r="S144" s="225"/>
      <c r="T144" s="225"/>
      <c r="U144" s="225"/>
      <c r="V144" s="225"/>
      <c r="W144" s="225"/>
      <c r="X144" s="225"/>
      <c r="Y144" s="225"/>
      <c r="Z144" s="225"/>
      <c r="AA144" s="225"/>
    </row>
    <row r="145" spans="1:27" ht="16.5" thickBot="1" x14ac:dyDescent="0.3">
      <c r="A145" s="225"/>
      <c r="B145" s="216" t="s">
        <v>1245</v>
      </c>
      <c r="C145" s="217" t="s">
        <v>1691</v>
      </c>
      <c r="D145" s="217" t="s">
        <v>1533</v>
      </c>
      <c r="E145" s="241" t="s">
        <v>1692</v>
      </c>
      <c r="F145" s="217" t="s">
        <v>1693</v>
      </c>
      <c r="G145" s="217" t="s">
        <v>1536</v>
      </c>
      <c r="H145" s="235" t="s">
        <v>1694</v>
      </c>
      <c r="I145" s="225"/>
      <c r="J145" s="225"/>
      <c r="K145" s="225"/>
      <c r="L145" s="225"/>
      <c r="M145" s="225"/>
      <c r="N145" s="225"/>
      <c r="O145" s="225"/>
      <c r="P145" s="225"/>
      <c r="Q145" s="225"/>
      <c r="R145" s="225"/>
      <c r="S145" s="225"/>
      <c r="T145" s="225"/>
      <c r="U145" s="225"/>
      <c r="V145" s="225"/>
      <c r="W145" s="225"/>
      <c r="X145" s="225"/>
      <c r="Y145" s="225"/>
      <c r="Z145" s="225"/>
      <c r="AA145" s="225"/>
    </row>
    <row r="146" spans="1:27" ht="16.5" thickBot="1" x14ac:dyDescent="0.3">
      <c r="A146" s="225"/>
      <c r="B146" s="216" t="s">
        <v>1252</v>
      </c>
      <c r="C146" s="217" t="s">
        <v>1695</v>
      </c>
      <c r="D146" s="217" t="s">
        <v>1538</v>
      </c>
      <c r="E146" s="241" t="s">
        <v>1696</v>
      </c>
      <c r="F146" s="217" t="s">
        <v>1697</v>
      </c>
      <c r="G146" s="217" t="s">
        <v>1541</v>
      </c>
      <c r="H146" s="235" t="s">
        <v>1698</v>
      </c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25"/>
      <c r="Y146" s="225"/>
      <c r="Z146" s="225"/>
      <c r="AA146" s="225"/>
    </row>
    <row r="147" spans="1:27" ht="16.5" thickBot="1" x14ac:dyDescent="0.3">
      <c r="A147" s="225"/>
      <c r="B147" s="216" t="s">
        <v>1259</v>
      </c>
      <c r="C147" s="217" t="s">
        <v>1699</v>
      </c>
      <c r="D147" s="217" t="s">
        <v>1544</v>
      </c>
      <c r="E147" s="241" t="s">
        <v>1700</v>
      </c>
      <c r="F147" s="217" t="s">
        <v>1701</v>
      </c>
      <c r="G147" s="217" t="s">
        <v>1547</v>
      </c>
      <c r="H147" s="235" t="s">
        <v>1702</v>
      </c>
      <c r="I147" s="225"/>
      <c r="J147" s="225"/>
      <c r="K147" s="225"/>
      <c r="L147" s="225"/>
      <c r="M147" s="225"/>
      <c r="N147" s="225"/>
      <c r="O147" s="225"/>
      <c r="P147" s="225"/>
      <c r="Q147" s="225"/>
      <c r="R147" s="225"/>
      <c r="S147" s="225"/>
      <c r="T147" s="225"/>
      <c r="U147" s="225"/>
      <c r="V147" s="225"/>
      <c r="W147" s="225"/>
      <c r="X147" s="225"/>
      <c r="Y147" s="225"/>
      <c r="Z147" s="225"/>
      <c r="AA147" s="225"/>
    </row>
    <row r="148" spans="1:27" ht="16.5" thickBot="1" x14ac:dyDescent="0.3">
      <c r="A148" s="225"/>
      <c r="B148" s="216" t="s">
        <v>1266</v>
      </c>
      <c r="C148" s="217" t="s">
        <v>1703</v>
      </c>
      <c r="D148" s="217" t="s">
        <v>1550</v>
      </c>
      <c r="E148" s="241" t="s">
        <v>1704</v>
      </c>
      <c r="F148" s="217" t="s">
        <v>1705</v>
      </c>
      <c r="G148" s="217" t="s">
        <v>1553</v>
      </c>
      <c r="H148" s="235" t="s">
        <v>1706</v>
      </c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25"/>
      <c r="Y148" s="225"/>
      <c r="Z148" s="225"/>
      <c r="AA148" s="225"/>
    </row>
    <row r="149" spans="1:27" ht="16.5" thickBot="1" x14ac:dyDescent="0.3">
      <c r="A149" s="225"/>
      <c r="B149" s="216" t="s">
        <v>1273</v>
      </c>
      <c r="C149" s="217" t="s">
        <v>1707</v>
      </c>
      <c r="D149" s="217" t="s">
        <v>1556</v>
      </c>
      <c r="E149" s="241" t="s">
        <v>1708</v>
      </c>
      <c r="F149" s="217" t="s">
        <v>1709</v>
      </c>
      <c r="G149" s="217" t="s">
        <v>1559</v>
      </c>
      <c r="H149" s="235" t="s">
        <v>1710</v>
      </c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25"/>
      <c r="Y149" s="225"/>
      <c r="Z149" s="225"/>
      <c r="AA149" s="225"/>
    </row>
    <row r="150" spans="1:27" ht="16.5" thickBot="1" x14ac:dyDescent="0.3">
      <c r="A150" s="225"/>
      <c r="B150" s="236" t="s">
        <v>1280</v>
      </c>
      <c r="C150" s="217" t="s">
        <v>1711</v>
      </c>
      <c r="D150" s="217" t="s">
        <v>1562</v>
      </c>
      <c r="E150" s="241" t="s">
        <v>1712</v>
      </c>
      <c r="F150" s="217" t="s">
        <v>1713</v>
      </c>
      <c r="G150" s="217" t="s">
        <v>1565</v>
      </c>
      <c r="H150" s="235" t="s">
        <v>1714</v>
      </c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25"/>
      <c r="Y150" s="225"/>
      <c r="Z150" s="225"/>
      <c r="AA150" s="225"/>
    </row>
    <row r="151" spans="1:27" ht="16.5" thickBot="1" x14ac:dyDescent="0.3">
      <c r="A151" s="225"/>
      <c r="B151" s="236" t="s">
        <v>1287</v>
      </c>
      <c r="C151" s="217" t="s">
        <v>1715</v>
      </c>
      <c r="D151" s="217" t="s">
        <v>1568</v>
      </c>
      <c r="E151" s="240" t="s">
        <v>1716</v>
      </c>
      <c r="F151" s="217" t="s">
        <v>1717</v>
      </c>
      <c r="G151" s="217" t="s">
        <v>1570</v>
      </c>
      <c r="H151" s="235" t="s">
        <v>1718</v>
      </c>
      <c r="I151" s="225"/>
      <c r="J151" s="225"/>
      <c r="K151" s="225"/>
      <c r="L151" s="225"/>
      <c r="M151" s="225"/>
      <c r="N151" s="225"/>
      <c r="O151" s="225"/>
      <c r="P151" s="225"/>
      <c r="Q151" s="225"/>
      <c r="R151" s="225"/>
      <c r="S151" s="225"/>
      <c r="T151" s="225"/>
      <c r="U151" s="225"/>
      <c r="V151" s="225"/>
      <c r="W151" s="225"/>
      <c r="X151" s="225"/>
      <c r="Y151" s="225"/>
      <c r="Z151" s="225"/>
      <c r="AA151" s="225"/>
    </row>
    <row r="152" spans="1:27" ht="16.5" thickBot="1" x14ac:dyDescent="0.3">
      <c r="A152" s="225"/>
      <c r="B152" s="236" t="s">
        <v>1292</v>
      </c>
      <c r="C152" s="217" t="s">
        <v>1719</v>
      </c>
      <c r="D152" s="217" t="s">
        <v>1572</v>
      </c>
      <c r="E152" s="241" t="s">
        <v>1720</v>
      </c>
      <c r="F152" s="217" t="s">
        <v>1592</v>
      </c>
      <c r="G152" s="217" t="s">
        <v>1575</v>
      </c>
      <c r="H152" s="235" t="s">
        <v>1721</v>
      </c>
      <c r="I152" s="225"/>
      <c r="J152" s="225"/>
      <c r="K152" s="225"/>
      <c r="L152" s="225"/>
      <c r="M152" s="225"/>
      <c r="N152" s="225"/>
      <c r="O152" s="225"/>
      <c r="P152" s="225"/>
      <c r="Q152" s="225"/>
      <c r="R152" s="225"/>
      <c r="S152" s="225"/>
      <c r="T152" s="225"/>
      <c r="U152" s="225"/>
      <c r="V152" s="225"/>
      <c r="W152" s="225"/>
      <c r="X152" s="225"/>
      <c r="Y152" s="225"/>
      <c r="Z152" s="225"/>
      <c r="AA152" s="225"/>
    </row>
    <row r="153" spans="1:27" ht="16.5" thickBot="1" x14ac:dyDescent="0.3">
      <c r="A153" s="225"/>
      <c r="B153" s="236" t="s">
        <v>1299</v>
      </c>
      <c r="C153" s="217" t="s">
        <v>1383</v>
      </c>
      <c r="D153" s="217" t="s">
        <v>1383</v>
      </c>
      <c r="E153" s="241" t="s">
        <v>1722</v>
      </c>
      <c r="F153" s="217" t="s">
        <v>1339</v>
      </c>
      <c r="G153" s="217" t="s">
        <v>1580</v>
      </c>
      <c r="H153" s="235" t="s">
        <v>1723</v>
      </c>
      <c r="I153" s="225"/>
      <c r="J153" s="225"/>
      <c r="K153" s="225"/>
      <c r="L153" s="225"/>
      <c r="M153" s="225"/>
      <c r="N153" s="225"/>
      <c r="O153" s="225"/>
      <c r="P153" s="225"/>
      <c r="Q153" s="225"/>
      <c r="R153" s="225"/>
      <c r="S153" s="225"/>
      <c r="T153" s="225"/>
      <c r="U153" s="225"/>
      <c r="V153" s="225"/>
      <c r="W153" s="225"/>
      <c r="X153" s="225"/>
      <c r="Y153" s="225"/>
      <c r="Z153" s="225"/>
      <c r="AA153" s="225"/>
    </row>
    <row r="154" spans="1:27" ht="16.5" thickBot="1" x14ac:dyDescent="0.3">
      <c r="A154" s="225"/>
      <c r="B154" s="216" t="s">
        <v>1306</v>
      </c>
      <c r="C154" s="217" t="s">
        <v>1724</v>
      </c>
      <c r="D154" s="217" t="s">
        <v>1583</v>
      </c>
      <c r="E154" s="241" t="s">
        <v>1725</v>
      </c>
      <c r="F154" s="217" t="s">
        <v>1726</v>
      </c>
      <c r="G154" s="217" t="s">
        <v>1586</v>
      </c>
      <c r="H154" s="235" t="s">
        <v>1519</v>
      </c>
      <c r="I154" s="225"/>
      <c r="J154" s="225"/>
      <c r="K154" s="225"/>
      <c r="L154" s="225"/>
      <c r="M154" s="225"/>
      <c r="N154" s="225"/>
      <c r="O154" s="225"/>
      <c r="P154" s="225"/>
      <c r="Q154" s="225"/>
      <c r="R154" s="225"/>
      <c r="S154" s="225"/>
      <c r="T154" s="225"/>
      <c r="U154" s="225"/>
      <c r="V154" s="225"/>
      <c r="W154" s="225"/>
      <c r="X154" s="225"/>
      <c r="Y154" s="225"/>
      <c r="Z154" s="225"/>
      <c r="AA154" s="225"/>
    </row>
    <row r="155" spans="1:27" ht="16.5" thickBot="1" x14ac:dyDescent="0.3">
      <c r="A155" s="225"/>
      <c r="B155" s="216" t="s">
        <v>1313</v>
      </c>
      <c r="C155" s="217" t="s">
        <v>1727</v>
      </c>
      <c r="D155" s="217" t="s">
        <v>1589</v>
      </c>
      <c r="E155" s="241" t="s">
        <v>1728</v>
      </c>
      <c r="F155" s="217" t="s">
        <v>1729</v>
      </c>
      <c r="G155" s="217" t="s">
        <v>1592</v>
      </c>
      <c r="H155" s="235" t="s">
        <v>1284</v>
      </c>
      <c r="I155" s="225"/>
      <c r="J155" s="225"/>
      <c r="K155" s="225"/>
      <c r="L155" s="225"/>
      <c r="M155" s="225"/>
      <c r="N155" s="225"/>
      <c r="O155" s="225"/>
      <c r="P155" s="225"/>
      <c r="Q155" s="225"/>
      <c r="R155" s="225"/>
      <c r="S155" s="225"/>
      <c r="T155" s="225"/>
      <c r="U155" s="225"/>
      <c r="V155" s="225"/>
      <c r="W155" s="225"/>
      <c r="X155" s="225"/>
      <c r="Y155" s="225"/>
      <c r="Z155" s="225"/>
      <c r="AA155" s="225"/>
    </row>
    <row r="156" spans="1:27" ht="16.5" thickBot="1" x14ac:dyDescent="0.3">
      <c r="A156" s="225"/>
      <c r="B156" s="236" t="s">
        <v>1318</v>
      </c>
      <c r="C156" s="217" t="s">
        <v>1730</v>
      </c>
      <c r="D156" s="217" t="s">
        <v>1595</v>
      </c>
      <c r="E156" s="241" t="s">
        <v>1731</v>
      </c>
      <c r="F156" s="217" t="s">
        <v>1732</v>
      </c>
      <c r="G156" s="217" t="s">
        <v>1598</v>
      </c>
      <c r="H156" s="235" t="s">
        <v>1733</v>
      </c>
      <c r="I156" s="225"/>
      <c r="J156" s="225"/>
      <c r="K156" s="225"/>
      <c r="L156" s="225"/>
      <c r="M156" s="225"/>
      <c r="N156" s="225"/>
      <c r="O156" s="225"/>
      <c r="P156" s="225"/>
      <c r="Q156" s="225"/>
      <c r="R156" s="225"/>
      <c r="S156" s="225"/>
      <c r="T156" s="225"/>
      <c r="U156" s="225"/>
      <c r="V156" s="225"/>
      <c r="W156" s="225"/>
      <c r="X156" s="225"/>
      <c r="Y156" s="225"/>
      <c r="Z156" s="225"/>
      <c r="AA156" s="225"/>
    </row>
    <row r="157" spans="1:27" ht="16.5" thickBot="1" x14ac:dyDescent="0.3">
      <c r="A157" s="225"/>
      <c r="B157" s="236" t="s">
        <v>1325</v>
      </c>
      <c r="C157" s="217" t="s">
        <v>1734</v>
      </c>
      <c r="D157" s="217" t="s">
        <v>1601</v>
      </c>
      <c r="E157" s="241" t="s">
        <v>1735</v>
      </c>
      <c r="F157" s="217" t="s">
        <v>1736</v>
      </c>
      <c r="G157" s="217" t="s">
        <v>1604</v>
      </c>
      <c r="H157" s="235" t="s">
        <v>1737</v>
      </c>
      <c r="I157" s="225"/>
      <c r="J157" s="225"/>
      <c r="K157" s="225"/>
      <c r="L157" s="225"/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225"/>
      <c r="Y157" s="225"/>
      <c r="Z157" s="225"/>
      <c r="AA157" s="225"/>
    </row>
    <row r="158" spans="1:27" ht="16.5" thickBot="1" x14ac:dyDescent="0.3">
      <c r="B158" s="216" t="s">
        <v>1331</v>
      </c>
      <c r="C158" s="217" t="s">
        <v>1394</v>
      </c>
      <c r="D158" s="217" t="s">
        <v>1607</v>
      </c>
      <c r="E158" s="241" t="s">
        <v>1738</v>
      </c>
      <c r="F158" s="217" t="s">
        <v>1739</v>
      </c>
      <c r="G158" s="217" t="s">
        <v>1610</v>
      </c>
      <c r="H158" s="237" t="s">
        <v>1402</v>
      </c>
    </row>
    <row r="159" spans="1:27" ht="16.5" thickBot="1" x14ac:dyDescent="0.3">
      <c r="B159" s="216" t="s">
        <v>1338</v>
      </c>
      <c r="C159" s="217" t="s">
        <v>1740</v>
      </c>
      <c r="D159" s="217" t="s">
        <v>1612</v>
      </c>
      <c r="E159" s="240" t="s">
        <v>1670</v>
      </c>
      <c r="F159" s="217" t="s">
        <v>1741</v>
      </c>
      <c r="G159" s="217" t="s">
        <v>1614</v>
      </c>
      <c r="H159" s="235" t="s">
        <v>1742</v>
      </c>
    </row>
    <row r="160" spans="1:27" ht="16.5" thickBot="1" x14ac:dyDescent="0.3">
      <c r="B160" s="216" t="s">
        <v>1343</v>
      </c>
      <c r="C160" s="217" t="s">
        <v>1743</v>
      </c>
      <c r="D160" s="217" t="s">
        <v>1616</v>
      </c>
      <c r="E160" s="241" t="s">
        <v>1744</v>
      </c>
      <c r="F160" s="217" t="s">
        <v>1745</v>
      </c>
      <c r="G160" s="217" t="s">
        <v>1619</v>
      </c>
      <c r="H160" s="235" t="s">
        <v>1386</v>
      </c>
    </row>
    <row r="161" spans="2:8" ht="16.5" thickBot="1" x14ac:dyDescent="0.3">
      <c r="B161" s="216" t="s">
        <v>1350</v>
      </c>
      <c r="C161" s="217" t="s">
        <v>1746</v>
      </c>
      <c r="D161" s="217" t="s">
        <v>1622</v>
      </c>
      <c r="E161" s="241" t="s">
        <v>1747</v>
      </c>
      <c r="F161" s="217" t="s">
        <v>1748</v>
      </c>
      <c r="G161" s="217" t="s">
        <v>1625</v>
      </c>
      <c r="H161" s="235" t="s">
        <v>1749</v>
      </c>
    </row>
    <row r="162" spans="2:8" ht="16.5" thickBot="1" x14ac:dyDescent="0.3">
      <c r="B162" s="216" t="s">
        <v>1357</v>
      </c>
      <c r="C162" s="217" t="s">
        <v>1294</v>
      </c>
      <c r="D162" s="217" t="s">
        <v>1477</v>
      </c>
      <c r="E162" s="241" t="s">
        <v>1750</v>
      </c>
      <c r="F162" s="217" t="s">
        <v>1751</v>
      </c>
      <c r="G162" s="217" t="s">
        <v>1630</v>
      </c>
      <c r="H162" s="235" t="s">
        <v>1631</v>
      </c>
    </row>
    <row r="163" spans="2:8" ht="16.5" thickBot="1" x14ac:dyDescent="0.3">
      <c r="B163" s="216" t="s">
        <v>1362</v>
      </c>
      <c r="C163" s="217" t="s">
        <v>1752</v>
      </c>
      <c r="D163" s="217" t="s">
        <v>1571</v>
      </c>
      <c r="E163" s="241" t="s">
        <v>1753</v>
      </c>
      <c r="F163" s="217" t="s">
        <v>1754</v>
      </c>
      <c r="G163" s="217" t="s">
        <v>1634</v>
      </c>
      <c r="H163" s="237" t="s">
        <v>1755</v>
      </c>
    </row>
    <row r="164" spans="2:8" ht="16.5" thickBot="1" x14ac:dyDescent="0.3">
      <c r="B164" s="216" t="s">
        <v>1366</v>
      </c>
      <c r="C164" s="217" t="s">
        <v>1367</v>
      </c>
      <c r="D164" s="217" t="s">
        <v>1367</v>
      </c>
      <c r="E164" s="241" t="s">
        <v>1636</v>
      </c>
      <c r="F164" s="217" t="s">
        <v>1367</v>
      </c>
      <c r="G164" s="217" t="s">
        <v>1367</v>
      </c>
      <c r="H164" s="235" t="s">
        <v>1756</v>
      </c>
    </row>
    <row r="165" spans="2:8" ht="16.5" thickBot="1" x14ac:dyDescent="0.3">
      <c r="B165" s="216" t="s">
        <v>1371</v>
      </c>
      <c r="C165" s="217" t="s">
        <v>1367</v>
      </c>
      <c r="D165" s="217" t="s">
        <v>1367</v>
      </c>
      <c r="E165" s="241" t="s">
        <v>1638</v>
      </c>
      <c r="F165" s="217" t="s">
        <v>1367</v>
      </c>
      <c r="G165" s="217" t="s">
        <v>1367</v>
      </c>
      <c r="H165" s="235"/>
    </row>
    <row r="166" spans="2:8" ht="16.5" thickBot="1" x14ac:dyDescent="0.3">
      <c r="B166" s="216" t="s">
        <v>1376</v>
      </c>
      <c r="C166" s="217" t="s">
        <v>1383</v>
      </c>
      <c r="D166" s="217" t="s">
        <v>1383</v>
      </c>
      <c r="E166" s="241" t="s">
        <v>1757</v>
      </c>
      <c r="F166" s="217" t="s">
        <v>1758</v>
      </c>
      <c r="G166" s="217" t="s">
        <v>1301</v>
      </c>
      <c r="H166" s="235" t="s">
        <v>1759</v>
      </c>
    </row>
    <row r="167" spans="2:8" ht="16.5" thickBot="1" x14ac:dyDescent="0.3">
      <c r="B167" s="216" t="s">
        <v>1382</v>
      </c>
      <c r="C167" s="217" t="s">
        <v>1760</v>
      </c>
      <c r="D167" s="217" t="s">
        <v>1644</v>
      </c>
      <c r="E167" s="241" t="s">
        <v>1761</v>
      </c>
      <c r="F167" s="217" t="s">
        <v>1762</v>
      </c>
      <c r="G167" s="217" t="s">
        <v>1647</v>
      </c>
      <c r="H167" s="235" t="s">
        <v>1756</v>
      </c>
    </row>
    <row r="168" spans="2:8" ht="16.5" thickBot="1" x14ac:dyDescent="0.3">
      <c r="B168" s="216" t="s">
        <v>1389</v>
      </c>
      <c r="C168" s="217" t="s">
        <v>1763</v>
      </c>
      <c r="D168" s="217" t="s">
        <v>1649</v>
      </c>
      <c r="E168" s="240" t="s">
        <v>1670</v>
      </c>
      <c r="F168" s="217" t="s">
        <v>1764</v>
      </c>
      <c r="G168" s="217" t="s">
        <v>1650</v>
      </c>
      <c r="H168" s="235" t="s">
        <v>1765</v>
      </c>
    </row>
    <row r="169" spans="2:8" ht="16.5" thickBot="1" x14ac:dyDescent="0.3">
      <c r="B169" s="216" t="s">
        <v>1392</v>
      </c>
      <c r="C169" s="217" t="s">
        <v>1367</v>
      </c>
      <c r="D169" s="217" t="s">
        <v>1367</v>
      </c>
      <c r="E169" s="241"/>
      <c r="F169" s="217" t="s">
        <v>1367</v>
      </c>
      <c r="G169" s="217" t="s">
        <v>1367</v>
      </c>
      <c r="H169" s="235"/>
    </row>
    <row r="170" spans="2:8" ht="16.5" thickBot="1" x14ac:dyDescent="0.3">
      <c r="B170" s="216" t="s">
        <v>1393</v>
      </c>
      <c r="C170" s="217" t="s">
        <v>1766</v>
      </c>
      <c r="D170" s="217" t="s">
        <v>1652</v>
      </c>
      <c r="E170" s="240" t="s">
        <v>1670</v>
      </c>
      <c r="F170" s="217" t="s">
        <v>1767</v>
      </c>
      <c r="G170" s="217" t="s">
        <v>1654</v>
      </c>
      <c r="H170" s="235" t="s">
        <v>1768</v>
      </c>
    </row>
    <row r="171" spans="2:8" ht="16.5" thickBot="1" x14ac:dyDescent="0.3">
      <c r="B171" s="216" t="s">
        <v>1398</v>
      </c>
      <c r="C171" s="217" t="s">
        <v>1769</v>
      </c>
      <c r="D171" s="217" t="s">
        <v>1657</v>
      </c>
      <c r="E171" s="241" t="s">
        <v>1770</v>
      </c>
      <c r="F171" s="217" t="s">
        <v>1771</v>
      </c>
      <c r="G171" s="217" t="s">
        <v>1660</v>
      </c>
      <c r="H171" s="235" t="s">
        <v>1772</v>
      </c>
    </row>
    <row r="172" spans="2:8" ht="15.75" x14ac:dyDescent="0.25">
      <c r="B172" s="221" t="s">
        <v>1405</v>
      </c>
      <c r="C172" s="223" t="s">
        <v>1773</v>
      </c>
      <c r="D172" s="223" t="s">
        <v>1663</v>
      </c>
      <c r="E172" s="242" t="s">
        <v>1774</v>
      </c>
      <c r="F172" s="223" t="s">
        <v>1775</v>
      </c>
      <c r="G172" s="223" t="s">
        <v>1666</v>
      </c>
      <c r="H172" s="238" t="s">
        <v>1638</v>
      </c>
    </row>
    <row r="174" spans="2:8" ht="15.75" x14ac:dyDescent="0.25">
      <c r="B174" s="225" t="s">
        <v>1497</v>
      </c>
    </row>
  </sheetData>
  <mergeCells count="19">
    <mergeCell ref="B138:H138"/>
    <mergeCell ref="B134:H134"/>
    <mergeCell ref="C135:E135"/>
    <mergeCell ref="F135:H135"/>
    <mergeCell ref="B136:B137"/>
    <mergeCell ref="E136:E137"/>
    <mergeCell ref="H136:H137"/>
    <mergeCell ref="B94:H94"/>
    <mergeCell ref="B3:H3"/>
    <mergeCell ref="I4:J4"/>
    <mergeCell ref="E6:F6"/>
    <mergeCell ref="G6:H6"/>
    <mergeCell ref="B47:F47"/>
    <mergeCell ref="B90:H90"/>
    <mergeCell ref="C91:E91"/>
    <mergeCell ref="F91:H91"/>
    <mergeCell ref="B92:B93"/>
    <mergeCell ref="E92:E93"/>
    <mergeCell ref="H92:H9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29850-F46E-4D42-940B-D3DFFF02369D}">
  <dimension ref="A1:AA120"/>
  <sheetViews>
    <sheetView topLeftCell="A65" workbookViewId="0">
      <selection activeCell="A71" sqref="A71"/>
    </sheetView>
  </sheetViews>
  <sheetFormatPr defaultRowHeight="15" x14ac:dyDescent="0.25"/>
  <cols>
    <col min="2" max="2" width="33.5703125" customWidth="1"/>
    <col min="3" max="3" width="52.85546875" customWidth="1"/>
    <col min="4" max="4" width="59.5703125" customWidth="1"/>
    <col min="5" max="5" width="52.28515625" customWidth="1"/>
    <col min="6" max="6" width="49.28515625" customWidth="1"/>
    <col min="7" max="7" width="34.140625" customWidth="1"/>
    <col min="8" max="8" width="38" customWidth="1"/>
    <col min="9" max="9" width="36.140625" customWidth="1"/>
    <col min="10" max="10" width="36.7109375" customWidth="1"/>
  </cols>
  <sheetData>
    <row r="1" spans="1:25" ht="15.75" x14ac:dyDescent="0.25">
      <c r="A1" s="200" t="s">
        <v>2417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</row>
    <row r="2" spans="1:25" ht="15.75" thickBot="1" x14ac:dyDescent="0.3">
      <c r="F2" s="247"/>
    </row>
    <row r="3" spans="1:25" ht="16.5" thickBot="1" x14ac:dyDescent="0.3">
      <c r="B3" s="530" t="s">
        <v>1204</v>
      </c>
      <c r="C3" s="531"/>
      <c r="D3" s="532"/>
      <c r="E3" s="200"/>
      <c r="F3" s="200"/>
    </row>
    <row r="4" spans="1:25" ht="15.75" x14ac:dyDescent="0.25">
      <c r="B4" s="248" t="s">
        <v>82</v>
      </c>
      <c r="C4" s="201" t="s">
        <v>83</v>
      </c>
      <c r="D4" s="249" t="s">
        <v>85</v>
      </c>
      <c r="E4" s="201"/>
      <c r="F4" s="201"/>
    </row>
    <row r="5" spans="1:25" ht="16.5" thickBot="1" x14ac:dyDescent="0.3">
      <c r="B5" s="248"/>
      <c r="C5" s="201" t="s">
        <v>1205</v>
      </c>
      <c r="D5" s="249" t="s">
        <v>86</v>
      </c>
      <c r="E5" s="201"/>
      <c r="F5" s="201"/>
    </row>
    <row r="6" spans="1:25" ht="16.5" thickBot="1" x14ac:dyDescent="0.3">
      <c r="B6" s="250" t="s">
        <v>1206</v>
      </c>
      <c r="C6" s="533" t="s">
        <v>1159</v>
      </c>
      <c r="D6" s="534"/>
      <c r="E6" s="200"/>
      <c r="F6" s="200"/>
    </row>
    <row r="7" spans="1:25" ht="16.5" thickBot="1" x14ac:dyDescent="0.3">
      <c r="A7" s="215"/>
      <c r="B7" s="528" t="s">
        <v>1776</v>
      </c>
      <c r="C7" s="217" t="s">
        <v>1777</v>
      </c>
      <c r="D7" s="241" t="s">
        <v>1778</v>
      </c>
      <c r="E7" s="213"/>
      <c r="F7" s="213"/>
    </row>
    <row r="8" spans="1:25" ht="16.5" thickBot="1" x14ac:dyDescent="0.3">
      <c r="A8" s="215"/>
      <c r="B8" s="528"/>
      <c r="C8" s="217" t="s">
        <v>1779</v>
      </c>
      <c r="D8" s="241" t="s">
        <v>1780</v>
      </c>
      <c r="E8" s="251"/>
      <c r="F8" s="251"/>
    </row>
    <row r="9" spans="1:25" ht="15.75" x14ac:dyDescent="0.25">
      <c r="A9" s="215"/>
      <c r="B9" s="529"/>
      <c r="C9" s="223" t="s">
        <v>1781</v>
      </c>
      <c r="D9" s="242" t="s">
        <v>1782</v>
      </c>
      <c r="E9" s="213"/>
      <c r="F9" s="213"/>
    </row>
    <row r="10" spans="1:25" ht="16.5" thickBot="1" x14ac:dyDescent="0.3">
      <c r="A10" s="215"/>
      <c r="B10" s="527" t="s">
        <v>1783</v>
      </c>
      <c r="C10" s="217" t="s">
        <v>1777</v>
      </c>
      <c r="D10" s="241" t="s">
        <v>1777</v>
      </c>
      <c r="E10" s="213"/>
      <c r="F10" s="213"/>
    </row>
    <row r="11" spans="1:25" ht="16.5" thickBot="1" x14ac:dyDescent="0.3">
      <c r="A11" s="215"/>
      <c r="B11" s="528"/>
      <c r="C11" s="217" t="s">
        <v>1784</v>
      </c>
      <c r="D11" s="241" t="s">
        <v>1784</v>
      </c>
      <c r="E11" s="251"/>
      <c r="F11" s="251"/>
    </row>
    <row r="12" spans="1:25" ht="15.75" x14ac:dyDescent="0.25">
      <c r="A12" s="215"/>
      <c r="B12" s="529"/>
      <c r="C12" s="223" t="s">
        <v>1785</v>
      </c>
      <c r="D12" s="242" t="s">
        <v>1786</v>
      </c>
      <c r="E12" s="213"/>
      <c r="F12" s="213"/>
    </row>
    <row r="13" spans="1:25" ht="16.5" thickBot="1" x14ac:dyDescent="0.3">
      <c r="A13" s="215"/>
      <c r="B13" s="527" t="s">
        <v>1787</v>
      </c>
      <c r="C13" s="217" t="s">
        <v>1788</v>
      </c>
      <c r="D13" s="241" t="s">
        <v>1778</v>
      </c>
      <c r="E13" s="213"/>
      <c r="F13" s="213"/>
    </row>
    <row r="14" spans="1:25" ht="16.5" thickBot="1" x14ac:dyDescent="0.3">
      <c r="A14" s="215"/>
      <c r="B14" s="528"/>
      <c r="C14" s="217" t="s">
        <v>1789</v>
      </c>
      <c r="D14" s="241" t="s">
        <v>1779</v>
      </c>
      <c r="E14" s="251"/>
      <c r="F14" s="251"/>
    </row>
    <row r="15" spans="1:25" ht="15.75" x14ac:dyDescent="0.25">
      <c r="A15" s="215"/>
      <c r="B15" s="529"/>
      <c r="C15" s="223" t="s">
        <v>1790</v>
      </c>
      <c r="D15" s="242" t="s">
        <v>1791</v>
      </c>
      <c r="E15" s="213"/>
      <c r="F15" s="213"/>
    </row>
    <row r="16" spans="1:25" ht="16.5" thickBot="1" x14ac:dyDescent="0.3">
      <c r="A16" s="215"/>
      <c r="B16" s="527" t="s">
        <v>1792</v>
      </c>
      <c r="C16" s="217" t="s">
        <v>1793</v>
      </c>
      <c r="D16" s="241" t="s">
        <v>1793</v>
      </c>
      <c r="E16" s="213"/>
      <c r="F16" s="213"/>
    </row>
    <row r="17" spans="1:25" ht="16.5" thickBot="1" x14ac:dyDescent="0.3">
      <c r="A17" s="215"/>
      <c r="B17" s="528"/>
      <c r="C17" s="217" t="s">
        <v>1779</v>
      </c>
      <c r="D17" s="241" t="s">
        <v>1779</v>
      </c>
      <c r="E17" s="251"/>
      <c r="F17" s="251"/>
    </row>
    <row r="18" spans="1:25" ht="15.75" x14ac:dyDescent="0.25">
      <c r="A18" s="215"/>
      <c r="B18" s="529"/>
      <c r="C18" s="223" t="s">
        <v>1794</v>
      </c>
      <c r="D18" s="242" t="s">
        <v>1791</v>
      </c>
      <c r="E18" s="213"/>
      <c r="F18" s="213"/>
    </row>
    <row r="19" spans="1:25" ht="16.5" thickBot="1" x14ac:dyDescent="0.3">
      <c r="A19" s="215"/>
      <c r="B19" s="527" t="s">
        <v>1795</v>
      </c>
      <c r="C19" s="217" t="s">
        <v>1788</v>
      </c>
      <c r="D19" s="241" t="s">
        <v>1788</v>
      </c>
      <c r="E19" s="213"/>
      <c r="F19" s="213"/>
    </row>
    <row r="20" spans="1:25" ht="16.5" thickBot="1" x14ac:dyDescent="0.3">
      <c r="A20" s="215"/>
      <c r="B20" s="528"/>
      <c r="C20" s="217" t="s">
        <v>1780</v>
      </c>
      <c r="D20" s="241" t="s">
        <v>1780</v>
      </c>
      <c r="E20" s="251"/>
      <c r="F20" s="251"/>
    </row>
    <row r="21" spans="1:25" ht="16.5" thickBot="1" x14ac:dyDescent="0.3">
      <c r="A21" s="215"/>
      <c r="B21" s="535"/>
      <c r="C21" s="252" t="s">
        <v>1796</v>
      </c>
      <c r="D21" s="253" t="s">
        <v>1785</v>
      </c>
      <c r="E21" s="213"/>
      <c r="F21" s="213"/>
    </row>
    <row r="23" spans="1:25" ht="15.75" x14ac:dyDescent="0.25">
      <c r="D23" s="215" t="s">
        <v>1797</v>
      </c>
    </row>
    <row r="24" spans="1:25" ht="15.75" x14ac:dyDescent="0.25">
      <c r="A24" s="200" t="s">
        <v>2418</v>
      </c>
      <c r="B24" s="225"/>
      <c r="C24" s="200"/>
      <c r="D24" s="200"/>
      <c r="E24" s="200"/>
      <c r="F24" s="200"/>
      <c r="G24" s="200"/>
      <c r="H24" s="200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</row>
    <row r="25" spans="1:25" ht="16.5" thickBot="1" x14ac:dyDescent="0.3">
      <c r="A25" s="225"/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</row>
    <row r="26" spans="1:25" ht="16.5" thickBot="1" x14ac:dyDescent="0.3">
      <c r="A26" s="225"/>
      <c r="B26" s="530" t="s">
        <v>93</v>
      </c>
      <c r="C26" s="531"/>
      <c r="D26" s="532"/>
      <c r="E26" s="200"/>
      <c r="F26" s="200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</row>
    <row r="27" spans="1:25" ht="15.75" x14ac:dyDescent="0.25">
      <c r="A27" s="225"/>
      <c r="B27" s="254" t="s">
        <v>82</v>
      </c>
      <c r="C27" s="239" t="s">
        <v>94</v>
      </c>
      <c r="D27" s="249" t="s">
        <v>96</v>
      </c>
      <c r="E27" s="201"/>
      <c r="F27" s="201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5"/>
      <c r="Y27" s="225"/>
    </row>
    <row r="28" spans="1:25" ht="16.5" thickBot="1" x14ac:dyDescent="0.3">
      <c r="A28" s="225"/>
      <c r="B28" s="255"/>
      <c r="C28" s="230" t="s">
        <v>95</v>
      </c>
      <c r="D28" s="256" t="s">
        <v>97</v>
      </c>
      <c r="E28" s="201"/>
      <c r="F28" s="201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</row>
    <row r="29" spans="1:25" ht="16.5" thickBot="1" x14ac:dyDescent="0.3">
      <c r="A29" s="225"/>
      <c r="B29" s="257" t="s">
        <v>1206</v>
      </c>
      <c r="C29" s="536" t="s">
        <v>1159</v>
      </c>
      <c r="D29" s="537"/>
      <c r="E29" s="200"/>
      <c r="F29" s="200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5"/>
      <c r="Y29" s="225"/>
    </row>
    <row r="30" spans="1:25" ht="16.5" thickBot="1" x14ac:dyDescent="0.3">
      <c r="A30" s="225"/>
      <c r="B30" s="528" t="s">
        <v>1776</v>
      </c>
      <c r="C30" s="217" t="s">
        <v>1778</v>
      </c>
      <c r="D30" s="241" t="s">
        <v>1777</v>
      </c>
      <c r="E30" s="213"/>
      <c r="F30" s="213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25"/>
      <c r="Y30" s="225"/>
    </row>
    <row r="31" spans="1:25" ht="16.5" thickBot="1" x14ac:dyDescent="0.3">
      <c r="A31" s="225"/>
      <c r="B31" s="528"/>
      <c r="C31" s="217" t="s">
        <v>1780</v>
      </c>
      <c r="D31" s="241" t="s">
        <v>1779</v>
      </c>
      <c r="E31" s="251"/>
      <c r="F31" s="251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</row>
    <row r="32" spans="1:25" ht="15.75" x14ac:dyDescent="0.25">
      <c r="A32" s="225"/>
      <c r="B32" s="529"/>
      <c r="C32" s="223" t="s">
        <v>1782</v>
      </c>
      <c r="D32" s="242" t="s">
        <v>1781</v>
      </c>
      <c r="E32" s="213"/>
      <c r="F32" s="213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</row>
    <row r="33" spans="1:27" ht="15" customHeight="1" thickBot="1" x14ac:dyDescent="0.3">
      <c r="B33" s="527" t="s">
        <v>1783</v>
      </c>
      <c r="C33" s="217" t="s">
        <v>1777</v>
      </c>
      <c r="D33" s="241" t="s">
        <v>1777</v>
      </c>
      <c r="E33" s="213"/>
      <c r="F33" s="213"/>
    </row>
    <row r="34" spans="1:27" ht="15" customHeight="1" thickBot="1" x14ac:dyDescent="0.3">
      <c r="B34" s="528"/>
      <c r="C34" s="217" t="s">
        <v>1784</v>
      </c>
      <c r="D34" s="241" t="s">
        <v>1784</v>
      </c>
      <c r="E34" s="251"/>
      <c r="F34" s="251"/>
    </row>
    <row r="35" spans="1:27" ht="15" customHeight="1" x14ac:dyDescent="0.25">
      <c r="B35" s="529"/>
      <c r="C35" s="223" t="s">
        <v>1786</v>
      </c>
      <c r="D35" s="242" t="s">
        <v>1794</v>
      </c>
      <c r="E35" s="213"/>
      <c r="F35" s="213"/>
    </row>
    <row r="36" spans="1:27" ht="15.75" thickBot="1" x14ac:dyDescent="0.3">
      <c r="B36" s="527" t="s">
        <v>1787</v>
      </c>
      <c r="C36" s="217" t="s">
        <v>1778</v>
      </c>
      <c r="D36" s="241" t="s">
        <v>1788</v>
      </c>
      <c r="E36" s="213"/>
      <c r="F36" s="213"/>
    </row>
    <row r="37" spans="1:27" ht="16.5" thickBot="1" x14ac:dyDescent="0.3">
      <c r="A37" s="200"/>
      <c r="B37" s="528"/>
      <c r="C37" s="217" t="s">
        <v>1779</v>
      </c>
      <c r="D37" s="241" t="s">
        <v>1789</v>
      </c>
      <c r="E37" s="251"/>
      <c r="F37" s="251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</row>
    <row r="38" spans="1:27" ht="15.75" x14ac:dyDescent="0.25">
      <c r="A38" s="225"/>
      <c r="B38" s="529"/>
      <c r="C38" s="223" t="s">
        <v>1791</v>
      </c>
      <c r="D38" s="242" t="s">
        <v>1790</v>
      </c>
      <c r="E38" s="213"/>
      <c r="F38" s="213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</row>
    <row r="39" spans="1:27" ht="16.5" thickBot="1" x14ac:dyDescent="0.3">
      <c r="A39" s="225"/>
      <c r="B39" s="527" t="s">
        <v>1792</v>
      </c>
      <c r="C39" s="217" t="s">
        <v>1793</v>
      </c>
      <c r="D39" s="241" t="s">
        <v>1793</v>
      </c>
      <c r="E39" s="213"/>
      <c r="F39" s="213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25"/>
      <c r="Y39" s="225"/>
    </row>
    <row r="40" spans="1:27" ht="16.5" thickBot="1" x14ac:dyDescent="0.3">
      <c r="A40" s="225"/>
      <c r="B40" s="528"/>
      <c r="C40" s="217" t="s">
        <v>1779</v>
      </c>
      <c r="D40" s="241" t="s">
        <v>1779</v>
      </c>
      <c r="E40" s="251"/>
      <c r="F40" s="251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25"/>
      <c r="Y40" s="225"/>
    </row>
    <row r="41" spans="1:27" ht="15.75" x14ac:dyDescent="0.25">
      <c r="A41" s="225"/>
      <c r="B41" s="529"/>
      <c r="C41" s="223" t="s">
        <v>1791</v>
      </c>
      <c r="D41" s="242" t="s">
        <v>1791</v>
      </c>
      <c r="E41" s="213"/>
      <c r="F41" s="213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5"/>
      <c r="Y41" s="225"/>
    </row>
    <row r="42" spans="1:27" ht="16.5" thickBot="1" x14ac:dyDescent="0.3">
      <c r="A42" s="225"/>
      <c r="B42" s="528" t="s">
        <v>1795</v>
      </c>
      <c r="C42" s="217" t="s">
        <v>1788</v>
      </c>
      <c r="D42" s="241" t="s">
        <v>1788</v>
      </c>
      <c r="E42" s="213"/>
      <c r="F42" s="213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</row>
    <row r="43" spans="1:27" ht="16.5" thickBot="1" x14ac:dyDescent="0.3">
      <c r="A43" s="225"/>
      <c r="B43" s="528"/>
      <c r="C43" s="217" t="s">
        <v>1780</v>
      </c>
      <c r="D43" s="241" t="s">
        <v>1780</v>
      </c>
      <c r="E43" s="251"/>
      <c r="F43" s="251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25"/>
      <c r="Y43" s="225"/>
    </row>
    <row r="44" spans="1:27" ht="16.5" thickBot="1" x14ac:dyDescent="0.3">
      <c r="A44" s="225"/>
      <c r="B44" s="535"/>
      <c r="C44" s="252" t="s">
        <v>1785</v>
      </c>
      <c r="D44" s="253" t="s">
        <v>1791</v>
      </c>
      <c r="E44" s="213"/>
      <c r="F44" s="213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</row>
    <row r="45" spans="1:27" ht="15.75" x14ac:dyDescent="0.25">
      <c r="A45" s="225"/>
      <c r="B45" s="200"/>
      <c r="C45" s="213"/>
      <c r="D45" s="213"/>
      <c r="E45" s="213"/>
      <c r="F45" s="214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</row>
    <row r="46" spans="1:27" ht="15.75" x14ac:dyDescent="0.25">
      <c r="A46" s="225"/>
      <c r="B46" s="200"/>
      <c r="C46" s="213"/>
      <c r="D46" s="213"/>
      <c r="E46" s="213"/>
      <c r="F46" s="213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25"/>
      <c r="Y46" s="225"/>
    </row>
    <row r="47" spans="1:27" ht="15.75" x14ac:dyDescent="0.25">
      <c r="A47" s="200" t="s">
        <v>2419</v>
      </c>
      <c r="B47" s="200"/>
      <c r="C47" s="200"/>
      <c r="D47" s="200"/>
      <c r="E47" s="200"/>
      <c r="F47" s="200"/>
      <c r="G47" s="200"/>
      <c r="H47" s="200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</row>
    <row r="48" spans="1:27" ht="16.5" thickBot="1" x14ac:dyDescent="0.3">
      <c r="A48" s="225"/>
      <c r="B48" s="200"/>
      <c r="C48" s="213"/>
      <c r="D48" s="213"/>
      <c r="E48" s="213"/>
      <c r="F48" s="213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</row>
    <row r="49" spans="1:25" ht="16.5" thickBot="1" x14ac:dyDescent="0.3">
      <c r="A49" s="225"/>
      <c r="B49" s="530" t="s">
        <v>98</v>
      </c>
      <c r="C49" s="531"/>
      <c r="D49" s="531"/>
      <c r="E49" s="531"/>
      <c r="F49" s="532"/>
      <c r="G49" s="200"/>
      <c r="H49" s="200"/>
      <c r="I49" s="200"/>
      <c r="J49" s="200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25"/>
      <c r="Y49" s="225"/>
    </row>
    <row r="50" spans="1:25" ht="16.5" thickBot="1" x14ac:dyDescent="0.3">
      <c r="A50" s="225"/>
      <c r="B50" s="538" t="s">
        <v>101</v>
      </c>
      <c r="C50" s="540" t="s">
        <v>99</v>
      </c>
      <c r="D50" s="541"/>
      <c r="E50" s="542" t="s">
        <v>109</v>
      </c>
      <c r="F50" s="543"/>
      <c r="G50" s="200"/>
      <c r="H50" s="200"/>
      <c r="I50" s="200"/>
      <c r="J50" s="200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5"/>
      <c r="Y50" s="225"/>
    </row>
    <row r="51" spans="1:25" ht="15.75" x14ac:dyDescent="0.25">
      <c r="A51" s="544"/>
      <c r="B51" s="538"/>
      <c r="C51" s="239" t="s">
        <v>96</v>
      </c>
      <c r="D51" s="201" t="s">
        <v>103</v>
      </c>
      <c r="E51" s="254" t="s">
        <v>96</v>
      </c>
      <c r="F51" s="249" t="s">
        <v>103</v>
      </c>
      <c r="G51" s="200"/>
      <c r="H51" s="200"/>
      <c r="I51" s="200"/>
      <c r="J51" s="200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25"/>
      <c r="Y51" s="225"/>
    </row>
    <row r="52" spans="1:25" ht="16.5" thickBot="1" x14ac:dyDescent="0.3">
      <c r="A52" s="544"/>
      <c r="B52" s="539"/>
      <c r="C52" s="230" t="s">
        <v>1498</v>
      </c>
      <c r="D52" s="258" t="s">
        <v>1499</v>
      </c>
      <c r="E52" s="254" t="s">
        <v>102</v>
      </c>
      <c r="F52" s="256" t="s">
        <v>104</v>
      </c>
      <c r="G52" s="200"/>
      <c r="H52" s="200"/>
      <c r="I52" s="200"/>
      <c r="J52" s="200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25"/>
      <c r="Y52" s="225"/>
    </row>
    <row r="53" spans="1:25" ht="16.5" thickBot="1" x14ac:dyDescent="0.3">
      <c r="A53" s="225"/>
      <c r="B53" s="257" t="s">
        <v>1206</v>
      </c>
      <c r="C53" s="536" t="s">
        <v>1159</v>
      </c>
      <c r="D53" s="536"/>
      <c r="E53" s="545" t="s">
        <v>1159</v>
      </c>
      <c r="F53" s="537"/>
      <c r="G53" s="200"/>
      <c r="H53" s="200"/>
      <c r="I53" s="200"/>
      <c r="J53" s="200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25"/>
      <c r="Y53" s="225"/>
    </row>
    <row r="54" spans="1:25" ht="16.5" thickBot="1" x14ac:dyDescent="0.3">
      <c r="A54" s="225"/>
      <c r="B54" s="528" t="s">
        <v>1776</v>
      </c>
      <c r="C54" s="217" t="s">
        <v>1777</v>
      </c>
      <c r="D54" s="259" t="s">
        <v>1778</v>
      </c>
      <c r="E54" s="260" t="s">
        <v>1777</v>
      </c>
      <c r="F54" s="241" t="s">
        <v>1778</v>
      </c>
      <c r="G54" s="213"/>
      <c r="H54" s="213"/>
      <c r="I54" s="213"/>
      <c r="J54" s="213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25"/>
      <c r="Y54" s="225"/>
    </row>
    <row r="55" spans="1:25" ht="16.5" thickBot="1" x14ac:dyDescent="0.3">
      <c r="A55" s="225"/>
      <c r="B55" s="528"/>
      <c r="C55" s="217" t="s">
        <v>1779</v>
      </c>
      <c r="D55" s="259" t="s">
        <v>1780</v>
      </c>
      <c r="E55" s="260" t="s">
        <v>1779</v>
      </c>
      <c r="F55" s="241" t="s">
        <v>1780</v>
      </c>
      <c r="G55" s="251"/>
      <c r="H55" s="251"/>
      <c r="I55" s="251"/>
      <c r="J55" s="251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25"/>
      <c r="Y55" s="225"/>
    </row>
    <row r="56" spans="1:25" ht="15.75" x14ac:dyDescent="0.25">
      <c r="A56" s="225"/>
      <c r="B56" s="529"/>
      <c r="C56" s="223" t="s">
        <v>1781</v>
      </c>
      <c r="D56" s="261" t="s">
        <v>1782</v>
      </c>
      <c r="E56" s="262" t="s">
        <v>1781</v>
      </c>
      <c r="F56" s="242" t="s">
        <v>1781</v>
      </c>
      <c r="G56" s="213"/>
      <c r="H56" s="213"/>
      <c r="I56" s="213"/>
      <c r="J56" s="213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25"/>
      <c r="Y56" s="225"/>
    </row>
    <row r="57" spans="1:25" ht="15.75" thickBot="1" x14ac:dyDescent="0.3">
      <c r="B57" s="528" t="s">
        <v>1783</v>
      </c>
      <c r="C57" s="217" t="s">
        <v>1777</v>
      </c>
      <c r="D57" s="259" t="s">
        <v>1777</v>
      </c>
      <c r="E57" s="260" t="s">
        <v>1777</v>
      </c>
      <c r="F57" s="241" t="s">
        <v>1777</v>
      </c>
      <c r="G57" s="213"/>
      <c r="H57" s="213"/>
      <c r="I57" s="213"/>
      <c r="J57" s="213"/>
    </row>
    <row r="58" spans="1:25" ht="15.75" thickBot="1" x14ac:dyDescent="0.3">
      <c r="B58" s="528"/>
      <c r="C58" s="217" t="s">
        <v>1784</v>
      </c>
      <c r="D58" s="259" t="s">
        <v>1784</v>
      </c>
      <c r="E58" s="260" t="s">
        <v>1784</v>
      </c>
      <c r="F58" s="241" t="s">
        <v>1784</v>
      </c>
      <c r="G58" s="251"/>
      <c r="H58" s="251"/>
      <c r="I58" s="251"/>
      <c r="J58" s="251"/>
    </row>
    <row r="59" spans="1:25" x14ac:dyDescent="0.25">
      <c r="B59" s="529"/>
      <c r="C59" s="223" t="s">
        <v>1794</v>
      </c>
      <c r="D59" s="261" t="s">
        <v>1791</v>
      </c>
      <c r="E59" s="262" t="s">
        <v>1798</v>
      </c>
      <c r="F59" s="242" t="s">
        <v>1798</v>
      </c>
      <c r="G59" s="213"/>
      <c r="H59" s="213"/>
      <c r="I59" s="213"/>
      <c r="J59" s="213"/>
    </row>
    <row r="60" spans="1:25" ht="15.75" thickBot="1" x14ac:dyDescent="0.3">
      <c r="B60" s="528" t="s">
        <v>1787</v>
      </c>
      <c r="C60" s="217" t="s">
        <v>1788</v>
      </c>
      <c r="D60" s="259" t="s">
        <v>1778</v>
      </c>
      <c r="E60" s="260" t="s">
        <v>1788</v>
      </c>
      <c r="F60" s="241" t="s">
        <v>1778</v>
      </c>
      <c r="G60" s="213"/>
      <c r="H60" s="213"/>
      <c r="I60" s="213"/>
      <c r="J60" s="213"/>
    </row>
    <row r="61" spans="1:25" ht="15.75" thickBot="1" x14ac:dyDescent="0.3">
      <c r="B61" s="528"/>
      <c r="C61" s="217" t="s">
        <v>1789</v>
      </c>
      <c r="D61" s="259" t="s">
        <v>1779</v>
      </c>
      <c r="E61" s="260" t="s">
        <v>1789</v>
      </c>
      <c r="F61" s="241" t="s">
        <v>1779</v>
      </c>
      <c r="G61" s="251"/>
      <c r="H61" s="251"/>
      <c r="I61" s="251"/>
      <c r="J61" s="251"/>
    </row>
    <row r="62" spans="1:25" x14ac:dyDescent="0.25">
      <c r="B62" s="529"/>
      <c r="C62" s="223" t="s">
        <v>1790</v>
      </c>
      <c r="D62" s="261" t="s">
        <v>1790</v>
      </c>
      <c r="E62" s="262" t="s">
        <v>1791</v>
      </c>
      <c r="F62" s="242" t="s">
        <v>1799</v>
      </c>
      <c r="G62" s="213"/>
      <c r="H62" s="213"/>
      <c r="I62" s="213"/>
      <c r="J62" s="213"/>
    </row>
    <row r="63" spans="1:25" ht="15" customHeight="1" thickBot="1" x14ac:dyDescent="0.3">
      <c r="B63" s="527" t="s">
        <v>1792</v>
      </c>
      <c r="C63" s="217" t="s">
        <v>1793</v>
      </c>
      <c r="D63" s="259" t="s">
        <v>1793</v>
      </c>
      <c r="E63" s="260" t="s">
        <v>1788</v>
      </c>
      <c r="F63" s="241" t="s">
        <v>1793</v>
      </c>
      <c r="G63" s="213"/>
      <c r="H63" s="213"/>
      <c r="I63" s="213"/>
      <c r="J63" s="213"/>
    </row>
    <row r="64" spans="1:25" ht="15" customHeight="1" thickBot="1" x14ac:dyDescent="0.3">
      <c r="B64" s="528"/>
      <c r="C64" s="217" t="s">
        <v>1779</v>
      </c>
      <c r="D64" s="259" t="s">
        <v>1779</v>
      </c>
      <c r="E64" s="260" t="s">
        <v>1800</v>
      </c>
      <c r="F64" s="241" t="s">
        <v>1779</v>
      </c>
      <c r="G64" s="251"/>
      <c r="H64" s="251"/>
      <c r="I64" s="251"/>
      <c r="J64" s="251"/>
    </row>
    <row r="65" spans="1:27" ht="15" customHeight="1" x14ac:dyDescent="0.25">
      <c r="B65" s="529"/>
      <c r="C65" s="223" t="s">
        <v>1791</v>
      </c>
      <c r="D65" s="261" t="s">
        <v>1794</v>
      </c>
      <c r="E65" s="262" t="s">
        <v>1791</v>
      </c>
      <c r="F65" s="242" t="s">
        <v>1791</v>
      </c>
      <c r="G65" s="213"/>
      <c r="H65" s="213"/>
      <c r="I65" s="213"/>
      <c r="J65" s="213"/>
    </row>
    <row r="66" spans="1:27" ht="15.75" thickBot="1" x14ac:dyDescent="0.3">
      <c r="B66" s="528" t="s">
        <v>1795</v>
      </c>
      <c r="C66" s="217" t="s">
        <v>1788</v>
      </c>
      <c r="D66" s="259" t="s">
        <v>1788</v>
      </c>
      <c r="E66" s="260" t="s">
        <v>1788</v>
      </c>
      <c r="F66" s="241" t="s">
        <v>1788</v>
      </c>
      <c r="G66" s="213"/>
      <c r="H66" s="213"/>
      <c r="I66" s="213"/>
      <c r="J66" s="213"/>
    </row>
    <row r="67" spans="1:27" ht="15.75" thickBot="1" x14ac:dyDescent="0.3">
      <c r="B67" s="528"/>
      <c r="C67" s="217" t="s">
        <v>1780</v>
      </c>
      <c r="D67" s="259" t="s">
        <v>1801</v>
      </c>
      <c r="E67" s="260" t="s">
        <v>1802</v>
      </c>
      <c r="F67" s="241" t="s">
        <v>1801</v>
      </c>
      <c r="G67" s="251"/>
      <c r="H67" s="251"/>
      <c r="I67" s="251"/>
      <c r="J67" s="251"/>
    </row>
    <row r="68" spans="1:27" ht="15.75" thickBot="1" x14ac:dyDescent="0.3">
      <c r="B68" s="535"/>
      <c r="C68" s="252" t="s">
        <v>1791</v>
      </c>
      <c r="D68" s="263" t="s">
        <v>1790</v>
      </c>
      <c r="E68" s="264" t="s">
        <v>1790</v>
      </c>
      <c r="F68" s="253" t="s">
        <v>1791</v>
      </c>
      <c r="G68" s="213"/>
      <c r="H68" s="213"/>
      <c r="I68" s="213"/>
      <c r="J68" s="213"/>
    </row>
    <row r="69" spans="1:27" ht="15.75" x14ac:dyDescent="0.25">
      <c r="B69" s="200"/>
      <c r="C69" s="213"/>
      <c r="D69" s="213"/>
      <c r="E69" s="213"/>
      <c r="F69" s="213"/>
    </row>
    <row r="70" spans="1:27" ht="15.75" x14ac:dyDescent="0.25">
      <c r="B70" s="200"/>
      <c r="C70" s="213"/>
      <c r="D70" s="213"/>
      <c r="E70" s="213"/>
      <c r="F70" s="213"/>
    </row>
    <row r="71" spans="1:27" ht="15.75" x14ac:dyDescent="0.25">
      <c r="A71" s="200" t="s">
        <v>2420</v>
      </c>
      <c r="B71" s="200"/>
      <c r="C71" s="200"/>
      <c r="D71" s="200"/>
      <c r="E71" s="200"/>
      <c r="F71" s="200"/>
      <c r="G71" s="200"/>
      <c r="H71" s="200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25"/>
      <c r="Y71" s="225"/>
      <c r="Z71" s="225"/>
      <c r="AA71" s="225"/>
    </row>
    <row r="72" spans="1:27" ht="16.5" thickBot="1" x14ac:dyDescent="0.3">
      <c r="B72" s="200"/>
      <c r="C72" s="213"/>
      <c r="D72" s="213"/>
      <c r="E72" s="213"/>
      <c r="F72" s="213"/>
    </row>
    <row r="73" spans="1:27" ht="16.5" thickBot="1" x14ac:dyDescent="0.3">
      <c r="B73" s="530" t="s">
        <v>98</v>
      </c>
      <c r="C73" s="531"/>
      <c r="D73" s="531"/>
      <c r="E73" s="531"/>
      <c r="F73" s="532"/>
      <c r="G73" s="200"/>
      <c r="H73" s="200"/>
      <c r="I73" s="200"/>
      <c r="J73" s="200"/>
    </row>
    <row r="74" spans="1:27" ht="16.5" thickBot="1" x14ac:dyDescent="0.3">
      <c r="B74" s="538" t="s">
        <v>101</v>
      </c>
      <c r="C74" s="540" t="s">
        <v>99</v>
      </c>
      <c r="D74" s="541"/>
      <c r="E74" s="542" t="s">
        <v>109</v>
      </c>
      <c r="F74" s="543"/>
      <c r="G74" s="200"/>
      <c r="H74" s="200"/>
      <c r="I74" s="200"/>
      <c r="J74" s="200"/>
    </row>
    <row r="75" spans="1:27" ht="15.75" x14ac:dyDescent="0.25">
      <c r="B75" s="538"/>
      <c r="C75" s="239" t="s">
        <v>96</v>
      </c>
      <c r="D75" s="201" t="s">
        <v>103</v>
      </c>
      <c r="E75" s="254" t="s">
        <v>96</v>
      </c>
      <c r="F75" s="249" t="s">
        <v>103</v>
      </c>
      <c r="G75" s="200"/>
      <c r="H75" s="200"/>
      <c r="I75" s="200"/>
      <c r="J75" s="200"/>
    </row>
    <row r="76" spans="1:27" ht="16.5" thickBot="1" x14ac:dyDescent="0.3">
      <c r="B76" s="539"/>
      <c r="C76" s="230" t="s">
        <v>1668</v>
      </c>
      <c r="D76" s="258" t="s">
        <v>1499</v>
      </c>
      <c r="E76" s="254" t="s">
        <v>108</v>
      </c>
      <c r="F76" s="256" t="s">
        <v>104</v>
      </c>
      <c r="G76" s="200"/>
      <c r="H76" s="200"/>
      <c r="I76" s="200"/>
      <c r="J76" s="200"/>
    </row>
    <row r="77" spans="1:27" ht="16.5" thickBot="1" x14ac:dyDescent="0.3">
      <c r="B77" s="257" t="s">
        <v>1206</v>
      </c>
      <c r="C77" s="536" t="s">
        <v>1159</v>
      </c>
      <c r="D77" s="536"/>
      <c r="E77" s="545" t="s">
        <v>1159</v>
      </c>
      <c r="F77" s="537"/>
      <c r="G77" s="200"/>
      <c r="H77" s="200"/>
      <c r="I77" s="200"/>
      <c r="J77" s="200"/>
    </row>
    <row r="78" spans="1:27" ht="16.5" thickBot="1" x14ac:dyDescent="0.3">
      <c r="B78" s="528" t="s">
        <v>1776</v>
      </c>
      <c r="C78" s="217" t="s">
        <v>1778</v>
      </c>
      <c r="D78" s="259" t="s">
        <v>1778</v>
      </c>
      <c r="E78" s="260" t="s">
        <v>1778</v>
      </c>
      <c r="F78" s="241" t="s">
        <v>1778</v>
      </c>
      <c r="G78" s="265"/>
      <c r="H78" s="265"/>
      <c r="I78" s="265"/>
      <c r="J78" s="26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25"/>
      <c r="Y78" s="225"/>
    </row>
    <row r="79" spans="1:27" ht="16.5" thickBot="1" x14ac:dyDescent="0.3">
      <c r="B79" s="528"/>
      <c r="C79" s="217" t="s">
        <v>1780</v>
      </c>
      <c r="D79" s="259" t="s">
        <v>1780</v>
      </c>
      <c r="E79" s="260" t="s">
        <v>1780</v>
      </c>
      <c r="F79" s="241" t="s">
        <v>1780</v>
      </c>
      <c r="G79" s="266"/>
      <c r="H79" s="266"/>
      <c r="I79" s="266"/>
      <c r="J79" s="266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25"/>
      <c r="Y79" s="225"/>
    </row>
    <row r="80" spans="1:27" ht="15.75" x14ac:dyDescent="0.25">
      <c r="A80" s="200"/>
      <c r="B80" s="529"/>
      <c r="C80" s="223" t="s">
        <v>1782</v>
      </c>
      <c r="D80" s="261" t="s">
        <v>1782</v>
      </c>
      <c r="E80" s="262" t="s">
        <v>1781</v>
      </c>
      <c r="F80" s="242" t="s">
        <v>1781</v>
      </c>
      <c r="G80" s="265"/>
      <c r="H80" s="265"/>
      <c r="I80" s="265"/>
      <c r="J80" s="26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25"/>
      <c r="Y80" s="225"/>
    </row>
    <row r="81" spans="1:25" ht="16.5" thickBot="1" x14ac:dyDescent="0.3">
      <c r="A81" s="225"/>
      <c r="B81" s="528" t="s">
        <v>1783</v>
      </c>
      <c r="C81" s="217" t="s">
        <v>1777</v>
      </c>
      <c r="D81" s="259" t="s">
        <v>1777</v>
      </c>
      <c r="E81" s="260" t="s">
        <v>1777</v>
      </c>
      <c r="F81" s="241" t="s">
        <v>1777</v>
      </c>
      <c r="G81" s="265"/>
      <c r="H81" s="265"/>
      <c r="I81" s="265"/>
      <c r="J81" s="26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25"/>
      <c r="Y81" s="225"/>
    </row>
    <row r="82" spans="1:25" ht="16.5" thickBot="1" x14ac:dyDescent="0.3">
      <c r="A82" s="225"/>
      <c r="B82" s="528"/>
      <c r="C82" s="217" t="s">
        <v>1784</v>
      </c>
      <c r="D82" s="259" t="s">
        <v>1784</v>
      </c>
      <c r="E82" s="260" t="s">
        <v>1784</v>
      </c>
      <c r="F82" s="241" t="s">
        <v>1784</v>
      </c>
      <c r="G82" s="266"/>
      <c r="H82" s="266"/>
      <c r="I82" s="266"/>
      <c r="J82" s="266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25"/>
      <c r="Y82" s="225"/>
    </row>
    <row r="83" spans="1:25" ht="15.75" x14ac:dyDescent="0.25">
      <c r="A83" s="225"/>
      <c r="B83" s="529"/>
      <c r="C83" s="223" t="s">
        <v>1786</v>
      </c>
      <c r="D83" s="261" t="s">
        <v>1791</v>
      </c>
      <c r="E83" s="262" t="s">
        <v>1786</v>
      </c>
      <c r="F83" s="242" t="s">
        <v>1798</v>
      </c>
      <c r="G83" s="265"/>
      <c r="H83" s="265"/>
      <c r="I83" s="265"/>
      <c r="J83" s="26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25"/>
      <c r="Y83" s="225"/>
    </row>
    <row r="84" spans="1:25" ht="16.5" thickBot="1" x14ac:dyDescent="0.3">
      <c r="A84" s="225"/>
      <c r="B84" s="528" t="s">
        <v>1787</v>
      </c>
      <c r="C84" s="217" t="s">
        <v>1778</v>
      </c>
      <c r="D84" s="259" t="s">
        <v>1778</v>
      </c>
      <c r="E84" s="260" t="s">
        <v>1778</v>
      </c>
      <c r="F84" s="241" t="s">
        <v>1778</v>
      </c>
      <c r="G84" s="265"/>
      <c r="H84" s="265"/>
      <c r="I84" s="265"/>
      <c r="J84" s="26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25"/>
      <c r="Y84" s="225"/>
    </row>
    <row r="85" spans="1:25" ht="16.5" thickBot="1" x14ac:dyDescent="0.3">
      <c r="A85" s="225"/>
      <c r="B85" s="528"/>
      <c r="C85" s="217" t="s">
        <v>1779</v>
      </c>
      <c r="D85" s="259" t="s">
        <v>1779</v>
      </c>
      <c r="E85" s="260" t="s">
        <v>1802</v>
      </c>
      <c r="F85" s="241" t="s">
        <v>1779</v>
      </c>
      <c r="G85" s="266"/>
      <c r="H85" s="266"/>
      <c r="I85" s="266"/>
      <c r="J85" s="266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25"/>
      <c r="Y85" s="225"/>
    </row>
    <row r="86" spans="1:25" ht="15.75" x14ac:dyDescent="0.25">
      <c r="A86" s="225"/>
      <c r="B86" s="529"/>
      <c r="C86" s="223" t="s">
        <v>1790</v>
      </c>
      <c r="D86" s="261" t="s">
        <v>1790</v>
      </c>
      <c r="E86" s="262" t="s">
        <v>1782</v>
      </c>
      <c r="F86" s="242" t="s">
        <v>1799</v>
      </c>
      <c r="G86" s="265"/>
      <c r="H86" s="265"/>
      <c r="I86" s="265"/>
      <c r="J86" s="265"/>
      <c r="K86" s="225"/>
      <c r="L86" s="225"/>
      <c r="M86" s="225"/>
      <c r="N86" s="225"/>
      <c r="O86" s="225"/>
      <c r="P86" s="225"/>
      <c r="Q86" s="225"/>
      <c r="R86" s="225"/>
      <c r="S86" s="225"/>
      <c r="T86" s="225"/>
      <c r="U86" s="225"/>
      <c r="V86" s="225"/>
      <c r="W86" s="225"/>
      <c r="X86" s="225"/>
      <c r="Y86" s="225"/>
    </row>
    <row r="87" spans="1:25" ht="16.5" thickBot="1" x14ac:dyDescent="0.3">
      <c r="A87" s="225"/>
      <c r="B87" s="527" t="s">
        <v>1792</v>
      </c>
      <c r="C87" s="217" t="s">
        <v>1793</v>
      </c>
      <c r="D87" s="259" t="s">
        <v>1793</v>
      </c>
      <c r="E87" s="260" t="s">
        <v>1788</v>
      </c>
      <c r="F87" s="241" t="s">
        <v>1793</v>
      </c>
      <c r="G87" s="265"/>
      <c r="H87" s="265"/>
      <c r="I87" s="265"/>
      <c r="J87" s="26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5"/>
      <c r="Y87" s="225"/>
    </row>
    <row r="88" spans="1:25" ht="16.5" thickBot="1" x14ac:dyDescent="0.3">
      <c r="A88" s="225"/>
      <c r="B88" s="528"/>
      <c r="C88" s="217" t="s">
        <v>1779</v>
      </c>
      <c r="D88" s="259" t="s">
        <v>1779</v>
      </c>
      <c r="E88" s="260" t="s">
        <v>1802</v>
      </c>
      <c r="F88" s="241" t="s">
        <v>1779</v>
      </c>
      <c r="G88" s="266"/>
      <c r="H88" s="266"/>
      <c r="I88" s="266"/>
      <c r="J88" s="266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25"/>
      <c r="Y88" s="225"/>
    </row>
    <row r="89" spans="1:25" ht="15.75" x14ac:dyDescent="0.25">
      <c r="A89" s="225"/>
      <c r="B89" s="529"/>
      <c r="C89" s="223" t="s">
        <v>1794</v>
      </c>
      <c r="D89" s="261" t="s">
        <v>1794</v>
      </c>
      <c r="E89" s="262" t="s">
        <v>1803</v>
      </c>
      <c r="F89" s="242" t="s">
        <v>1791</v>
      </c>
      <c r="G89" s="265"/>
      <c r="H89" s="265"/>
      <c r="I89" s="265"/>
      <c r="J89" s="26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25"/>
      <c r="Y89" s="225"/>
    </row>
    <row r="90" spans="1:25" ht="16.5" thickBot="1" x14ac:dyDescent="0.3">
      <c r="A90" s="225"/>
      <c r="B90" s="528" t="s">
        <v>1795</v>
      </c>
      <c r="C90" s="217" t="s">
        <v>1788</v>
      </c>
      <c r="D90" s="259" t="s">
        <v>1788</v>
      </c>
      <c r="E90" s="260" t="s">
        <v>1788</v>
      </c>
      <c r="F90" s="241" t="s">
        <v>1788</v>
      </c>
      <c r="G90" s="265"/>
      <c r="H90" s="265"/>
      <c r="I90" s="265"/>
      <c r="J90" s="26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5"/>
      <c r="Y90" s="225"/>
    </row>
    <row r="91" spans="1:25" ht="16.5" thickBot="1" x14ac:dyDescent="0.3">
      <c r="A91" s="225"/>
      <c r="B91" s="528"/>
      <c r="C91" s="217" t="s">
        <v>1780</v>
      </c>
      <c r="D91" s="259" t="s">
        <v>1801</v>
      </c>
      <c r="E91" s="260" t="s">
        <v>1801</v>
      </c>
      <c r="F91" s="241" t="s">
        <v>1801</v>
      </c>
      <c r="G91" s="266"/>
      <c r="H91" s="266"/>
      <c r="I91" s="266"/>
      <c r="J91" s="266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5"/>
      <c r="Y91" s="225"/>
    </row>
    <row r="92" spans="1:25" ht="16.5" thickBot="1" x14ac:dyDescent="0.3">
      <c r="A92" s="225"/>
      <c r="B92" s="535"/>
      <c r="C92" s="252" t="s">
        <v>1785</v>
      </c>
      <c r="D92" s="263" t="s">
        <v>1790</v>
      </c>
      <c r="E92" s="264" t="s">
        <v>1790</v>
      </c>
      <c r="F92" s="253" t="s">
        <v>1791</v>
      </c>
      <c r="G92" s="265"/>
      <c r="H92" s="265"/>
      <c r="I92" s="265"/>
      <c r="J92" s="26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</row>
    <row r="93" spans="1:25" ht="15.75" x14ac:dyDescent="0.25">
      <c r="A93" s="225"/>
      <c r="B93" s="200"/>
      <c r="C93" s="213"/>
      <c r="D93" s="213"/>
      <c r="E93" s="213"/>
      <c r="F93" s="213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</row>
    <row r="94" spans="1:25" ht="15.75" x14ac:dyDescent="0.25">
      <c r="A94" s="225"/>
      <c r="B94" s="200"/>
      <c r="C94" s="213"/>
      <c r="D94" s="213"/>
      <c r="E94" s="213"/>
      <c r="F94" s="213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5"/>
      <c r="X94" s="225"/>
      <c r="Y94" s="225"/>
    </row>
    <row r="95" spans="1:25" ht="15.75" x14ac:dyDescent="0.25">
      <c r="A95" s="225"/>
      <c r="B95" s="200"/>
      <c r="C95" s="213"/>
      <c r="D95" s="213"/>
      <c r="E95" s="213"/>
      <c r="F95" s="213"/>
      <c r="G95" s="225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25"/>
      <c r="Y95" s="225"/>
    </row>
    <row r="96" spans="1:25" ht="15.75" x14ac:dyDescent="0.25">
      <c r="A96" s="225"/>
      <c r="B96" s="200"/>
      <c r="C96" s="213"/>
      <c r="D96" s="213"/>
      <c r="E96" s="213"/>
      <c r="F96" s="213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25"/>
      <c r="Y96" s="225"/>
    </row>
    <row r="97" spans="1:25" ht="15.75" x14ac:dyDescent="0.25">
      <c r="A97" s="225"/>
      <c r="B97" s="200"/>
      <c r="C97" s="213"/>
      <c r="D97" s="213"/>
      <c r="E97" s="213"/>
      <c r="F97" s="213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25"/>
      <c r="Y97" s="225"/>
    </row>
    <row r="98" spans="1:25" ht="15.75" x14ac:dyDescent="0.25">
      <c r="A98" s="225"/>
      <c r="B98" s="200"/>
      <c r="C98" s="213"/>
      <c r="D98" s="213"/>
      <c r="E98" s="213"/>
      <c r="F98" s="213"/>
      <c r="G98" s="225"/>
    </row>
    <row r="99" spans="1:25" ht="15.75" x14ac:dyDescent="0.25">
      <c r="A99" s="225"/>
      <c r="B99" s="200"/>
      <c r="C99" s="213"/>
      <c r="D99" s="213"/>
      <c r="E99" s="213"/>
      <c r="F99" s="213"/>
      <c r="G99" s="225"/>
    </row>
    <row r="100" spans="1:25" ht="15.75" x14ac:dyDescent="0.25">
      <c r="B100" s="200"/>
      <c r="C100" s="213"/>
      <c r="D100" s="213"/>
      <c r="E100" s="213"/>
      <c r="F100" s="213"/>
    </row>
    <row r="101" spans="1:25" ht="15.75" x14ac:dyDescent="0.25">
      <c r="B101" s="200"/>
      <c r="C101" s="213"/>
      <c r="D101" s="213"/>
      <c r="E101" s="213"/>
      <c r="F101" s="213"/>
    </row>
    <row r="102" spans="1:25" ht="15.75" x14ac:dyDescent="0.25">
      <c r="B102" s="200"/>
      <c r="C102" s="213"/>
      <c r="D102" s="213"/>
      <c r="E102" s="213"/>
      <c r="F102" s="213"/>
    </row>
    <row r="103" spans="1:25" ht="15.75" x14ac:dyDescent="0.25">
      <c r="B103" s="200"/>
      <c r="C103" s="213"/>
      <c r="D103" s="213"/>
      <c r="E103" s="213"/>
      <c r="F103" s="213"/>
    </row>
    <row r="104" spans="1:25" ht="15.75" x14ac:dyDescent="0.25">
      <c r="B104" s="200"/>
      <c r="C104" s="213"/>
      <c r="D104" s="213"/>
      <c r="E104" s="213"/>
      <c r="F104" s="214"/>
    </row>
    <row r="105" spans="1:25" ht="15.75" x14ac:dyDescent="0.25">
      <c r="B105" s="200"/>
      <c r="C105" s="213"/>
      <c r="D105" s="213"/>
      <c r="E105" s="213"/>
      <c r="F105" s="213"/>
    </row>
    <row r="106" spans="1:25" ht="15.75" x14ac:dyDescent="0.25">
      <c r="B106" s="200"/>
      <c r="C106" s="213"/>
      <c r="D106" s="213"/>
      <c r="E106" s="213"/>
      <c r="F106" s="213"/>
    </row>
    <row r="107" spans="1:25" ht="15.75" x14ac:dyDescent="0.25">
      <c r="B107" s="200"/>
      <c r="C107" s="213"/>
      <c r="D107" s="213"/>
      <c r="E107" s="213"/>
      <c r="F107" s="213"/>
    </row>
    <row r="108" spans="1:25" ht="15.75" x14ac:dyDescent="0.25">
      <c r="B108" s="200"/>
      <c r="C108" s="213"/>
      <c r="D108" s="213"/>
      <c r="E108" s="213"/>
      <c r="F108" s="213"/>
    </row>
    <row r="109" spans="1:25" ht="15.75" x14ac:dyDescent="0.25">
      <c r="B109" s="200"/>
      <c r="C109" s="213"/>
      <c r="D109" s="213"/>
      <c r="E109" s="213"/>
      <c r="F109" s="214"/>
    </row>
    <row r="110" spans="1:25" ht="15.75" x14ac:dyDescent="0.25">
      <c r="B110" s="200"/>
      <c r="C110" s="213"/>
      <c r="D110" s="213"/>
      <c r="E110" s="213"/>
      <c r="F110" s="213"/>
    </row>
    <row r="111" spans="1:25" ht="15.75" x14ac:dyDescent="0.25">
      <c r="B111" s="200"/>
      <c r="C111" s="213"/>
      <c r="D111" s="213"/>
      <c r="E111" s="213"/>
      <c r="F111" s="213"/>
    </row>
    <row r="112" spans="1:25" ht="15.75" x14ac:dyDescent="0.25">
      <c r="B112" s="200"/>
      <c r="C112" s="213"/>
      <c r="D112" s="213"/>
      <c r="E112" s="213"/>
      <c r="F112" s="213"/>
    </row>
    <row r="113" spans="2:6" ht="15.75" x14ac:dyDescent="0.25">
      <c r="B113" s="200"/>
      <c r="C113" s="213"/>
      <c r="D113" s="213"/>
      <c r="E113" s="213"/>
      <c r="F113" s="213"/>
    </row>
    <row r="114" spans="2:6" ht="15.75" x14ac:dyDescent="0.25">
      <c r="B114" s="200"/>
      <c r="C114" s="213"/>
      <c r="D114" s="213"/>
      <c r="E114" s="213"/>
      <c r="F114" s="213"/>
    </row>
    <row r="115" spans="2:6" ht="15.75" x14ac:dyDescent="0.25">
      <c r="B115" s="200"/>
      <c r="C115" s="213"/>
      <c r="D115" s="213"/>
      <c r="E115" s="213"/>
      <c r="F115" s="213"/>
    </row>
    <row r="116" spans="2:6" ht="15.75" x14ac:dyDescent="0.25">
      <c r="B116" s="200"/>
      <c r="C116" s="213"/>
      <c r="D116" s="213"/>
      <c r="E116" s="213"/>
      <c r="F116" s="213"/>
    </row>
    <row r="117" spans="2:6" ht="15.75" x14ac:dyDescent="0.25">
      <c r="B117" s="200"/>
      <c r="C117" s="213"/>
      <c r="D117" s="213"/>
      <c r="E117" s="213"/>
      <c r="F117" s="213"/>
    </row>
    <row r="118" spans="2:6" ht="15.75" x14ac:dyDescent="0.25">
      <c r="B118" s="200"/>
      <c r="C118" s="213"/>
      <c r="D118" s="213"/>
      <c r="E118" s="213"/>
      <c r="F118" s="213"/>
    </row>
    <row r="120" spans="2:6" ht="15.75" x14ac:dyDescent="0.25">
      <c r="B120" s="225"/>
    </row>
  </sheetData>
  <mergeCells count="37">
    <mergeCell ref="B90:B92"/>
    <mergeCell ref="C77:D77"/>
    <mergeCell ref="E77:F77"/>
    <mergeCell ref="B78:B80"/>
    <mergeCell ref="B81:B83"/>
    <mergeCell ref="B84:B86"/>
    <mergeCell ref="B87:B89"/>
    <mergeCell ref="B63:B65"/>
    <mergeCell ref="B66:B68"/>
    <mergeCell ref="B73:F73"/>
    <mergeCell ref="B74:B76"/>
    <mergeCell ref="C74:D74"/>
    <mergeCell ref="E74:F74"/>
    <mergeCell ref="A51:A52"/>
    <mergeCell ref="C53:D53"/>
    <mergeCell ref="E53:F53"/>
    <mergeCell ref="B54:B56"/>
    <mergeCell ref="B57:B59"/>
    <mergeCell ref="B60:B62"/>
    <mergeCell ref="B39:B41"/>
    <mergeCell ref="B42:B44"/>
    <mergeCell ref="B49:F49"/>
    <mergeCell ref="B50:B52"/>
    <mergeCell ref="C50:D50"/>
    <mergeCell ref="E50:F50"/>
    <mergeCell ref="B36:B38"/>
    <mergeCell ref="B3:D3"/>
    <mergeCell ref="C6:D6"/>
    <mergeCell ref="B7:B9"/>
    <mergeCell ref="B10:B12"/>
    <mergeCell ref="B13:B15"/>
    <mergeCell ref="B16:B18"/>
    <mergeCell ref="B19:B21"/>
    <mergeCell ref="B26:D26"/>
    <mergeCell ref="C29:D29"/>
    <mergeCell ref="B30:B32"/>
    <mergeCell ref="B33:B3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D5C5D-B1ED-44F8-9EBD-8FAB57FE9898}">
  <dimension ref="A1:ABJ68"/>
  <sheetViews>
    <sheetView workbookViewId="0">
      <selection activeCell="F78" sqref="F78"/>
    </sheetView>
  </sheetViews>
  <sheetFormatPr defaultRowHeight="15" x14ac:dyDescent="0.25"/>
  <cols>
    <col min="1" max="1" width="13.7109375" customWidth="1"/>
    <col min="2" max="2" width="9.42578125" customWidth="1"/>
    <col min="5" max="5" width="20.7109375" bestFit="1" customWidth="1"/>
    <col min="6" max="6" width="12.28515625" bestFit="1" customWidth="1"/>
    <col min="7" max="7" width="12.42578125" bestFit="1" customWidth="1"/>
    <col min="8" max="8" width="11.85546875" bestFit="1" customWidth="1"/>
    <col min="9" max="9" width="13.85546875" bestFit="1" customWidth="1"/>
    <col min="10" max="10" width="13.28515625" bestFit="1" customWidth="1"/>
    <col min="11" max="11" width="16.28515625" bestFit="1" customWidth="1"/>
  </cols>
  <sheetData>
    <row r="1" spans="1:738" s="283" customFormat="1" ht="15.75" x14ac:dyDescent="0.25">
      <c r="A1" s="267" t="s">
        <v>1073</v>
      </c>
      <c r="B1" s="267" t="s">
        <v>1804</v>
      </c>
      <c r="C1" s="267" t="s">
        <v>1074</v>
      </c>
      <c r="D1" s="267" t="s">
        <v>1075</v>
      </c>
      <c r="E1" s="268" t="s">
        <v>1805</v>
      </c>
      <c r="F1" s="268" t="s">
        <v>1076</v>
      </c>
      <c r="G1" s="268" t="s">
        <v>1077</v>
      </c>
      <c r="H1" s="269" t="s">
        <v>1078</v>
      </c>
      <c r="I1" s="268" t="s">
        <v>1079</v>
      </c>
      <c r="J1" s="269" t="s">
        <v>1080</v>
      </c>
      <c r="K1" s="268" t="s">
        <v>1806</v>
      </c>
      <c r="L1" s="269" t="s">
        <v>1082</v>
      </c>
      <c r="M1" s="268" t="s">
        <v>1083</v>
      </c>
      <c r="N1" s="269" t="s">
        <v>1084</v>
      </c>
      <c r="O1" s="270" t="s">
        <v>1085</v>
      </c>
      <c r="P1" s="270" t="s">
        <v>1086</v>
      </c>
      <c r="Q1" s="270" t="s">
        <v>1078</v>
      </c>
      <c r="R1" s="271" t="s">
        <v>1087</v>
      </c>
      <c r="S1" s="271" t="s">
        <v>1086</v>
      </c>
      <c r="T1" s="271" t="s">
        <v>1088</v>
      </c>
      <c r="U1" s="272" t="s">
        <v>1089</v>
      </c>
      <c r="V1" s="272" t="s">
        <v>1086</v>
      </c>
      <c r="W1" s="272" t="s">
        <v>1078</v>
      </c>
      <c r="X1" s="273" t="s">
        <v>1090</v>
      </c>
      <c r="Y1" s="273" t="s">
        <v>1086</v>
      </c>
      <c r="Z1" s="273" t="s">
        <v>1078</v>
      </c>
      <c r="AA1" s="274" t="s">
        <v>1091</v>
      </c>
      <c r="AB1" s="274" t="s">
        <v>1086</v>
      </c>
      <c r="AC1" s="274" t="s">
        <v>1084</v>
      </c>
      <c r="AD1" s="275" t="s">
        <v>1092</v>
      </c>
      <c r="AE1" s="275" t="s">
        <v>1086</v>
      </c>
      <c r="AF1" s="275" t="s">
        <v>1078</v>
      </c>
      <c r="AG1" s="276" t="s">
        <v>1093</v>
      </c>
      <c r="AH1" s="276" t="s">
        <v>1086</v>
      </c>
      <c r="AI1" s="276" t="s">
        <v>1078</v>
      </c>
      <c r="AJ1" s="277" t="s">
        <v>1094</v>
      </c>
      <c r="AK1" s="277" t="s">
        <v>1086</v>
      </c>
      <c r="AL1" s="277" t="s">
        <v>1084</v>
      </c>
      <c r="AM1" s="278" t="s">
        <v>1095</v>
      </c>
      <c r="AN1" s="278" t="s">
        <v>1086</v>
      </c>
      <c r="AO1" s="278" t="s">
        <v>1080</v>
      </c>
      <c r="AP1" s="279" t="s">
        <v>1096</v>
      </c>
      <c r="AQ1" s="279" t="s">
        <v>1097</v>
      </c>
      <c r="AR1" s="279" t="s">
        <v>1098</v>
      </c>
      <c r="AS1" s="276" t="s">
        <v>1099</v>
      </c>
      <c r="AT1" s="276" t="s">
        <v>1086</v>
      </c>
      <c r="AU1" s="276" t="s">
        <v>1080</v>
      </c>
      <c r="AV1" s="273" t="s">
        <v>1100</v>
      </c>
      <c r="AW1" s="273" t="s">
        <v>1086</v>
      </c>
      <c r="AX1" s="273" t="s">
        <v>1080</v>
      </c>
      <c r="AY1" s="280" t="s">
        <v>1101</v>
      </c>
      <c r="AZ1" s="280" t="s">
        <v>1086</v>
      </c>
      <c r="BA1" s="280" t="s">
        <v>1080</v>
      </c>
      <c r="BB1" s="281" t="s">
        <v>1102</v>
      </c>
      <c r="BC1" s="281" t="s">
        <v>1086</v>
      </c>
      <c r="BD1" s="281" t="s">
        <v>1078</v>
      </c>
      <c r="BE1" s="276" t="s">
        <v>1103</v>
      </c>
      <c r="BF1" s="276" t="s">
        <v>1086</v>
      </c>
      <c r="BG1" s="276" t="s">
        <v>1084</v>
      </c>
      <c r="BH1" s="282" t="s">
        <v>1104</v>
      </c>
      <c r="BI1" s="282" t="s">
        <v>1097</v>
      </c>
      <c r="BJ1" s="282" t="s">
        <v>1105</v>
      </c>
      <c r="BK1" s="282" t="s">
        <v>1106</v>
      </c>
      <c r="BL1" s="282" t="s">
        <v>1097</v>
      </c>
      <c r="BM1" s="282" t="s">
        <v>1105</v>
      </c>
      <c r="BN1" s="282" t="s">
        <v>1107</v>
      </c>
      <c r="BO1" s="282" t="s">
        <v>1097</v>
      </c>
      <c r="BP1" s="282" t="s">
        <v>1105</v>
      </c>
      <c r="BQ1" s="282" t="s">
        <v>1108</v>
      </c>
      <c r="BR1" s="282" t="s">
        <v>1097</v>
      </c>
      <c r="BS1" s="282" t="s">
        <v>1105</v>
      </c>
      <c r="BT1" s="282" t="s">
        <v>1109</v>
      </c>
      <c r="BU1" s="282" t="s">
        <v>1097</v>
      </c>
      <c r="BV1" s="282" t="s">
        <v>1105</v>
      </c>
      <c r="BW1" s="282" t="s">
        <v>1110</v>
      </c>
      <c r="BX1" s="282" t="s">
        <v>1097</v>
      </c>
      <c r="BY1" s="282" t="s">
        <v>1105</v>
      </c>
      <c r="BZ1" s="282" t="s">
        <v>1111</v>
      </c>
      <c r="CA1" s="282" t="s">
        <v>1097</v>
      </c>
      <c r="CB1" s="282" t="s">
        <v>1105</v>
      </c>
      <c r="CC1" s="282" t="s">
        <v>1112</v>
      </c>
      <c r="CD1" s="282" t="s">
        <v>1097</v>
      </c>
      <c r="CE1" s="282" t="s">
        <v>1105</v>
      </c>
      <c r="CF1" s="282" t="s">
        <v>1113</v>
      </c>
      <c r="CG1" s="282" t="s">
        <v>1097</v>
      </c>
      <c r="CH1" s="282" t="s">
        <v>1105</v>
      </c>
      <c r="CI1" s="282" t="s">
        <v>1114</v>
      </c>
      <c r="CJ1" s="282" t="s">
        <v>1097</v>
      </c>
      <c r="CK1" s="282" t="s">
        <v>1105</v>
      </c>
      <c r="CL1" s="282" t="s">
        <v>1115</v>
      </c>
      <c r="CM1" s="282" t="s">
        <v>1097</v>
      </c>
      <c r="CN1" s="282" t="s">
        <v>1105</v>
      </c>
      <c r="CO1" s="282" t="s">
        <v>1116</v>
      </c>
      <c r="CP1" s="282" t="s">
        <v>1097</v>
      </c>
      <c r="CQ1" s="282" t="s">
        <v>1105</v>
      </c>
      <c r="CR1" s="282" t="s">
        <v>1117</v>
      </c>
      <c r="CS1" s="282" t="s">
        <v>1097</v>
      </c>
      <c r="CT1" s="282" t="s">
        <v>1105</v>
      </c>
      <c r="CU1" s="282" t="s">
        <v>1807</v>
      </c>
      <c r="CV1" s="282" t="s">
        <v>1097</v>
      </c>
      <c r="CW1" s="282" t="s">
        <v>1105</v>
      </c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7"/>
      <c r="DJ1" s="267"/>
      <c r="DK1" s="267"/>
      <c r="DL1" s="267"/>
      <c r="DM1" s="267"/>
      <c r="DN1" s="267"/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67"/>
      <c r="ED1" s="267"/>
      <c r="EE1" s="267"/>
      <c r="EF1" s="267"/>
      <c r="EG1" s="267"/>
      <c r="EH1" s="267"/>
      <c r="EI1" s="267"/>
      <c r="EJ1" s="267"/>
      <c r="EK1" s="267"/>
      <c r="EL1" s="267"/>
      <c r="EM1" s="267"/>
      <c r="EN1" s="267"/>
      <c r="EO1" s="267"/>
      <c r="EP1" s="267"/>
      <c r="EQ1" s="267"/>
      <c r="ER1" s="267"/>
      <c r="ES1" s="267"/>
      <c r="ET1" s="267"/>
      <c r="EU1" s="267"/>
      <c r="EV1" s="267"/>
      <c r="EW1" s="267"/>
      <c r="EX1" s="267"/>
      <c r="EY1" s="267"/>
      <c r="EZ1" s="267"/>
      <c r="FA1" s="267"/>
      <c r="FB1" s="267"/>
      <c r="FC1" s="267"/>
      <c r="FD1" s="267"/>
      <c r="FE1" s="267"/>
      <c r="FF1" s="267"/>
      <c r="FG1" s="267"/>
      <c r="FH1" s="267"/>
      <c r="FI1" s="267"/>
      <c r="FJ1" s="267"/>
      <c r="FK1" s="267"/>
      <c r="FL1" s="267"/>
      <c r="FM1" s="267"/>
      <c r="FN1" s="267"/>
      <c r="FO1" s="267"/>
      <c r="FP1" s="267"/>
      <c r="FQ1" s="267"/>
      <c r="FR1" s="267"/>
      <c r="FS1" s="267"/>
      <c r="FT1" s="267"/>
      <c r="FU1" s="267"/>
      <c r="FV1" s="267"/>
      <c r="FW1" s="267"/>
      <c r="FX1" s="267"/>
      <c r="FY1" s="267"/>
      <c r="FZ1" s="267"/>
      <c r="GA1" s="267"/>
      <c r="GB1" s="267"/>
      <c r="GC1" s="267"/>
      <c r="GD1" s="267"/>
      <c r="GE1" s="267"/>
      <c r="GF1" s="267"/>
      <c r="GG1" s="267"/>
      <c r="GH1" s="267"/>
      <c r="GI1" s="267"/>
      <c r="GJ1" s="267"/>
      <c r="GK1" s="267"/>
      <c r="GL1" s="267"/>
      <c r="GM1" s="267"/>
      <c r="GN1" s="267"/>
      <c r="GO1" s="267"/>
      <c r="GP1" s="267"/>
      <c r="GQ1" s="267"/>
      <c r="GR1" s="267"/>
      <c r="GS1" s="267"/>
      <c r="GT1" s="267"/>
      <c r="GU1" s="267"/>
      <c r="GV1" s="267"/>
      <c r="GW1" s="267"/>
      <c r="GX1" s="267"/>
      <c r="GY1" s="267"/>
      <c r="GZ1" s="267"/>
      <c r="HA1" s="267"/>
      <c r="HB1" s="267"/>
      <c r="HC1" s="267"/>
      <c r="HD1" s="267"/>
      <c r="HE1" s="267"/>
      <c r="HF1" s="267"/>
      <c r="HG1" s="267"/>
      <c r="HH1" s="267"/>
      <c r="HI1" s="267"/>
      <c r="HJ1" s="267"/>
      <c r="HK1" s="267"/>
      <c r="HL1" s="267"/>
      <c r="HM1" s="267"/>
      <c r="HN1" s="267"/>
      <c r="HO1" s="267"/>
      <c r="HP1" s="267"/>
      <c r="HQ1" s="267"/>
      <c r="HR1" s="267"/>
      <c r="HS1" s="267"/>
      <c r="HT1" s="267"/>
      <c r="HU1" s="267"/>
      <c r="HV1" s="267"/>
      <c r="HW1" s="267"/>
      <c r="HX1" s="267"/>
      <c r="HY1" s="267"/>
      <c r="HZ1" s="267"/>
      <c r="IA1" s="267"/>
      <c r="IB1" s="267"/>
      <c r="IC1" s="267"/>
      <c r="ID1" s="267"/>
      <c r="IE1" s="267"/>
      <c r="IF1" s="267"/>
      <c r="IG1" s="267"/>
      <c r="IH1" s="267"/>
      <c r="II1" s="267"/>
      <c r="IJ1" s="267"/>
      <c r="IK1" s="267"/>
      <c r="IL1" s="267"/>
      <c r="IM1" s="267"/>
      <c r="IN1" s="267"/>
      <c r="IO1" s="267"/>
      <c r="IP1" s="267"/>
      <c r="IQ1" s="267"/>
      <c r="IR1" s="267"/>
      <c r="IS1" s="267"/>
      <c r="IT1" s="267"/>
      <c r="IU1" s="267"/>
      <c r="IV1" s="267"/>
      <c r="IW1" s="267"/>
      <c r="IX1" s="267"/>
      <c r="IY1" s="267"/>
      <c r="IZ1" s="267"/>
      <c r="JA1" s="267"/>
      <c r="JB1" s="267"/>
      <c r="JC1" s="267"/>
      <c r="JD1" s="267"/>
      <c r="JE1" s="267"/>
      <c r="JF1" s="267"/>
      <c r="JG1" s="267"/>
      <c r="JH1" s="267"/>
      <c r="JI1" s="267"/>
      <c r="JJ1" s="267"/>
      <c r="JK1" s="267"/>
      <c r="JL1" s="267"/>
      <c r="JM1" s="267"/>
      <c r="JN1" s="267"/>
      <c r="JO1" s="267"/>
      <c r="JP1" s="267"/>
      <c r="JQ1" s="267"/>
      <c r="JR1" s="267"/>
      <c r="JS1" s="267"/>
      <c r="JT1" s="267"/>
      <c r="JU1" s="267"/>
      <c r="JV1" s="267"/>
      <c r="JW1" s="267"/>
      <c r="JX1" s="267"/>
      <c r="JY1" s="267"/>
      <c r="JZ1" s="267"/>
      <c r="KA1" s="267"/>
      <c r="KB1" s="267"/>
      <c r="KC1" s="267"/>
      <c r="KD1" s="267"/>
      <c r="KE1" s="267"/>
      <c r="KF1" s="267"/>
      <c r="KG1" s="267"/>
      <c r="KH1" s="267"/>
      <c r="KI1" s="267"/>
      <c r="KJ1" s="267"/>
      <c r="KK1" s="267"/>
      <c r="KL1" s="267"/>
      <c r="KM1" s="267"/>
      <c r="KN1" s="267"/>
      <c r="KO1" s="267"/>
      <c r="KP1" s="267"/>
      <c r="KQ1" s="267"/>
      <c r="KR1" s="267"/>
      <c r="KS1" s="267"/>
      <c r="KT1" s="267"/>
      <c r="KU1" s="267"/>
      <c r="KV1" s="267"/>
      <c r="KW1" s="267"/>
      <c r="KX1" s="267"/>
      <c r="KY1" s="267"/>
      <c r="KZ1" s="267"/>
      <c r="LA1" s="267"/>
      <c r="LB1" s="267"/>
      <c r="LC1" s="267"/>
      <c r="LD1" s="267"/>
      <c r="LE1" s="267"/>
      <c r="LF1" s="267"/>
      <c r="LG1" s="267"/>
      <c r="LH1" s="267"/>
      <c r="LI1" s="267"/>
      <c r="LJ1" s="267"/>
      <c r="LK1" s="267"/>
      <c r="LL1" s="267"/>
      <c r="LM1" s="267"/>
      <c r="LN1" s="267"/>
      <c r="LO1" s="267"/>
      <c r="LP1" s="267"/>
      <c r="LQ1" s="267"/>
      <c r="LR1" s="267"/>
      <c r="LS1" s="267"/>
      <c r="LT1" s="267"/>
      <c r="LU1" s="267"/>
      <c r="LV1" s="267"/>
      <c r="LW1" s="267"/>
      <c r="LX1" s="267"/>
      <c r="LY1" s="267"/>
      <c r="LZ1" s="267"/>
      <c r="MA1" s="267"/>
      <c r="MB1" s="267"/>
      <c r="MC1" s="267"/>
      <c r="MD1" s="267"/>
      <c r="ME1" s="267"/>
      <c r="MF1" s="267"/>
      <c r="MG1" s="267"/>
      <c r="MH1" s="267"/>
      <c r="MI1" s="267"/>
      <c r="MJ1" s="267"/>
      <c r="MK1" s="267"/>
      <c r="ML1" s="267"/>
      <c r="MM1" s="267"/>
      <c r="MN1" s="267"/>
      <c r="MO1" s="267"/>
      <c r="MP1" s="267"/>
      <c r="MQ1" s="267"/>
      <c r="MR1" s="267"/>
      <c r="MS1" s="267"/>
      <c r="MT1" s="267"/>
      <c r="MU1" s="267"/>
      <c r="MV1" s="267"/>
      <c r="MW1" s="267"/>
      <c r="MX1" s="267"/>
      <c r="MY1" s="267"/>
      <c r="MZ1" s="267"/>
      <c r="NA1" s="267"/>
      <c r="NB1" s="267"/>
      <c r="NC1" s="267"/>
      <c r="ND1" s="267"/>
      <c r="NE1" s="267"/>
      <c r="NF1" s="267"/>
      <c r="NG1" s="267"/>
      <c r="NH1" s="267"/>
      <c r="NI1" s="267"/>
      <c r="NJ1" s="267"/>
      <c r="NK1" s="267"/>
      <c r="NL1" s="267"/>
      <c r="NM1" s="267"/>
      <c r="NN1" s="267"/>
      <c r="NO1" s="267"/>
      <c r="NP1" s="267"/>
      <c r="NQ1" s="267"/>
      <c r="NR1" s="267"/>
      <c r="NS1" s="267"/>
      <c r="NT1" s="267"/>
      <c r="NU1" s="267"/>
      <c r="NV1" s="267"/>
      <c r="NW1" s="267"/>
      <c r="NX1" s="267"/>
      <c r="NY1" s="267"/>
      <c r="NZ1" s="267"/>
      <c r="OA1" s="267"/>
      <c r="OB1" s="267"/>
      <c r="OC1" s="267"/>
      <c r="OD1" s="267"/>
      <c r="OE1" s="267"/>
      <c r="OF1" s="267"/>
      <c r="OG1" s="267"/>
      <c r="OH1" s="267"/>
      <c r="OI1" s="267"/>
      <c r="OJ1" s="267"/>
      <c r="OK1" s="267"/>
      <c r="OL1" s="267"/>
      <c r="OM1" s="267"/>
      <c r="ON1" s="267"/>
      <c r="OO1" s="267"/>
      <c r="OP1" s="267"/>
      <c r="OQ1" s="267"/>
      <c r="OR1" s="267"/>
      <c r="OS1" s="267"/>
      <c r="OT1" s="267"/>
      <c r="OU1" s="267"/>
      <c r="OV1" s="267"/>
      <c r="OW1" s="267"/>
      <c r="OX1" s="267"/>
      <c r="OY1" s="267"/>
      <c r="OZ1" s="267"/>
      <c r="PA1" s="267"/>
      <c r="PB1" s="267"/>
      <c r="PC1" s="267"/>
      <c r="PD1" s="267"/>
      <c r="PE1" s="267"/>
      <c r="PF1" s="267"/>
      <c r="PG1" s="267"/>
      <c r="PH1" s="267"/>
      <c r="PI1" s="267"/>
      <c r="PJ1" s="267"/>
      <c r="PK1" s="267"/>
      <c r="PL1" s="267"/>
      <c r="PM1" s="267"/>
      <c r="PN1" s="267"/>
      <c r="PO1" s="267"/>
      <c r="PP1" s="267"/>
      <c r="PQ1" s="267"/>
      <c r="PR1" s="267"/>
      <c r="PS1" s="267"/>
      <c r="PT1" s="267"/>
      <c r="PU1" s="267"/>
      <c r="PV1" s="267"/>
      <c r="PW1" s="267"/>
      <c r="PX1" s="267"/>
      <c r="PY1" s="267"/>
      <c r="PZ1" s="267"/>
      <c r="QA1" s="267"/>
      <c r="QB1" s="267"/>
      <c r="QC1" s="267"/>
      <c r="QD1" s="267"/>
      <c r="QE1" s="267"/>
      <c r="QF1" s="267"/>
      <c r="QG1" s="267"/>
      <c r="QH1" s="267"/>
      <c r="QI1" s="267"/>
      <c r="QJ1" s="267"/>
      <c r="QK1" s="267"/>
      <c r="QL1" s="267"/>
      <c r="QM1" s="267"/>
      <c r="QN1" s="267"/>
      <c r="QO1" s="267"/>
      <c r="QP1" s="267"/>
      <c r="QQ1" s="267"/>
      <c r="QR1" s="267"/>
      <c r="QS1" s="267"/>
      <c r="QT1" s="267"/>
      <c r="QU1" s="267"/>
      <c r="QV1" s="267"/>
      <c r="QW1" s="267"/>
      <c r="QX1" s="267"/>
      <c r="QY1" s="267"/>
      <c r="QZ1" s="267"/>
      <c r="RA1" s="267"/>
      <c r="RB1" s="267"/>
      <c r="RC1" s="267"/>
      <c r="RD1" s="267"/>
      <c r="RE1" s="267"/>
      <c r="RF1" s="267"/>
      <c r="RG1" s="267"/>
      <c r="RH1" s="267"/>
      <c r="RI1" s="267"/>
      <c r="RJ1" s="267"/>
      <c r="RK1" s="267"/>
      <c r="RL1" s="267"/>
      <c r="RM1" s="267"/>
      <c r="RN1" s="267"/>
      <c r="RO1" s="267"/>
      <c r="RP1" s="267"/>
      <c r="RQ1" s="267"/>
      <c r="RR1" s="267"/>
      <c r="RS1" s="267"/>
      <c r="RT1" s="267"/>
      <c r="RU1" s="267"/>
      <c r="RV1" s="267"/>
      <c r="RW1" s="267"/>
      <c r="RX1" s="267"/>
      <c r="RY1" s="267"/>
      <c r="RZ1" s="267"/>
      <c r="SA1" s="267"/>
      <c r="SB1" s="267"/>
      <c r="SC1" s="267"/>
      <c r="SD1" s="267"/>
      <c r="SE1" s="267"/>
      <c r="SF1" s="267"/>
      <c r="SG1" s="267"/>
      <c r="SH1" s="267"/>
      <c r="SI1" s="267"/>
      <c r="SJ1" s="267"/>
      <c r="SK1" s="267"/>
      <c r="SL1" s="267"/>
      <c r="SM1" s="267"/>
      <c r="SN1" s="267"/>
      <c r="SO1" s="267"/>
      <c r="SP1" s="267"/>
      <c r="SQ1" s="267"/>
      <c r="SR1" s="267"/>
      <c r="SS1" s="267"/>
      <c r="ST1" s="267"/>
      <c r="SU1" s="267"/>
      <c r="SV1" s="267"/>
      <c r="SW1" s="267"/>
      <c r="SX1" s="267"/>
      <c r="SY1" s="267"/>
      <c r="SZ1" s="267"/>
      <c r="TA1" s="267"/>
      <c r="TB1" s="267"/>
      <c r="TC1" s="267"/>
      <c r="TD1" s="267"/>
      <c r="TE1" s="267"/>
      <c r="TF1" s="267"/>
      <c r="TG1" s="267"/>
      <c r="TH1" s="267"/>
      <c r="TI1" s="267"/>
      <c r="TJ1" s="267"/>
      <c r="TK1" s="267"/>
      <c r="TL1" s="267"/>
      <c r="TM1" s="267"/>
      <c r="TN1" s="267"/>
      <c r="TO1" s="267"/>
      <c r="TP1" s="267"/>
      <c r="TQ1" s="267"/>
      <c r="TR1" s="267"/>
      <c r="TS1" s="267"/>
      <c r="TT1" s="267"/>
      <c r="TU1" s="267"/>
      <c r="TV1" s="267"/>
      <c r="TW1" s="267"/>
      <c r="TX1" s="267"/>
      <c r="TY1" s="267"/>
      <c r="TZ1" s="267"/>
      <c r="UA1" s="267"/>
      <c r="UB1" s="267"/>
      <c r="UC1" s="267"/>
      <c r="UD1" s="267"/>
      <c r="UE1" s="267"/>
      <c r="UF1" s="267"/>
      <c r="UG1" s="267"/>
      <c r="UH1" s="267"/>
      <c r="UI1" s="267"/>
      <c r="UJ1" s="267"/>
      <c r="UK1" s="267"/>
      <c r="UL1" s="267"/>
      <c r="UM1" s="267"/>
      <c r="UN1" s="267"/>
      <c r="UO1" s="267"/>
      <c r="UP1" s="267"/>
      <c r="UQ1" s="267"/>
      <c r="UR1" s="267"/>
      <c r="US1" s="267"/>
      <c r="UT1" s="267"/>
      <c r="UU1" s="267"/>
      <c r="UV1" s="267"/>
      <c r="UW1" s="267"/>
      <c r="UX1" s="267"/>
      <c r="UY1" s="267"/>
      <c r="UZ1" s="267"/>
      <c r="VA1" s="267"/>
      <c r="VB1" s="267"/>
      <c r="VC1" s="267"/>
      <c r="VD1" s="267"/>
      <c r="VE1" s="267"/>
      <c r="VF1" s="267"/>
      <c r="VG1" s="267"/>
      <c r="VH1" s="267"/>
      <c r="VI1" s="267"/>
      <c r="VJ1" s="267"/>
      <c r="VK1" s="267"/>
      <c r="VL1" s="267"/>
      <c r="VM1" s="267"/>
      <c r="VN1" s="267"/>
      <c r="VO1" s="267"/>
      <c r="VP1" s="267"/>
      <c r="VQ1" s="267"/>
      <c r="VR1" s="267"/>
      <c r="VS1" s="267"/>
      <c r="VT1" s="267"/>
      <c r="VU1" s="267"/>
      <c r="VV1" s="267"/>
      <c r="VW1" s="267"/>
      <c r="VX1" s="267"/>
      <c r="VY1" s="267"/>
      <c r="VZ1" s="267"/>
      <c r="WA1" s="267"/>
      <c r="WB1" s="267"/>
      <c r="WC1" s="267"/>
      <c r="WD1" s="267"/>
      <c r="WE1" s="267"/>
      <c r="WF1" s="267"/>
      <c r="WG1" s="267"/>
      <c r="WH1" s="267"/>
      <c r="WI1" s="267"/>
      <c r="WJ1" s="267"/>
      <c r="WK1" s="267"/>
      <c r="WL1" s="267"/>
      <c r="WM1" s="267"/>
      <c r="WN1" s="267"/>
      <c r="WO1" s="267"/>
      <c r="WP1" s="267"/>
      <c r="WQ1" s="267"/>
      <c r="WR1" s="267"/>
      <c r="WS1" s="267"/>
      <c r="WT1" s="267"/>
      <c r="WU1" s="267"/>
      <c r="WV1" s="267"/>
      <c r="WW1" s="267"/>
      <c r="WX1" s="267"/>
      <c r="WY1" s="267"/>
      <c r="WZ1" s="267"/>
      <c r="XA1" s="267"/>
      <c r="XB1" s="267"/>
      <c r="XC1" s="267"/>
      <c r="XD1" s="267"/>
      <c r="XE1" s="267"/>
      <c r="XF1" s="267"/>
      <c r="XG1" s="267"/>
      <c r="XH1" s="267"/>
      <c r="XI1" s="267"/>
      <c r="XJ1" s="267"/>
      <c r="XK1" s="267"/>
      <c r="XL1" s="267"/>
      <c r="XM1" s="267"/>
      <c r="XN1" s="267"/>
      <c r="XO1" s="267"/>
      <c r="XP1" s="267"/>
      <c r="XQ1" s="267"/>
      <c r="XR1" s="267"/>
      <c r="XS1" s="267"/>
      <c r="XT1" s="267"/>
      <c r="XU1" s="267"/>
      <c r="XV1" s="267"/>
      <c r="XW1" s="267"/>
      <c r="XX1" s="267"/>
      <c r="XY1" s="267"/>
      <c r="XZ1" s="267"/>
      <c r="YA1" s="267"/>
      <c r="YB1" s="267"/>
      <c r="YC1" s="267"/>
      <c r="YD1" s="267"/>
      <c r="YE1" s="267"/>
      <c r="YF1" s="267"/>
      <c r="YG1" s="267"/>
      <c r="YH1" s="267"/>
      <c r="YI1" s="267"/>
      <c r="YJ1" s="267"/>
      <c r="YK1" s="267"/>
      <c r="YL1" s="267"/>
      <c r="YM1" s="267"/>
      <c r="YN1" s="267"/>
      <c r="YO1" s="267"/>
      <c r="YP1" s="267"/>
      <c r="YQ1" s="267"/>
      <c r="YR1" s="267"/>
      <c r="YS1" s="267"/>
      <c r="YT1" s="267"/>
      <c r="YU1" s="267"/>
      <c r="YV1" s="267"/>
      <c r="YW1" s="267"/>
      <c r="YX1" s="267"/>
      <c r="YY1" s="267"/>
      <c r="YZ1" s="267"/>
      <c r="ZA1" s="267"/>
      <c r="ZB1" s="267"/>
      <c r="ZC1" s="267"/>
      <c r="ZD1" s="267"/>
      <c r="ZE1" s="267"/>
      <c r="ZF1" s="267"/>
      <c r="ZG1" s="267"/>
      <c r="ZH1" s="267"/>
      <c r="ZI1" s="267"/>
      <c r="ZJ1" s="267"/>
      <c r="ZK1" s="267"/>
      <c r="ZL1" s="267"/>
      <c r="ZM1" s="267"/>
      <c r="ZN1" s="267"/>
      <c r="ZO1" s="267"/>
      <c r="ZP1" s="267"/>
      <c r="ZQ1" s="267"/>
      <c r="ZR1" s="267"/>
      <c r="ZS1" s="267"/>
      <c r="ZT1" s="267"/>
      <c r="ZU1" s="267"/>
      <c r="ZV1" s="267"/>
      <c r="ZW1" s="267"/>
      <c r="ZX1" s="267"/>
      <c r="ZY1" s="267"/>
      <c r="ZZ1" s="267"/>
      <c r="AAA1" s="267"/>
      <c r="AAB1" s="267"/>
      <c r="AAC1" s="267"/>
      <c r="AAD1" s="267"/>
      <c r="AAE1" s="267"/>
      <c r="AAF1" s="267"/>
      <c r="AAG1" s="267"/>
      <c r="AAH1" s="267"/>
      <c r="AAI1" s="267"/>
      <c r="AAJ1" s="267"/>
      <c r="AAK1" s="267"/>
      <c r="AAL1" s="267"/>
      <c r="AAM1" s="267"/>
      <c r="AAN1" s="267"/>
      <c r="AAO1" s="267"/>
      <c r="AAP1" s="267"/>
      <c r="AAQ1" s="267"/>
      <c r="AAR1" s="267"/>
      <c r="AAS1" s="267"/>
      <c r="AAT1" s="267"/>
      <c r="AAU1" s="267"/>
      <c r="AAV1" s="267"/>
      <c r="AAW1" s="267"/>
      <c r="AAX1" s="267"/>
      <c r="AAY1" s="267"/>
      <c r="AAZ1" s="267"/>
      <c r="ABA1" s="267"/>
      <c r="ABB1" s="267"/>
      <c r="ABC1" s="267"/>
      <c r="ABD1" s="267"/>
      <c r="ABE1" s="267"/>
      <c r="ABF1" s="267"/>
      <c r="ABG1" s="267"/>
      <c r="ABH1" s="267"/>
      <c r="ABI1" s="267"/>
      <c r="ABJ1" s="267"/>
    </row>
    <row r="2" spans="1:738" x14ac:dyDescent="0.25">
      <c r="A2" t="s">
        <v>1118</v>
      </c>
      <c r="B2" t="s">
        <v>1808</v>
      </c>
      <c r="C2">
        <v>2</v>
      </c>
      <c r="D2">
        <v>7</v>
      </c>
      <c r="E2">
        <v>205.57102932527701</v>
      </c>
      <c r="F2">
        <v>737.19284235354849</v>
      </c>
      <c r="G2">
        <v>104.64642578966028</v>
      </c>
      <c r="H2" s="161">
        <f t="shared" ref="H2:H60" si="0">G2/E2</f>
        <v>0.50905239971376137</v>
      </c>
      <c r="I2">
        <v>75.724963277941853</v>
      </c>
      <c r="J2" s="161">
        <f>I2/E2</f>
        <v>0.36836398361425488</v>
      </c>
      <c r="K2">
        <v>0.42963071639722</v>
      </c>
      <c r="L2" s="161">
        <f>K2/E2</f>
        <v>2.0899380511317633E-3</v>
      </c>
      <c r="M2">
        <v>24.77000954127714</v>
      </c>
      <c r="N2" s="161">
        <f>M2/E2</f>
        <v>0.12049367862084942</v>
      </c>
      <c r="O2">
        <v>3.3062086011428571</v>
      </c>
      <c r="P2" s="161">
        <f>O2/E2</f>
        <v>1.6083047363212893E-2</v>
      </c>
      <c r="Q2" s="161">
        <f>O2/G2</f>
        <v>3.1594090062744704E-2</v>
      </c>
      <c r="R2">
        <v>0.106012</v>
      </c>
      <c r="S2" s="161">
        <f>R2/E2</f>
        <v>5.1569523365209305E-4</v>
      </c>
      <c r="T2" s="161">
        <f>R2/M2</f>
        <v>4.2798530143212058E-3</v>
      </c>
      <c r="U2">
        <v>17.739015950857144</v>
      </c>
      <c r="V2" s="161">
        <f>U2/E2</f>
        <v>8.6291419608492251E-2</v>
      </c>
      <c r="W2" s="161">
        <f>U2/G2</f>
        <v>0.16951382540778445</v>
      </c>
      <c r="X2">
        <v>63.257805359754286</v>
      </c>
      <c r="Y2" s="161">
        <f>X2/E2</f>
        <v>0.30771751042633955</v>
      </c>
      <c r="Z2" s="161">
        <f>X2/G2</f>
        <v>0.60449083551981719</v>
      </c>
      <c r="AA2">
        <v>0</v>
      </c>
      <c r="AB2" s="161">
        <f>AA2/E2</f>
        <v>0</v>
      </c>
      <c r="AC2" s="161">
        <f>AA2/M2</f>
        <v>0</v>
      </c>
      <c r="AD2">
        <v>15.102697498617571</v>
      </c>
      <c r="AE2" s="161">
        <f>AD2/E2</f>
        <v>7.3467051987760532E-2</v>
      </c>
      <c r="AF2" s="161">
        <f>AD2/G2</f>
        <v>0.14432119763912482</v>
      </c>
      <c r="AG2">
        <v>5.2406983792885864</v>
      </c>
      <c r="AH2" s="161">
        <f>AG2/E2</f>
        <v>2.5493370327956958E-2</v>
      </c>
      <c r="AI2" s="161">
        <f>AG2/G2</f>
        <v>5.0080051370530419E-2</v>
      </c>
      <c r="AJ2">
        <v>0.29250266742857139</v>
      </c>
      <c r="AK2" s="161">
        <f>AJ2/E2</f>
        <v>1.4228788384658114E-3</v>
      </c>
      <c r="AL2" s="161">
        <f>AJ2/M2</f>
        <v>1.1808742622449953E-2</v>
      </c>
      <c r="AM2">
        <v>3.3288166513056856</v>
      </c>
      <c r="AN2" s="161">
        <f>AM2/E2</f>
        <v>1.619302419329947E-2</v>
      </c>
      <c r="AO2" s="161">
        <f>AM2/I2</f>
        <v>4.3959303606230293E-2</v>
      </c>
      <c r="AP2">
        <v>0.77406000000000008</v>
      </c>
      <c r="AQ2" s="161">
        <f>AP2/E2</f>
        <v>3.7654138452320415E-3</v>
      </c>
      <c r="AR2" s="161">
        <f>AP2/M2</f>
        <v>3.1249887034160973E-2</v>
      </c>
      <c r="AS2">
        <v>72.235637369493432</v>
      </c>
      <c r="AT2" s="161">
        <f>AS2/E2</f>
        <v>0.3513901623520807</v>
      </c>
      <c r="AU2" s="161">
        <f>AS2/I2</f>
        <v>0.95392106172912683</v>
      </c>
      <c r="AV2">
        <v>0.11338925714285729</v>
      </c>
      <c r="AW2" s="161">
        <f>AV2/E2</f>
        <v>5.5158189125686767E-4</v>
      </c>
      <c r="AX2" s="161">
        <f>AV2/I2</f>
        <v>1.4973827947155542E-3</v>
      </c>
      <c r="AY2">
        <v>4.7120000000000002E-2</v>
      </c>
      <c r="AZ2" s="161">
        <f>AY2/E2</f>
        <v>2.2921517761844532E-4</v>
      </c>
      <c r="BA2" s="161">
        <f>AY2/I2</f>
        <v>6.2225186992894484E-4</v>
      </c>
      <c r="BB2">
        <v>0</v>
      </c>
      <c r="BC2" s="161">
        <f>BB2/E2</f>
        <v>0</v>
      </c>
      <c r="BD2" s="161">
        <f>BB2/G2</f>
        <v>0</v>
      </c>
      <c r="BE2">
        <v>0.60587170542857138</v>
      </c>
      <c r="BF2" s="161">
        <f>BE2/E2</f>
        <v>2.9472621089516207E-3</v>
      </c>
      <c r="BG2" s="161">
        <f>BE2/M2</f>
        <v>2.4459889868792221E-2</v>
      </c>
      <c r="BH2">
        <v>0</v>
      </c>
      <c r="BI2" s="161">
        <f>BH2/E2</f>
        <v>0</v>
      </c>
      <c r="BJ2" s="161">
        <f>BH2/M2</f>
        <v>0</v>
      </c>
      <c r="BK2">
        <v>11.21902028384857</v>
      </c>
      <c r="BL2" s="161">
        <f>BK2/E2</f>
        <v>5.4574909318066439E-2</v>
      </c>
      <c r="BM2" s="161">
        <f>BK2/M2</f>
        <v>0.45292757215749213</v>
      </c>
      <c r="BN2">
        <v>0</v>
      </c>
      <c r="BO2" s="161">
        <f>BN2/E2</f>
        <v>0</v>
      </c>
      <c r="BP2" s="161">
        <f>BN2/M2</f>
        <v>0</v>
      </c>
      <c r="BQ2">
        <v>0.31955571428571428</v>
      </c>
      <c r="BR2" s="161">
        <f>BQ2/E2</f>
        <v>1.5544783490872064E-3</v>
      </c>
      <c r="BS2" s="161">
        <f>BQ2/M2</f>
        <v>1.2900912038536017E-2</v>
      </c>
      <c r="BT2">
        <v>8.7529800857142862E-2</v>
      </c>
      <c r="BU2" s="161">
        <f>BT2/E2</f>
        <v>4.2578860039000737E-4</v>
      </c>
      <c r="BV2" s="161">
        <f>BT2/M2</f>
        <v>3.5337007323829163E-3</v>
      </c>
      <c r="BW2">
        <v>0</v>
      </c>
      <c r="BX2" s="161">
        <f>BW2/E2</f>
        <v>0</v>
      </c>
      <c r="BY2" s="161">
        <f>BW2/M2</f>
        <v>0</v>
      </c>
      <c r="BZ2">
        <v>0</v>
      </c>
      <c r="CA2" s="161">
        <f>BZ2/E2</f>
        <v>0</v>
      </c>
      <c r="CB2" s="161">
        <f>BZ2/M2</f>
        <v>0</v>
      </c>
      <c r="CC2">
        <v>0.24357142857142858</v>
      </c>
      <c r="CD2" s="161">
        <f>CC2/E2</f>
        <v>1.1848528918246704E-3</v>
      </c>
      <c r="CE2" s="161">
        <f>CC2/M2</f>
        <v>9.8333199333467056E-3</v>
      </c>
      <c r="CF2">
        <v>0</v>
      </c>
      <c r="CG2" s="161">
        <f>CF2/E2</f>
        <v>0</v>
      </c>
      <c r="CH2" s="161">
        <f>CF2/M2</f>
        <v>0</v>
      </c>
      <c r="CI2">
        <v>0</v>
      </c>
      <c r="CJ2" s="161">
        <f>CI2/E2</f>
        <v>0</v>
      </c>
      <c r="CK2" s="161">
        <f>CI2/M2</f>
        <v>0</v>
      </c>
      <c r="CL2">
        <v>0</v>
      </c>
      <c r="CM2" s="161">
        <f>CL2/E2</f>
        <v>0</v>
      </c>
      <c r="CN2" s="161">
        <f>CL2/M2</f>
        <v>0</v>
      </c>
      <c r="CO2">
        <v>3.8114990919999996</v>
      </c>
      <c r="CP2" s="161">
        <f>CO2/E2</f>
        <v>1.854103228703996E-2</v>
      </c>
      <c r="CQ2" s="161">
        <f>CO2/M2</f>
        <v>0.15387556010620249</v>
      </c>
      <c r="CR2">
        <v>0</v>
      </c>
      <c r="CS2" s="161">
        <f>CR2/E2</f>
        <v>0</v>
      </c>
      <c r="CT2" s="161">
        <f>CR2/M2</f>
        <v>0</v>
      </c>
      <c r="CU2">
        <v>7.3103868488571422</v>
      </c>
      <c r="CV2" s="161">
        <f>CU2/E2</f>
        <v>3.5561367148139574E-2</v>
      </c>
      <c r="CW2" s="161">
        <f>CU2/M2</f>
        <v>0.2951305624923154</v>
      </c>
    </row>
    <row r="3" spans="1:738" x14ac:dyDescent="0.25">
      <c r="A3" t="s">
        <v>1119</v>
      </c>
      <c r="B3" t="s">
        <v>1809</v>
      </c>
      <c r="C3">
        <v>2</v>
      </c>
      <c r="D3">
        <v>7</v>
      </c>
      <c r="E3">
        <v>642.58089099999995</v>
      </c>
      <c r="F3">
        <v>1192.3806237142858</v>
      </c>
      <c r="G3">
        <v>183.40168285714284</v>
      </c>
      <c r="H3" s="161">
        <f t="shared" si="0"/>
        <v>0.28541415629669398</v>
      </c>
      <c r="I3">
        <v>413.07453742857143</v>
      </c>
      <c r="J3" s="161">
        <v>0.64283663459978535</v>
      </c>
      <c r="K3">
        <v>0.85631769471428576</v>
      </c>
      <c r="L3" s="161">
        <v>1.3326224086459581E-3</v>
      </c>
      <c r="M3">
        <v>45.248353041428572</v>
      </c>
      <c r="N3" s="161">
        <v>7.041658672888948E-2</v>
      </c>
      <c r="O3">
        <v>20.548142857142857</v>
      </c>
      <c r="P3" s="161">
        <v>3.1977519320820977E-2</v>
      </c>
      <c r="Q3" s="161">
        <v>0.11203900933203775</v>
      </c>
      <c r="R3">
        <v>0</v>
      </c>
      <c r="S3" s="161">
        <v>0</v>
      </c>
      <c r="T3" s="161">
        <v>0</v>
      </c>
      <c r="U3">
        <v>95.006650914285714</v>
      </c>
      <c r="V3" s="161">
        <v>0.14785165921512863</v>
      </c>
      <c r="W3" s="161">
        <v>0.51802496811487431</v>
      </c>
      <c r="X3">
        <v>1.6773221242857144</v>
      </c>
      <c r="Y3" s="161">
        <v>2.6102894558153217E-3</v>
      </c>
      <c r="Z3" s="161">
        <v>9.145620139114163E-3</v>
      </c>
      <c r="AA3">
        <v>9.9953571428571433E-2</v>
      </c>
      <c r="AB3" s="161">
        <v>1.5555017715049269E-4</v>
      </c>
      <c r="AC3" s="161">
        <v>3.1320335497283261E-2</v>
      </c>
      <c r="AD3">
        <v>35.339633771428574</v>
      </c>
      <c r="AE3" s="161">
        <v>5.4996396977246211E-2</v>
      </c>
      <c r="AF3" s="161">
        <v>0.19268980099247884</v>
      </c>
      <c r="AG3">
        <v>25.783976042857145</v>
      </c>
      <c r="AH3" s="161">
        <v>4.0125650177258609E-2</v>
      </c>
      <c r="AI3" s="161">
        <v>0.14058745613005671</v>
      </c>
      <c r="AJ3">
        <v>2.6537142857142859E-4</v>
      </c>
      <c r="AK3" s="161">
        <v>4.1297746678780184E-7</v>
      </c>
      <c r="AL3" s="161">
        <v>8.3153828877340741E-5</v>
      </c>
      <c r="AM3">
        <v>7.7632465642857147</v>
      </c>
      <c r="AN3" s="161">
        <v>1.2081352982975205E-2</v>
      </c>
      <c r="AO3" s="161">
        <v>1.8793815306585266E-2</v>
      </c>
      <c r="AP3">
        <v>0</v>
      </c>
      <c r="AQ3" s="161">
        <v>0</v>
      </c>
      <c r="AR3" s="161">
        <v>0</v>
      </c>
      <c r="AS3">
        <v>404.91868771428568</v>
      </c>
      <c r="AT3" s="161">
        <v>0.63014430305286762</v>
      </c>
      <c r="AU3" s="161">
        <v>0.98025574327321963</v>
      </c>
      <c r="AV3">
        <v>0.30688885714285713</v>
      </c>
      <c r="AW3" s="161">
        <v>4.7758789817927707E-4</v>
      </c>
      <c r="AX3" s="161">
        <v>7.4293820929575971E-4</v>
      </c>
      <c r="AY3">
        <v>8.5714285714285715E-2</v>
      </c>
      <c r="AZ3" s="161">
        <v>1.3339065464722282E-4</v>
      </c>
      <c r="BA3" s="161">
        <v>2.0750319360729751E-4</v>
      </c>
      <c r="BB3">
        <v>5.0459571428571426</v>
      </c>
      <c r="BC3" s="161">
        <v>7.8526411437546823E-3</v>
      </c>
      <c r="BD3" s="161">
        <v>2.7513145268070371E-2</v>
      </c>
      <c r="BE3">
        <v>3.0911124985714289</v>
      </c>
      <c r="BF3" s="161">
        <v>4.8104643973476474E-3</v>
      </c>
      <c r="BG3" s="161">
        <v>0.96859651067383956</v>
      </c>
      <c r="BH3">
        <v>1.6574178571428571</v>
      </c>
      <c r="BI3" s="161">
        <v>2.5793139515299674E-3</v>
      </c>
      <c r="BJ3" s="161">
        <v>3.9408826257512658E-2</v>
      </c>
      <c r="BK3">
        <v>27.63697124285714</v>
      </c>
      <c r="BL3" s="161">
        <v>4.3009326343097155E-2</v>
      </c>
      <c r="BM3" s="161">
        <v>0.65713096627976952</v>
      </c>
      <c r="BN3">
        <v>0.73353383999999999</v>
      </c>
      <c r="BO3" s="161">
        <v>1.1415431897740639E-3</v>
      </c>
      <c r="BP3" s="161">
        <v>1.744141197102745E-2</v>
      </c>
      <c r="BQ3">
        <v>0.89992800000000006</v>
      </c>
      <c r="BR3" s="161">
        <v>1.4004898256459359E-3</v>
      </c>
      <c r="BS3" s="161">
        <v>2.1397806258349025E-2</v>
      </c>
      <c r="BT3">
        <v>0.64355586214285709</v>
      </c>
      <c r="BU3" s="161">
        <v>1.001517273788425E-3</v>
      </c>
      <c r="BV3" s="161">
        <v>1.5301983774877133E-2</v>
      </c>
      <c r="BW3">
        <v>0</v>
      </c>
      <c r="BX3" s="161">
        <v>0</v>
      </c>
      <c r="BY3" s="161">
        <v>0</v>
      </c>
      <c r="BZ3">
        <v>0</v>
      </c>
      <c r="CA3" s="161">
        <v>0</v>
      </c>
      <c r="CB3" s="161">
        <v>0</v>
      </c>
      <c r="CC3">
        <v>2.5738700000000003E-4</v>
      </c>
      <c r="CD3" s="161">
        <v>4.0055190498965529E-7</v>
      </c>
      <c r="CE3" s="161">
        <v>6.1199531067126264E-6</v>
      </c>
      <c r="CF3">
        <v>0</v>
      </c>
      <c r="CG3" s="161">
        <v>0</v>
      </c>
      <c r="CH3" s="161">
        <v>0</v>
      </c>
      <c r="CI3">
        <v>0.24045714285714287</v>
      </c>
      <c r="CJ3" s="161">
        <v>3.7420524983700906E-4</v>
      </c>
      <c r="CK3" s="161">
        <v>5.7174077885045211E-3</v>
      </c>
      <c r="CL3">
        <v>0</v>
      </c>
      <c r="CM3" s="161">
        <v>0</v>
      </c>
      <c r="CN3" s="161">
        <v>0</v>
      </c>
      <c r="CO3">
        <v>1.7349037900000002</v>
      </c>
      <c r="CP3" s="161">
        <v>2.6998994434772263E-3</v>
      </c>
      <c r="CQ3" s="161">
        <v>4.1251228070796155E-2</v>
      </c>
      <c r="CR3">
        <v>0</v>
      </c>
      <c r="CS3" s="161">
        <v>0</v>
      </c>
      <c r="CT3" s="161">
        <v>0</v>
      </c>
      <c r="CU3">
        <v>8.5099964742857139</v>
      </c>
      <c r="CV3" s="161">
        <v>1.324346334208951E-2</v>
      </c>
      <c r="CW3" s="161">
        <v>0.20234424955774125</v>
      </c>
    </row>
    <row r="4" spans="1:738" x14ac:dyDescent="0.25">
      <c r="A4" t="s">
        <v>1120</v>
      </c>
      <c r="B4" t="s">
        <v>1809</v>
      </c>
      <c r="C4">
        <v>2</v>
      </c>
      <c r="D4">
        <v>7</v>
      </c>
      <c r="E4">
        <v>2181.9013152473426</v>
      </c>
      <c r="F4">
        <v>3385.6530347142857</v>
      </c>
      <c r="G4">
        <v>146.77920539485714</v>
      </c>
      <c r="H4" s="161">
        <f t="shared" si="0"/>
        <v>6.7271239248608311E-2</v>
      </c>
      <c r="I4">
        <v>1914.8107605328571</v>
      </c>
      <c r="J4" s="161">
        <f t="shared" ref="J4:J60" si="1">I4/E4</f>
        <v>0.87758815999237438</v>
      </c>
      <c r="K4">
        <v>1.2084266667777144</v>
      </c>
      <c r="L4" s="161">
        <f t="shared" ref="L4:L60" si="2">K4/E4</f>
        <v>5.5384111936369852E-4</v>
      </c>
      <c r="M4">
        <v>119.10292265285716</v>
      </c>
      <c r="N4" s="161">
        <f t="shared" ref="N4:N60" si="3">M4/E4</f>
        <v>5.4586759639656542E-2</v>
      </c>
      <c r="O4">
        <v>6.0397142857142851</v>
      </c>
      <c r="P4" s="161">
        <f t="shared" ref="P4:P60" si="4">O4/E4</f>
        <v>2.7680969086494255E-3</v>
      </c>
      <c r="Q4" s="161">
        <f t="shared" ref="Q4:Q60" si="5">O4/G4</f>
        <v>4.1148296650513852E-2</v>
      </c>
      <c r="R4">
        <v>2.7668571428571425</v>
      </c>
      <c r="S4" s="161">
        <f t="shared" ref="S4:S60" si="6">R4/E4</f>
        <v>1.2680945391627342E-3</v>
      </c>
      <c r="T4" s="161">
        <f t="shared" ref="T4:T60" si="7">R4/M4</f>
        <v>2.3230808121489605E-2</v>
      </c>
      <c r="U4">
        <v>82.290631428571416</v>
      </c>
      <c r="V4" s="161">
        <f t="shared" ref="V4:V60" si="8">U4/E4</f>
        <v>3.77151023529416E-2</v>
      </c>
      <c r="W4" s="161">
        <f t="shared" ref="W4:W60" si="9">U4/G4</f>
        <v>0.56064230084362288</v>
      </c>
      <c r="X4">
        <v>42.235043142857144</v>
      </c>
      <c r="Y4" s="161">
        <f t="shared" ref="Y4:Y60" si="10">X4/E4</f>
        <v>1.9356990551183263E-2</v>
      </c>
      <c r="Z4" s="161">
        <f t="shared" ref="Z4:Z60" si="11">X4/G4</f>
        <v>0.28774541345443866</v>
      </c>
      <c r="AA4">
        <v>0</v>
      </c>
      <c r="AB4" s="161">
        <f t="shared" ref="AB4:AB60" si="12">AA4/E4</f>
        <v>0</v>
      </c>
      <c r="AC4" s="161">
        <f t="shared" ref="AC4:AC60" si="13">AA4/M4</f>
        <v>0</v>
      </c>
      <c r="AD4">
        <v>0.36647714285714283</v>
      </c>
      <c r="AE4" s="161">
        <f t="shared" ref="AE4:AE60" si="14">AD4/E4</f>
        <v>1.6796229063897815E-4</v>
      </c>
      <c r="AF4" s="161">
        <f t="shared" ref="AF4:AF60" si="15">AD4/G4</f>
        <v>2.496791979976092E-3</v>
      </c>
      <c r="AG4">
        <v>15.847339394857142</v>
      </c>
      <c r="AH4" s="161">
        <f t="shared" ref="AH4:AH60" si="16">AG4/E4</f>
        <v>7.2630871451950484E-3</v>
      </c>
      <c r="AI4" s="161">
        <f t="shared" ref="AI4:AI60" si="17">AG4/G4</f>
        <v>0.10796719707144839</v>
      </c>
      <c r="AJ4">
        <v>0</v>
      </c>
      <c r="AK4" s="161">
        <f t="shared" ref="AK4:AK60" si="18">AJ4/E4</f>
        <v>0</v>
      </c>
      <c r="AL4" s="161">
        <f t="shared" ref="AL4:AL60" si="19">AJ4/M4</f>
        <v>0</v>
      </c>
      <c r="AM4">
        <v>2.8903718899999999</v>
      </c>
      <c r="AN4" s="161">
        <f t="shared" ref="AN4:AN60" si="20">AM4/E4</f>
        <v>1.324703307982719E-3</v>
      </c>
      <c r="AO4" s="161">
        <f t="shared" ref="AO4:AO60" si="21">AM4/I4</f>
        <v>1.5094817459641086E-3</v>
      </c>
      <c r="AP4">
        <v>0.50160000000000005</v>
      </c>
      <c r="AQ4" s="161">
        <f t="shared" ref="AQ4:AQ60" si="22">AP4/E4</f>
        <v>2.2989124049505334E-4</v>
      </c>
      <c r="AR4" s="161">
        <f t="shared" ref="AR4:AR60" si="23">AP4/M4</f>
        <v>4.2114835541188726E-3</v>
      </c>
      <c r="AS4">
        <v>1911.8996616428572</v>
      </c>
      <c r="AT4" s="161">
        <f t="shared" ref="AT4:AT60" si="24">AS4/E4</f>
        <v>0.87625395717135002</v>
      </c>
      <c r="AU4" s="161">
        <f t="shared" ref="AU4:AU60" si="25">AS4/I4</f>
        <v>0.99847969368566225</v>
      </c>
      <c r="AV4">
        <v>2.0726999999999999E-2</v>
      </c>
      <c r="AW4" s="161">
        <f t="shared" ref="AW4:AW60" si="26">AV4/E4</f>
        <v>9.4995130417483448E-6</v>
      </c>
      <c r="AX4" s="161">
        <f t="shared" ref="AX4:AX60" si="27">AV4/I4</f>
        <v>1.0824568373655917E-5</v>
      </c>
      <c r="AY4">
        <v>0</v>
      </c>
      <c r="AZ4" s="161">
        <f t="shared" ref="AZ4:AZ60" si="28">AY4/E4</f>
        <v>0</v>
      </c>
      <c r="BA4" s="161">
        <f t="shared" ref="BA4:BA60" si="29">AY4/I4</f>
        <v>0</v>
      </c>
      <c r="BB4">
        <v>0</v>
      </c>
      <c r="BC4" s="161">
        <f t="shared" ref="BC4:BC60" si="30">BB4/E4</f>
        <v>0</v>
      </c>
      <c r="BD4" s="161">
        <f t="shared" ref="BD4:BD60" si="31">BB4/G4</f>
        <v>0</v>
      </c>
      <c r="BE4">
        <v>1.5131248571428571E-2</v>
      </c>
      <c r="BF4" s="161">
        <f t="shared" ref="BF4:BF60" si="32">BE4/E4</f>
        <v>6.9348913563092457E-6</v>
      </c>
      <c r="BG4" s="161">
        <f t="shared" ref="BG4:BG60" si="33">BE4/M4</f>
        <v>1.270434699199683E-4</v>
      </c>
      <c r="BH4">
        <v>9.4599999999999991</v>
      </c>
      <c r="BI4" s="161">
        <f t="shared" ref="BI4:BI60" si="34">BH4/E4</f>
        <v>4.3356681321435487E-3</v>
      </c>
      <c r="BJ4" s="161">
        <f t="shared" ref="BJ4:BJ60" si="35">BH4/M4</f>
        <v>7.9427102117154161E-2</v>
      </c>
      <c r="BK4">
        <v>93.639040157142858</v>
      </c>
      <c r="BL4" s="161">
        <f t="shared" ref="BL4:BL60" si="36">BK4/E4</f>
        <v>4.2916258174823932E-2</v>
      </c>
      <c r="BM4" s="161">
        <f t="shared" ref="BM4:BM60" si="37">BK4/M4</f>
        <v>0.78620270662935365</v>
      </c>
      <c r="BN4">
        <v>0.36676692</v>
      </c>
      <c r="BO4" s="161">
        <f t="shared" ref="BO4:BO60" si="38">BN4/E4</f>
        <v>1.6809510010237238E-4</v>
      </c>
      <c r="BP4" s="161">
        <f t="shared" ref="BP4:BP60" si="39">BN4/M4</f>
        <v>3.0794115864729507E-3</v>
      </c>
      <c r="BQ4">
        <v>0.21057428571428574</v>
      </c>
      <c r="BR4" s="161">
        <f t="shared" ref="BR4:BR60" si="40">BQ4/E4</f>
        <v>9.6509537000033762E-5</v>
      </c>
      <c r="BS4" s="161">
        <f t="shared" ref="BS4:BS60" si="41">BQ4/M4</f>
        <v>1.7680026738557475E-3</v>
      </c>
      <c r="BT4">
        <v>8.146171428571429E-3</v>
      </c>
      <c r="BU4" s="161">
        <f t="shared" ref="BU4:BU60" si="42">BT4/E4</f>
        <v>3.7335196471284819E-6</v>
      </c>
      <c r="BV4" s="161">
        <f t="shared" ref="BV4:BV60" si="43">BT4/M4</f>
        <v>6.8396066587842134E-5</v>
      </c>
      <c r="BW4">
        <v>0</v>
      </c>
      <c r="BX4" s="161">
        <f t="shared" ref="BX4:BX60" si="44">BW4/E4</f>
        <v>0</v>
      </c>
      <c r="BY4" s="161">
        <f t="shared" ref="BY4:BY60" si="45">BW4/M4</f>
        <v>0</v>
      </c>
      <c r="BZ4">
        <v>0</v>
      </c>
      <c r="CA4" s="161">
        <f t="shared" ref="CA4:CA60" si="46">BZ4/E4</f>
        <v>0</v>
      </c>
      <c r="CB4" s="161">
        <f t="shared" ref="CB4:CB60" si="47">BZ4/M4</f>
        <v>0</v>
      </c>
      <c r="CC4">
        <v>0</v>
      </c>
      <c r="CD4" s="161">
        <f t="shared" ref="CD4:CD60" si="48">CC4/E4</f>
        <v>0</v>
      </c>
      <c r="CE4" s="161">
        <f t="shared" ref="CE4:CE60" si="49">CC4/M4</f>
        <v>0</v>
      </c>
      <c r="CF4">
        <v>0</v>
      </c>
      <c r="CG4" s="161">
        <f t="shared" ref="CG4:CG60" si="50">CF4/E4</f>
        <v>0</v>
      </c>
      <c r="CH4" s="161">
        <f t="shared" ref="CH4:CH60" si="51">CF4/M4</f>
        <v>0</v>
      </c>
      <c r="CI4">
        <v>1.3760000000000014</v>
      </c>
      <c r="CJ4" s="161">
        <f t="shared" ref="CJ4:CJ60" si="52">CI4/E4</f>
        <v>6.3064263740269882E-4</v>
      </c>
      <c r="CK4" s="161">
        <f t="shared" ref="CK4:CK60" si="53">CI4/M4</f>
        <v>1.1553033035222437E-2</v>
      </c>
      <c r="CL4">
        <v>0</v>
      </c>
      <c r="CM4" s="161">
        <f t="shared" ref="CM4:CM60" si="54">CL4/E4</f>
        <v>0</v>
      </c>
      <c r="CN4" s="161">
        <f t="shared" ref="CN4:CN60" si="55">CL4/M4</f>
        <v>0</v>
      </c>
      <c r="CO4">
        <v>9.2496071428571423</v>
      </c>
      <c r="CP4" s="161">
        <f t="shared" ref="CP4:CP60" si="56">CO4/E4</f>
        <v>4.23924174673711E-3</v>
      </c>
      <c r="CQ4" s="161">
        <f t="shared" ref="CQ4:CQ60" si="57">CO4/M4</f>
        <v>7.7660622735652524E-2</v>
      </c>
      <c r="CR4">
        <v>0</v>
      </c>
      <c r="CS4" s="161">
        <f t="shared" ref="CS4:CS60" si="58">CR4/E4</f>
        <v>0</v>
      </c>
      <c r="CT4" s="161">
        <f t="shared" ref="CT4:CT60" si="59">CR4/M4</f>
        <v>0</v>
      </c>
      <c r="CU4">
        <v>1.5091995842857142</v>
      </c>
      <c r="CV4" s="161">
        <f t="shared" ref="CV4:CV60" si="60">CU4/E4</f>
        <v>6.9169012078560928E-4</v>
      </c>
      <c r="CW4" s="161">
        <f t="shared" ref="CW4:CW60" si="61">CU4/M4</f>
        <v>1.2671390010172097E-2</v>
      </c>
    </row>
    <row r="5" spans="1:738" x14ac:dyDescent="0.25">
      <c r="A5" t="s">
        <v>1121</v>
      </c>
      <c r="B5" t="s">
        <v>1808</v>
      </c>
      <c r="C5">
        <v>2</v>
      </c>
      <c r="D5">
        <v>7</v>
      </c>
      <c r="E5">
        <v>148.80040277945713</v>
      </c>
      <c r="F5">
        <v>511.44779974285711</v>
      </c>
      <c r="G5">
        <v>42.353830500000001</v>
      </c>
      <c r="H5" s="161">
        <f t="shared" si="0"/>
        <v>0.28463518719619502</v>
      </c>
      <c r="I5">
        <v>78.84385902857143</v>
      </c>
      <c r="J5" s="161">
        <f t="shared" si="1"/>
        <v>0.52986320974835655</v>
      </c>
      <c r="K5">
        <v>2.063439681507143</v>
      </c>
      <c r="L5" s="161">
        <f t="shared" si="2"/>
        <v>1.3867164624315212E-2</v>
      </c>
      <c r="M5">
        <v>25.539273569378569</v>
      </c>
      <c r="N5" s="161">
        <f t="shared" si="3"/>
        <v>0.1716344384311333</v>
      </c>
      <c r="O5">
        <v>0.5538414285714286</v>
      </c>
      <c r="P5" s="161">
        <f t="shared" si="4"/>
        <v>3.7220425363518575E-3</v>
      </c>
      <c r="Q5" s="161">
        <f t="shared" si="5"/>
        <v>1.3076536927903807E-2</v>
      </c>
      <c r="R5">
        <v>0</v>
      </c>
      <c r="S5" s="161">
        <f t="shared" si="6"/>
        <v>0</v>
      </c>
      <c r="T5" s="161">
        <f t="shared" si="7"/>
        <v>0</v>
      </c>
      <c r="U5">
        <v>23.211227714285712</v>
      </c>
      <c r="V5" s="161">
        <f t="shared" si="8"/>
        <v>0.15598901132470708</v>
      </c>
      <c r="W5" s="161">
        <f t="shared" si="9"/>
        <v>0.54803136907028305</v>
      </c>
      <c r="X5">
        <v>0.10691571428571429</v>
      </c>
      <c r="Y5" s="161">
        <f t="shared" si="10"/>
        <v>7.1851764033312626E-4</v>
      </c>
      <c r="Z5" s="161">
        <f t="shared" si="11"/>
        <v>2.5243458035209896E-3</v>
      </c>
      <c r="AA5">
        <v>0</v>
      </c>
      <c r="AB5" s="161">
        <f t="shared" si="12"/>
        <v>0</v>
      </c>
      <c r="AC5" s="161">
        <f t="shared" si="13"/>
        <v>0</v>
      </c>
      <c r="AD5">
        <v>4.2989550000000003</v>
      </c>
      <c r="AE5" s="161">
        <f t="shared" si="14"/>
        <v>2.8890748409946505E-2</v>
      </c>
      <c r="AF5" s="161">
        <f t="shared" si="15"/>
        <v>0.10150097285769702</v>
      </c>
      <c r="AG5">
        <v>14.181811714285715</v>
      </c>
      <c r="AH5" s="161">
        <f t="shared" si="16"/>
        <v>9.5307616440428122E-2</v>
      </c>
      <c r="AI5" s="161">
        <f t="shared" si="17"/>
        <v>0.33484130117311856</v>
      </c>
      <c r="AJ5">
        <v>5.0944642857142855E-2</v>
      </c>
      <c r="AK5" s="161">
        <f t="shared" si="18"/>
        <v>3.4236898493245272E-4</v>
      </c>
      <c r="AL5" s="161">
        <f t="shared" si="19"/>
        <v>1.9947569267680801E-3</v>
      </c>
      <c r="AM5">
        <v>0.22556831428571431</v>
      </c>
      <c r="AN5" s="161">
        <f t="shared" si="20"/>
        <v>1.5159119872816332E-3</v>
      </c>
      <c r="AO5" s="161">
        <f t="shared" si="21"/>
        <v>2.8609496930378925E-3</v>
      </c>
      <c r="AP5">
        <v>0.34200000000000003</v>
      </c>
      <c r="AQ5" s="161">
        <f t="shared" si="22"/>
        <v>2.298380875399185E-3</v>
      </c>
      <c r="AR5" s="161">
        <f t="shared" si="23"/>
        <v>1.3391140475117348E-2</v>
      </c>
      <c r="AS5">
        <v>78.564539285714289</v>
      </c>
      <c r="AT5" s="161">
        <f t="shared" si="24"/>
        <v>0.52798606601998144</v>
      </c>
      <c r="AU5" s="161">
        <f t="shared" si="25"/>
        <v>0.99645730502922336</v>
      </c>
      <c r="AV5">
        <v>5.3751428571428568E-2</v>
      </c>
      <c r="AW5" s="161">
        <f t="shared" si="26"/>
        <v>3.6123174109344079E-4</v>
      </c>
      <c r="AX5" s="161">
        <f t="shared" si="27"/>
        <v>6.8174527773875364E-4</v>
      </c>
      <c r="AY5">
        <v>0</v>
      </c>
      <c r="AZ5" s="161">
        <f t="shared" si="28"/>
        <v>0</v>
      </c>
      <c r="BA5" s="161">
        <f t="shared" si="29"/>
        <v>0</v>
      </c>
      <c r="BB5">
        <v>1.0789285714285714E-3</v>
      </c>
      <c r="BC5" s="161">
        <f t="shared" si="30"/>
        <v>7.2508444283426671E-6</v>
      </c>
      <c r="BD5" s="161">
        <f t="shared" si="31"/>
        <v>2.5474167476506554E-5</v>
      </c>
      <c r="BE5">
        <v>1.8272571428571429E-3</v>
      </c>
      <c r="BF5" s="161">
        <f t="shared" si="32"/>
        <v>1.2279920677132789E-5</v>
      </c>
      <c r="BG5" s="161">
        <f t="shared" si="33"/>
        <v>7.1546950538484101E-5</v>
      </c>
      <c r="BH5">
        <v>2.1214285714285713E-5</v>
      </c>
      <c r="BI5" s="161">
        <f t="shared" si="34"/>
        <v>1.4256873851160357E-7</v>
      </c>
      <c r="BJ5" s="161">
        <f t="shared" si="35"/>
        <v>8.3065345052419625E-7</v>
      </c>
      <c r="BK5">
        <v>24.840101450464285</v>
      </c>
      <c r="BL5" s="161">
        <f t="shared" si="36"/>
        <v>0.16693571379158675</v>
      </c>
      <c r="BM5" s="161">
        <f t="shared" si="37"/>
        <v>0.97262364894541919</v>
      </c>
      <c r="BN5">
        <v>0.20375940000000001</v>
      </c>
      <c r="BO5" s="161">
        <f t="shared" si="38"/>
        <v>1.3693470998327856E-3</v>
      </c>
      <c r="BP5" s="161">
        <f t="shared" si="39"/>
        <v>7.9782770424725886E-3</v>
      </c>
      <c r="BQ5">
        <v>8.866285714285714E-2</v>
      </c>
      <c r="BR5" s="161">
        <f t="shared" si="40"/>
        <v>5.9585092168243532E-4</v>
      </c>
      <c r="BS5" s="161">
        <f t="shared" si="41"/>
        <v>3.471627996857489E-3</v>
      </c>
      <c r="BT5">
        <v>1.342332E-4</v>
      </c>
      <c r="BU5" s="161">
        <f t="shared" si="42"/>
        <v>9.0210239685273064E-7</v>
      </c>
      <c r="BV5" s="161">
        <f t="shared" si="43"/>
        <v>5.2559521567968469E-6</v>
      </c>
      <c r="BW5">
        <v>0</v>
      </c>
      <c r="BX5" s="161">
        <f t="shared" si="44"/>
        <v>0</v>
      </c>
      <c r="BY5" s="161">
        <f t="shared" si="45"/>
        <v>0</v>
      </c>
      <c r="BZ5">
        <v>0</v>
      </c>
      <c r="CA5" s="161">
        <f t="shared" si="46"/>
        <v>0</v>
      </c>
      <c r="CB5" s="161">
        <f t="shared" si="47"/>
        <v>0</v>
      </c>
      <c r="CC5">
        <v>3.6561085714285717E-5</v>
      </c>
      <c r="CD5" s="161">
        <f t="shared" si="48"/>
        <v>2.4570555610977967E-7</v>
      </c>
      <c r="CE5" s="161">
        <f t="shared" si="49"/>
        <v>1.4315632594234095E-6</v>
      </c>
      <c r="CF5">
        <v>0</v>
      </c>
      <c r="CG5" s="161">
        <f t="shared" si="50"/>
        <v>0</v>
      </c>
      <c r="CH5" s="161">
        <f t="shared" si="51"/>
        <v>0</v>
      </c>
      <c r="CI5">
        <v>0</v>
      </c>
      <c r="CJ5" s="161">
        <f t="shared" si="52"/>
        <v>0</v>
      </c>
      <c r="CK5" s="161">
        <f t="shared" si="53"/>
        <v>0</v>
      </c>
      <c r="CL5">
        <v>0</v>
      </c>
      <c r="CM5" s="161">
        <f t="shared" si="54"/>
        <v>0</v>
      </c>
      <c r="CN5" s="161">
        <f t="shared" si="55"/>
        <v>0</v>
      </c>
      <c r="CO5">
        <v>1.1785953200000001E-2</v>
      </c>
      <c r="CP5" s="161">
        <f t="shared" si="56"/>
        <v>7.9206460331081373E-5</v>
      </c>
      <c r="CQ5" s="161">
        <f t="shared" si="57"/>
        <v>4.6148349396011348E-4</v>
      </c>
      <c r="CR5">
        <v>0</v>
      </c>
      <c r="CS5" s="161">
        <f t="shared" si="58"/>
        <v>0</v>
      </c>
      <c r="CT5" s="161">
        <f t="shared" si="59"/>
        <v>0</v>
      </c>
      <c r="CU5">
        <v>0</v>
      </c>
      <c r="CV5" s="161">
        <f t="shared" si="60"/>
        <v>0</v>
      </c>
      <c r="CW5" s="161">
        <f t="shared" si="61"/>
        <v>0</v>
      </c>
    </row>
    <row r="6" spans="1:738" x14ac:dyDescent="0.25">
      <c r="A6" t="s">
        <v>1122</v>
      </c>
      <c r="B6" t="s">
        <v>1809</v>
      </c>
      <c r="C6">
        <v>2</v>
      </c>
      <c r="D6">
        <v>7</v>
      </c>
      <c r="E6">
        <v>1647.8302606548284</v>
      </c>
      <c r="F6">
        <v>4799.1624199298576</v>
      </c>
      <c r="G6">
        <v>380.29199280695428</v>
      </c>
      <c r="H6" s="161">
        <f t="shared" si="0"/>
        <v>0.23078347441916178</v>
      </c>
      <c r="I6">
        <v>1141.3129203363601</v>
      </c>
      <c r="J6" s="161">
        <f t="shared" si="1"/>
        <v>0.69261558522588107</v>
      </c>
      <c r="K6">
        <v>3.8572006342965142</v>
      </c>
      <c r="L6" s="161">
        <f t="shared" si="2"/>
        <v>2.3407754587318405E-3</v>
      </c>
      <c r="M6">
        <v>122.36814687722001</v>
      </c>
      <c r="N6" s="161">
        <f t="shared" si="3"/>
        <v>7.4260164896226846E-2</v>
      </c>
      <c r="O6">
        <v>22.251602171428573</v>
      </c>
      <c r="P6" s="161">
        <f t="shared" si="4"/>
        <v>1.3503576613883791E-2</v>
      </c>
      <c r="Q6" s="161">
        <f t="shared" si="5"/>
        <v>5.8511887161200475E-2</v>
      </c>
      <c r="R6">
        <v>7.8771961714285714</v>
      </c>
      <c r="S6" s="161">
        <f t="shared" si="6"/>
        <v>4.7803444077415269E-3</v>
      </c>
      <c r="T6" s="161">
        <f t="shared" si="7"/>
        <v>6.4372930149316387E-2</v>
      </c>
      <c r="U6">
        <v>306.08522399999998</v>
      </c>
      <c r="V6" s="161">
        <f t="shared" si="8"/>
        <v>0.18575045701513293</v>
      </c>
      <c r="W6" s="161">
        <f t="shared" si="9"/>
        <v>0.80486896855431944</v>
      </c>
      <c r="X6">
        <v>10.785635023287243</v>
      </c>
      <c r="Y6" s="161">
        <f t="shared" si="10"/>
        <v>6.5453555993086072E-3</v>
      </c>
      <c r="Z6" s="161">
        <f t="shared" si="11"/>
        <v>2.8361457057451907E-2</v>
      </c>
      <c r="AA6">
        <v>0.61725714285714284</v>
      </c>
      <c r="AB6" s="161">
        <f t="shared" si="12"/>
        <v>3.7458781865788292E-4</v>
      </c>
      <c r="AC6" s="161">
        <f t="shared" si="13"/>
        <v>5.0442632221641588E-3</v>
      </c>
      <c r="AD6">
        <v>14.591200613133713</v>
      </c>
      <c r="AE6" s="161">
        <f t="shared" si="14"/>
        <v>8.8547958861584092E-3</v>
      </c>
      <c r="AF6" s="161">
        <f t="shared" si="15"/>
        <v>3.8368413979572198E-2</v>
      </c>
      <c r="AG6">
        <v>26.483302427676712</v>
      </c>
      <c r="AH6" s="161">
        <f t="shared" si="16"/>
        <v>1.6071620396843882E-2</v>
      </c>
      <c r="AI6" s="161">
        <f t="shared" si="17"/>
        <v>6.9639390070251356E-2</v>
      </c>
      <c r="AJ6">
        <v>39.580500399999998</v>
      </c>
      <c r="AK6" s="161">
        <f t="shared" si="18"/>
        <v>2.4019767900287967E-2</v>
      </c>
      <c r="AL6" s="161">
        <f t="shared" si="19"/>
        <v>0.32345427637891511</v>
      </c>
      <c r="AM6">
        <v>21.427734755929286</v>
      </c>
      <c r="AN6" s="161">
        <f t="shared" si="20"/>
        <v>1.3003605570038601E-2</v>
      </c>
      <c r="AO6" s="161">
        <f t="shared" si="21"/>
        <v>1.8774636100338062E-2</v>
      </c>
      <c r="AP6">
        <v>0.33971999999999997</v>
      </c>
      <c r="AQ6" s="161">
        <f t="shared" si="22"/>
        <v>2.0616201080383075E-4</v>
      </c>
      <c r="AR6" s="161">
        <f t="shared" si="23"/>
        <v>2.7762126719207683E-3</v>
      </c>
      <c r="AS6">
        <v>1119.7420025804299</v>
      </c>
      <c r="AT6" s="161">
        <f t="shared" si="24"/>
        <v>0.67952508781787857</v>
      </c>
      <c r="AU6" s="161">
        <f t="shared" si="25"/>
        <v>0.98109990926101764</v>
      </c>
      <c r="AV6">
        <v>8.1183000000000005E-2</v>
      </c>
      <c r="AW6" s="161">
        <f t="shared" si="26"/>
        <v>4.9266603447213571E-5</v>
      </c>
      <c r="AX6" s="161">
        <f t="shared" si="27"/>
        <v>7.1131237151047315E-5</v>
      </c>
      <c r="AY6">
        <v>6.2E-2</v>
      </c>
      <c r="AZ6" s="161">
        <f t="shared" si="28"/>
        <v>3.7625234516182467E-5</v>
      </c>
      <c r="BA6" s="161">
        <f t="shared" si="29"/>
        <v>5.4323401492491449E-5</v>
      </c>
      <c r="BB6">
        <v>9.5028571428571434E-2</v>
      </c>
      <c r="BC6" s="161">
        <f t="shared" si="30"/>
        <v>5.7668907834480595E-5</v>
      </c>
      <c r="BD6" s="161">
        <f t="shared" si="31"/>
        <v>2.4988317720591688E-4</v>
      </c>
      <c r="BE6">
        <v>5.6119881428571428E-3</v>
      </c>
      <c r="BF6" s="161">
        <f t="shared" si="32"/>
        <v>3.405683386726376E-6</v>
      </c>
      <c r="BG6" s="161">
        <f t="shared" si="33"/>
        <v>4.5861511235338216E-5</v>
      </c>
      <c r="BH6">
        <v>5.0801358857142853</v>
      </c>
      <c r="BI6" s="161">
        <f t="shared" si="34"/>
        <v>3.0829242592592633E-3</v>
      </c>
      <c r="BJ6" s="161">
        <f t="shared" si="35"/>
        <v>4.1515181976331791E-2</v>
      </c>
      <c r="BK6">
        <v>51.945232610545716</v>
      </c>
      <c r="BL6" s="161">
        <f t="shared" si="36"/>
        <v>3.152341224144245E-2</v>
      </c>
      <c r="BM6" s="161">
        <f t="shared" si="37"/>
        <v>0.42449962621944232</v>
      </c>
      <c r="BN6">
        <v>0</v>
      </c>
      <c r="BO6" s="161">
        <f t="shared" si="38"/>
        <v>0</v>
      </c>
      <c r="BP6" s="161">
        <f t="shared" si="39"/>
        <v>0</v>
      </c>
      <c r="BQ6">
        <v>5.643771428571428E-3</v>
      </c>
      <c r="BR6" s="161">
        <f t="shared" si="40"/>
        <v>3.4249713476730665E-6</v>
      </c>
      <c r="BS6" s="161">
        <f t="shared" si="41"/>
        <v>4.6121246195173603E-5</v>
      </c>
      <c r="BT6">
        <v>3.4132795999999997E-3</v>
      </c>
      <c r="BU6" s="161">
        <f t="shared" si="42"/>
        <v>2.0713781519242174E-6</v>
      </c>
      <c r="BV6" s="161">
        <f t="shared" si="43"/>
        <v>2.7893530196422497E-5</v>
      </c>
      <c r="BW6">
        <v>0</v>
      </c>
      <c r="BX6" s="161">
        <f t="shared" si="44"/>
        <v>0</v>
      </c>
      <c r="BY6" s="161">
        <f t="shared" si="45"/>
        <v>0</v>
      </c>
      <c r="BZ6">
        <v>0</v>
      </c>
      <c r="CA6" s="161">
        <f t="shared" si="46"/>
        <v>0</v>
      </c>
      <c r="CB6" s="161">
        <f t="shared" si="47"/>
        <v>0</v>
      </c>
      <c r="CC6">
        <v>3.4665325714285713E-4</v>
      </c>
      <c r="CD6" s="161">
        <f t="shared" si="48"/>
        <v>2.1036951767416942E-7</v>
      </c>
      <c r="CE6" s="161">
        <f t="shared" si="49"/>
        <v>2.8328716744454508E-6</v>
      </c>
      <c r="CF6">
        <v>0.76257857142857144</v>
      </c>
      <c r="CG6" s="161">
        <f t="shared" si="50"/>
        <v>4.6277738043573228E-4</v>
      </c>
      <c r="CH6" s="161">
        <f t="shared" si="51"/>
        <v>6.2318388476840835E-3</v>
      </c>
      <c r="CI6">
        <v>0.73508571428571423</v>
      </c>
      <c r="CJ6" s="161">
        <f t="shared" si="52"/>
        <v>4.4609310305637902E-4</v>
      </c>
      <c r="CK6" s="161">
        <f t="shared" si="53"/>
        <v>6.0071655332271552E-3</v>
      </c>
      <c r="CL6">
        <v>0</v>
      </c>
      <c r="CM6" s="161">
        <f t="shared" si="54"/>
        <v>0</v>
      </c>
      <c r="CN6" s="161">
        <f t="shared" si="55"/>
        <v>0</v>
      </c>
      <c r="CO6">
        <v>4.9351512503185715</v>
      </c>
      <c r="CP6" s="161">
        <f t="shared" si="56"/>
        <v>2.9949390833236673E-3</v>
      </c>
      <c r="CQ6" s="161">
        <f t="shared" si="57"/>
        <v>4.0330358645296251E-2</v>
      </c>
      <c r="CR6">
        <v>0.34364297142857142</v>
      </c>
      <c r="CS6" s="161">
        <f t="shared" si="58"/>
        <v>2.0854269983609338E-4</v>
      </c>
      <c r="CT6" s="161">
        <f t="shared" si="59"/>
        <v>2.808271434995015E-3</v>
      </c>
      <c r="CU6">
        <v>10.136630466784284</v>
      </c>
      <c r="CV6" s="161">
        <f t="shared" si="60"/>
        <v>6.1515015889780462E-3</v>
      </c>
      <c r="CW6" s="161">
        <f t="shared" si="61"/>
        <v>8.2837165761405457E-2</v>
      </c>
    </row>
    <row r="7" spans="1:738" x14ac:dyDescent="0.25">
      <c r="A7" t="s">
        <v>1123</v>
      </c>
      <c r="B7" t="s">
        <v>1809</v>
      </c>
      <c r="C7">
        <v>2</v>
      </c>
      <c r="D7">
        <v>4</v>
      </c>
      <c r="E7">
        <v>1106.6166347425326</v>
      </c>
      <c r="F7">
        <v>2225.1300418687924</v>
      </c>
      <c r="G7">
        <v>45.473501530457753</v>
      </c>
      <c r="H7" s="161">
        <f t="shared" si="0"/>
        <v>4.1092371199568767E-2</v>
      </c>
      <c r="I7">
        <v>1041.0422802696801</v>
      </c>
      <c r="J7" s="161">
        <f t="shared" si="1"/>
        <v>0.94074338626934773</v>
      </c>
      <c r="K7">
        <v>1.0552261094449999</v>
      </c>
      <c r="L7" s="161">
        <f t="shared" si="2"/>
        <v>9.5356067884386241E-4</v>
      </c>
      <c r="M7">
        <v>19.045626832950003</v>
      </c>
      <c r="N7" s="161">
        <f t="shared" si="3"/>
        <v>1.7210681852239815E-2</v>
      </c>
      <c r="O7">
        <v>0.52591826500000005</v>
      </c>
      <c r="P7" s="161">
        <f t="shared" si="4"/>
        <v>4.7524883368698062E-4</v>
      </c>
      <c r="Q7" s="161">
        <f t="shared" si="5"/>
        <v>1.156537867768429E-2</v>
      </c>
      <c r="R7">
        <v>0</v>
      </c>
      <c r="S7" s="161">
        <f t="shared" si="6"/>
        <v>0</v>
      </c>
      <c r="T7" s="161">
        <f t="shared" si="7"/>
        <v>0</v>
      </c>
      <c r="U7">
        <v>21.023923614942525</v>
      </c>
      <c r="V7" s="161">
        <f t="shared" si="8"/>
        <v>1.8998380247405182E-2</v>
      </c>
      <c r="W7" s="161">
        <f t="shared" si="9"/>
        <v>0.46233351088789337</v>
      </c>
      <c r="X7">
        <v>0.810145</v>
      </c>
      <c r="Y7" s="161">
        <f t="shared" si="10"/>
        <v>7.3209183249670724E-4</v>
      </c>
      <c r="Z7" s="161">
        <f t="shared" si="11"/>
        <v>1.7815760228126969E-2</v>
      </c>
      <c r="AA7">
        <v>0</v>
      </c>
      <c r="AB7" s="161">
        <f t="shared" si="12"/>
        <v>0</v>
      </c>
      <c r="AC7" s="161">
        <f t="shared" si="13"/>
        <v>0</v>
      </c>
      <c r="AD7">
        <v>5.7844230977011497</v>
      </c>
      <c r="AE7" s="161">
        <f t="shared" si="14"/>
        <v>5.2271246573543182E-3</v>
      </c>
      <c r="AF7" s="161">
        <f t="shared" si="15"/>
        <v>0.12720425969015811</v>
      </c>
      <c r="AG7">
        <v>17.329091552814148</v>
      </c>
      <c r="AH7" s="161">
        <f t="shared" si="16"/>
        <v>1.5659525628625642E-2</v>
      </c>
      <c r="AI7" s="161">
        <f t="shared" si="17"/>
        <v>0.38108109051613881</v>
      </c>
      <c r="AJ7">
        <v>1.0054799999999999</v>
      </c>
      <c r="AK7" s="161">
        <f t="shared" si="18"/>
        <v>9.0860734280750869E-4</v>
      </c>
      <c r="AL7" s="161">
        <f t="shared" si="19"/>
        <v>5.2793221710112644E-2</v>
      </c>
      <c r="AM7">
        <v>3.2057810914893499</v>
      </c>
      <c r="AN7" s="161">
        <f t="shared" si="20"/>
        <v>2.8969211114698384E-3</v>
      </c>
      <c r="AO7" s="161">
        <f t="shared" si="21"/>
        <v>3.0793956712871435E-3</v>
      </c>
      <c r="AP7">
        <v>0</v>
      </c>
      <c r="AQ7" s="161">
        <f t="shared" si="22"/>
        <v>0</v>
      </c>
      <c r="AR7" s="161">
        <f t="shared" si="23"/>
        <v>0</v>
      </c>
      <c r="AS7">
        <v>1037.8364991781925</v>
      </c>
      <c r="AT7" s="161">
        <f t="shared" si="24"/>
        <v>0.93784646515787951</v>
      </c>
      <c r="AU7" s="161">
        <f t="shared" si="25"/>
        <v>0.99692060432871454</v>
      </c>
      <c r="AV7">
        <v>0</v>
      </c>
      <c r="AW7" s="161">
        <f t="shared" si="26"/>
        <v>0</v>
      </c>
      <c r="AX7" s="161">
        <f t="shared" si="27"/>
        <v>0</v>
      </c>
      <c r="AY7">
        <v>0</v>
      </c>
      <c r="AZ7" s="161">
        <f t="shared" si="28"/>
        <v>0</v>
      </c>
      <c r="BA7" s="161">
        <f t="shared" si="29"/>
        <v>0</v>
      </c>
      <c r="BB7">
        <v>0</v>
      </c>
      <c r="BC7" s="161">
        <f t="shared" si="30"/>
        <v>0</v>
      </c>
      <c r="BD7" s="161">
        <f t="shared" si="31"/>
        <v>0</v>
      </c>
      <c r="BE7">
        <v>1.94183625E-3</v>
      </c>
      <c r="BF7" s="161">
        <f t="shared" si="32"/>
        <v>1.7547506417629365E-6</v>
      </c>
      <c r="BG7" s="161">
        <f t="shared" si="33"/>
        <v>1.019570669441299E-4</v>
      </c>
      <c r="BH7">
        <v>5.0904150000000001</v>
      </c>
      <c r="BI7" s="161">
        <f t="shared" si="34"/>
        <v>4.5999805535042815E-3</v>
      </c>
      <c r="BJ7" s="161">
        <f t="shared" si="35"/>
        <v>0.26727474210474905</v>
      </c>
      <c r="BK7">
        <v>7.1608919366999997</v>
      </c>
      <c r="BL7" s="161">
        <f t="shared" si="36"/>
        <v>6.4709780351043297E-3</v>
      </c>
      <c r="BM7" s="161">
        <f t="shared" si="37"/>
        <v>0.37598615154588955</v>
      </c>
      <c r="BN7">
        <v>0</v>
      </c>
      <c r="BO7" s="161">
        <f t="shared" si="38"/>
        <v>0</v>
      </c>
      <c r="BP7" s="161">
        <f t="shared" si="39"/>
        <v>0</v>
      </c>
      <c r="BQ7">
        <v>0</v>
      </c>
      <c r="BR7" s="161">
        <f t="shared" si="40"/>
        <v>0</v>
      </c>
      <c r="BS7" s="161">
        <f t="shared" si="41"/>
        <v>0</v>
      </c>
      <c r="BT7">
        <v>6.4151099999999999E-3</v>
      </c>
      <c r="BU7" s="161">
        <f t="shared" si="42"/>
        <v>5.7970482266359125E-6</v>
      </c>
      <c r="BV7" s="161">
        <f t="shared" si="43"/>
        <v>3.3682850432108121E-4</v>
      </c>
      <c r="BW7">
        <v>0</v>
      </c>
      <c r="BX7" s="161">
        <f t="shared" si="44"/>
        <v>0</v>
      </c>
      <c r="BY7" s="161">
        <f t="shared" si="45"/>
        <v>0</v>
      </c>
      <c r="BZ7">
        <v>0</v>
      </c>
      <c r="CA7" s="161">
        <f t="shared" si="46"/>
        <v>0</v>
      </c>
      <c r="CB7" s="161">
        <f t="shared" si="47"/>
        <v>0</v>
      </c>
      <c r="CC7">
        <v>0</v>
      </c>
      <c r="CD7" s="161">
        <f t="shared" si="48"/>
        <v>0</v>
      </c>
      <c r="CE7" s="161">
        <f t="shared" si="49"/>
        <v>0</v>
      </c>
      <c r="CF7">
        <v>0</v>
      </c>
      <c r="CG7" s="161">
        <f t="shared" si="50"/>
        <v>0</v>
      </c>
      <c r="CH7" s="161">
        <f t="shared" si="51"/>
        <v>0</v>
      </c>
      <c r="CI7">
        <v>0.74042399999999997</v>
      </c>
      <c r="CJ7" s="161">
        <f t="shared" si="52"/>
        <v>6.6908808050971356E-4</v>
      </c>
      <c r="CK7" s="161">
        <f t="shared" si="53"/>
        <v>3.8876326124327128E-2</v>
      </c>
      <c r="CL7">
        <v>0</v>
      </c>
      <c r="CM7" s="161">
        <f t="shared" si="54"/>
        <v>0</v>
      </c>
      <c r="CN7" s="161">
        <f t="shared" si="55"/>
        <v>0</v>
      </c>
      <c r="CO7">
        <v>4.9961722499999999</v>
      </c>
      <c r="CP7" s="161">
        <f t="shared" si="56"/>
        <v>4.5148175918776224E-3</v>
      </c>
      <c r="CQ7" s="161">
        <f t="shared" si="57"/>
        <v>0.26232648018474991</v>
      </c>
      <c r="CR7">
        <v>0</v>
      </c>
      <c r="CS7" s="161">
        <f t="shared" si="58"/>
        <v>0</v>
      </c>
      <c r="CT7" s="161">
        <f t="shared" si="59"/>
        <v>0</v>
      </c>
      <c r="CU7">
        <v>4.3886700000000001E-2</v>
      </c>
      <c r="CV7" s="161">
        <f t="shared" si="60"/>
        <v>3.9658449567957885E-5</v>
      </c>
      <c r="CW7" s="161">
        <f t="shared" si="61"/>
        <v>2.3042927589063938E-3</v>
      </c>
    </row>
    <row r="8" spans="1:738" x14ac:dyDescent="0.25">
      <c r="A8" t="s">
        <v>1124</v>
      </c>
      <c r="B8" t="s">
        <v>1809</v>
      </c>
      <c r="C8">
        <v>2</v>
      </c>
      <c r="D8">
        <v>7</v>
      </c>
      <c r="E8">
        <v>1380.7499207848443</v>
      </c>
      <c r="F8">
        <v>3203.7643107904146</v>
      </c>
      <c r="G8">
        <v>167.6464673051243</v>
      </c>
      <c r="H8" s="161">
        <f t="shared" si="0"/>
        <v>0.12141696681020332</v>
      </c>
      <c r="I8">
        <v>789.53529239592149</v>
      </c>
      <c r="J8" s="161">
        <f t="shared" si="1"/>
        <v>0.57181628657790162</v>
      </c>
      <c r="K8">
        <v>5.1284800050045858</v>
      </c>
      <c r="L8" s="161">
        <f t="shared" si="2"/>
        <v>3.7142714461207145E-3</v>
      </c>
      <c r="M8">
        <v>418.43968107879431</v>
      </c>
      <c r="N8" s="161">
        <f t="shared" si="3"/>
        <v>0.3030524751657746</v>
      </c>
      <c r="O8">
        <v>3.2396009499999998</v>
      </c>
      <c r="P8" s="161">
        <f t="shared" si="4"/>
        <v>2.3462619126268349E-3</v>
      </c>
      <c r="Q8" s="161">
        <f t="shared" si="5"/>
        <v>1.9324003673180757E-2</v>
      </c>
      <c r="R8">
        <v>2.4279536828571429</v>
      </c>
      <c r="S8" s="161">
        <f t="shared" si="6"/>
        <v>1.7584311585381429E-3</v>
      </c>
      <c r="T8" s="161">
        <f t="shared" si="7"/>
        <v>5.8023982730259918E-3</v>
      </c>
      <c r="U8">
        <v>117.89618605428572</v>
      </c>
      <c r="V8" s="161">
        <f t="shared" si="8"/>
        <v>8.5385618553772066E-2</v>
      </c>
      <c r="W8" s="161">
        <f t="shared" si="9"/>
        <v>0.70324288933395307</v>
      </c>
      <c r="X8">
        <v>13.586314820852527</v>
      </c>
      <c r="Y8" s="161">
        <f t="shared" si="10"/>
        <v>9.8398085100955927E-3</v>
      </c>
      <c r="Z8" s="161">
        <f t="shared" si="11"/>
        <v>8.104146206746371E-2</v>
      </c>
      <c r="AA8">
        <v>8.1034202242857151E-2</v>
      </c>
      <c r="AB8" s="161">
        <f t="shared" si="12"/>
        <v>5.8688543828990973E-5</v>
      </c>
      <c r="AC8" s="161">
        <f t="shared" si="13"/>
        <v>1.9365802505618009E-4</v>
      </c>
      <c r="AD8">
        <v>10.237790057884785</v>
      </c>
      <c r="AE8" s="161">
        <f t="shared" si="14"/>
        <v>7.4146591672918094E-3</v>
      </c>
      <c r="AF8" s="161">
        <f t="shared" si="15"/>
        <v>6.106773511219616E-2</v>
      </c>
      <c r="AG8">
        <v>22.559729286386574</v>
      </c>
      <c r="AH8" s="161">
        <f t="shared" si="16"/>
        <v>1.6338751099520758E-2</v>
      </c>
      <c r="AI8" s="161">
        <f t="shared" si="17"/>
        <v>0.13456728107086699</v>
      </c>
      <c r="AJ8">
        <v>376.05922693142855</v>
      </c>
      <c r="AK8" s="161">
        <f t="shared" si="18"/>
        <v>0.27235868079403502</v>
      </c>
      <c r="AL8" s="161">
        <f t="shared" si="19"/>
        <v>0.89871788918750917</v>
      </c>
      <c r="AM8">
        <v>251.02611872864</v>
      </c>
      <c r="AN8" s="161">
        <f t="shared" si="20"/>
        <v>0.18180418839781792</v>
      </c>
      <c r="AO8" s="161">
        <f t="shared" si="21"/>
        <v>0.31794160583610753</v>
      </c>
      <c r="AP8">
        <v>0</v>
      </c>
      <c r="AQ8" s="161">
        <f t="shared" si="22"/>
        <v>0</v>
      </c>
      <c r="AR8" s="161">
        <f t="shared" si="23"/>
        <v>0</v>
      </c>
      <c r="AS8">
        <v>538.33035109585285</v>
      </c>
      <c r="AT8" s="161">
        <f t="shared" si="24"/>
        <v>0.38988258698566913</v>
      </c>
      <c r="AU8" s="161">
        <f t="shared" si="25"/>
        <v>0.68183190324809562</v>
      </c>
      <c r="AV8">
        <v>0.17882257142857141</v>
      </c>
      <c r="AW8" s="161">
        <f t="shared" si="26"/>
        <v>1.2951119441449998E-4</v>
      </c>
      <c r="AX8" s="161">
        <f t="shared" si="27"/>
        <v>2.2649091579670486E-4</v>
      </c>
      <c r="AY8">
        <v>0</v>
      </c>
      <c r="AZ8" s="161">
        <f t="shared" si="28"/>
        <v>0</v>
      </c>
      <c r="BA8" s="161">
        <f t="shared" si="29"/>
        <v>0</v>
      </c>
      <c r="BB8">
        <v>0.12684613571428571</v>
      </c>
      <c r="BC8" s="161">
        <f t="shared" si="30"/>
        <v>9.1867566895954611E-5</v>
      </c>
      <c r="BD8" s="161">
        <f t="shared" si="31"/>
        <v>7.5662874233681221E-4</v>
      </c>
      <c r="BE8">
        <v>6.1470493285714287E-3</v>
      </c>
      <c r="BF8" s="161">
        <f t="shared" si="32"/>
        <v>4.4519642811765143E-6</v>
      </c>
      <c r="BG8" s="161">
        <f t="shared" si="33"/>
        <v>1.4690407259472861E-5</v>
      </c>
      <c r="BH8">
        <v>2.3641356578571431</v>
      </c>
      <c r="BI8" s="161">
        <f t="shared" si="34"/>
        <v>1.7122113297050371E-3</v>
      </c>
      <c r="BJ8" s="161">
        <f t="shared" si="35"/>
        <v>5.6498839970484643E-3</v>
      </c>
      <c r="BK8">
        <v>31.364769455508572</v>
      </c>
      <c r="BL8" s="161">
        <f t="shared" si="36"/>
        <v>2.2715749596190628E-2</v>
      </c>
      <c r="BM8" s="161">
        <f t="shared" si="37"/>
        <v>7.4956489247496649E-2</v>
      </c>
      <c r="BN8">
        <v>0</v>
      </c>
      <c r="BO8" s="161">
        <f t="shared" si="38"/>
        <v>0</v>
      </c>
      <c r="BP8" s="161">
        <f t="shared" si="39"/>
        <v>0</v>
      </c>
      <c r="BQ8">
        <v>2.0228571428571429E-2</v>
      </c>
      <c r="BR8" s="161">
        <f t="shared" si="40"/>
        <v>1.4650423747316333E-5</v>
      </c>
      <c r="BS8" s="161">
        <f t="shared" si="41"/>
        <v>4.8342861213399801E-5</v>
      </c>
      <c r="BT8">
        <v>0.10503216528571428</v>
      </c>
      <c r="BU8" s="161">
        <f t="shared" si="42"/>
        <v>7.6068927258030928E-5</v>
      </c>
      <c r="BV8" s="161">
        <f t="shared" si="43"/>
        <v>2.5100909410629292E-4</v>
      </c>
      <c r="BW8">
        <v>6.059431428571428E-3</v>
      </c>
      <c r="BX8" s="161">
        <f t="shared" si="44"/>
        <v>4.3885075330130262E-6</v>
      </c>
      <c r="BY8" s="161">
        <f t="shared" si="45"/>
        <v>1.4481015311333264E-5</v>
      </c>
      <c r="BZ8">
        <v>0</v>
      </c>
      <c r="CA8" s="161">
        <f t="shared" si="46"/>
        <v>0</v>
      </c>
      <c r="CB8" s="161">
        <f t="shared" si="47"/>
        <v>0</v>
      </c>
      <c r="CC8">
        <v>0.23174056428571427</v>
      </c>
      <c r="CD8" s="161">
        <f t="shared" si="48"/>
        <v>1.678367391496851E-4</v>
      </c>
      <c r="CE8" s="161">
        <f t="shared" si="49"/>
        <v>5.5382071721366303E-4</v>
      </c>
      <c r="CF8">
        <v>0.80271428571428571</v>
      </c>
      <c r="CG8" s="161">
        <f t="shared" si="50"/>
        <v>5.8136109488820956E-4</v>
      </c>
      <c r="CH8" s="161">
        <f t="shared" si="51"/>
        <v>1.9183512511164794E-3</v>
      </c>
      <c r="CI8">
        <v>0.30425142857142856</v>
      </c>
      <c r="CJ8" s="161">
        <f t="shared" si="52"/>
        <v>2.2035230565031378E-4</v>
      </c>
      <c r="CK8" s="161">
        <f t="shared" si="53"/>
        <v>7.2710940747069464E-4</v>
      </c>
      <c r="CL8">
        <v>0</v>
      </c>
      <c r="CM8" s="161">
        <f t="shared" si="54"/>
        <v>0</v>
      </c>
      <c r="CN8" s="161">
        <f t="shared" si="55"/>
        <v>0</v>
      </c>
      <c r="CO8">
        <v>3.0229713814285715</v>
      </c>
      <c r="CP8" s="161">
        <f t="shared" si="56"/>
        <v>2.1893692231466921E-3</v>
      </c>
      <c r="CQ8" s="161">
        <f t="shared" si="57"/>
        <v>7.2243898418881802E-3</v>
      </c>
      <c r="CR8">
        <v>0</v>
      </c>
      <c r="CS8" s="161">
        <f t="shared" si="58"/>
        <v>0</v>
      </c>
      <c r="CT8" s="161">
        <f t="shared" si="59"/>
        <v>0</v>
      </c>
      <c r="CU8">
        <v>1.6434162714285716</v>
      </c>
      <c r="CV8" s="161">
        <f t="shared" si="60"/>
        <v>1.1902345578223338E-3</v>
      </c>
      <c r="CW8" s="161">
        <f t="shared" si="61"/>
        <v>3.9274866742839048E-3</v>
      </c>
    </row>
    <row r="9" spans="1:738" x14ac:dyDescent="0.25">
      <c r="A9" t="s">
        <v>1125</v>
      </c>
      <c r="B9" t="s">
        <v>1809</v>
      </c>
      <c r="C9">
        <v>2</v>
      </c>
      <c r="D9">
        <v>5</v>
      </c>
      <c r="E9">
        <v>417.66594231849405</v>
      </c>
      <c r="F9">
        <v>1378.1484163612899</v>
      </c>
      <c r="G9">
        <v>301.73091039255399</v>
      </c>
      <c r="H9" s="161">
        <f t="shared" si="0"/>
        <v>0.72242162891621886</v>
      </c>
      <c r="I9">
        <v>65.972582149645206</v>
      </c>
      <c r="J9" s="161">
        <f t="shared" si="1"/>
        <v>0.15795537884517613</v>
      </c>
      <c r="K9">
        <v>2.59453947749514</v>
      </c>
      <c r="L9" s="161">
        <f t="shared" si="2"/>
        <v>6.2119967529376766E-3</v>
      </c>
      <c r="M9">
        <v>47.367910298799998</v>
      </c>
      <c r="N9" s="161">
        <f t="shared" si="3"/>
        <v>0.11341099548566799</v>
      </c>
      <c r="O9">
        <v>2.2067799999999997</v>
      </c>
      <c r="P9" s="161">
        <f t="shared" si="4"/>
        <v>5.2836005438940108E-3</v>
      </c>
      <c r="Q9" s="161">
        <f t="shared" si="5"/>
        <v>7.3137352654024206E-3</v>
      </c>
      <c r="R9">
        <v>3.7444800000000003</v>
      </c>
      <c r="S9" s="161">
        <f t="shared" si="6"/>
        <v>8.9652509831520365E-3</v>
      </c>
      <c r="T9" s="161">
        <f t="shared" si="7"/>
        <v>7.9050985706981075E-2</v>
      </c>
      <c r="U9">
        <v>219.95676924</v>
      </c>
      <c r="V9" s="161">
        <f t="shared" si="8"/>
        <v>0.52663324191339123</v>
      </c>
      <c r="W9" s="161">
        <f t="shared" si="9"/>
        <v>0.72898321538828992</v>
      </c>
      <c r="X9">
        <v>2.1843050537634401</v>
      </c>
      <c r="Y9" s="161">
        <f t="shared" si="10"/>
        <v>5.2297897253441444E-3</v>
      </c>
      <c r="Z9" s="161">
        <f t="shared" si="11"/>
        <v>7.2392485440806982E-3</v>
      </c>
      <c r="AA9">
        <v>0.83666400000000007</v>
      </c>
      <c r="AB9" s="161">
        <f t="shared" si="12"/>
        <v>2.0031894277891499E-3</v>
      </c>
      <c r="AC9" s="161">
        <f t="shared" si="13"/>
        <v>1.7663097120440119E-2</v>
      </c>
      <c r="AD9">
        <v>2.1406141774193599</v>
      </c>
      <c r="AE9" s="161">
        <f t="shared" si="14"/>
        <v>5.1251824976119784E-3</v>
      </c>
      <c r="AF9" s="161">
        <f t="shared" si="15"/>
        <v>7.0944477469491148E-3</v>
      </c>
      <c r="AG9">
        <v>75.055625921370989</v>
      </c>
      <c r="AH9" s="161">
        <f t="shared" si="16"/>
        <v>0.17970252854406024</v>
      </c>
      <c r="AI9" s="161">
        <f t="shared" si="17"/>
        <v>0.24875020535258752</v>
      </c>
      <c r="AJ9">
        <v>1.0763604</v>
      </c>
      <c r="AK9" s="161">
        <f t="shared" si="18"/>
        <v>2.5770844374454977E-3</v>
      </c>
      <c r="AL9" s="161">
        <f t="shared" si="19"/>
        <v>2.2723409016995797E-2</v>
      </c>
      <c r="AM9">
        <v>5.4469005458817197</v>
      </c>
      <c r="AN9" s="161">
        <f t="shared" si="20"/>
        <v>1.304128489779554E-2</v>
      </c>
      <c r="AO9" s="161">
        <f t="shared" si="21"/>
        <v>8.2563094673580431E-2</v>
      </c>
      <c r="AP9">
        <v>0.32480000000000003</v>
      </c>
      <c r="AQ9" s="161">
        <f t="shared" si="22"/>
        <v>7.7765497995122988E-4</v>
      </c>
      <c r="AR9" s="161">
        <f t="shared" si="23"/>
        <v>6.8569628246451988E-3</v>
      </c>
      <c r="AS9">
        <v>60.456389903763394</v>
      </c>
      <c r="AT9" s="161">
        <f t="shared" si="24"/>
        <v>0.14474819174425757</v>
      </c>
      <c r="AU9" s="161">
        <f t="shared" si="25"/>
        <v>0.91638659476190476</v>
      </c>
      <c r="AV9">
        <v>6.9291699999999998E-2</v>
      </c>
      <c r="AW9" s="161">
        <f t="shared" si="26"/>
        <v>1.6590220312280365E-4</v>
      </c>
      <c r="AX9" s="161">
        <f t="shared" si="27"/>
        <v>1.0503105645133922E-3</v>
      </c>
      <c r="AY9">
        <v>0</v>
      </c>
      <c r="AZ9" s="161">
        <f t="shared" si="28"/>
        <v>0</v>
      </c>
      <c r="BA9" s="161">
        <f t="shared" si="29"/>
        <v>0</v>
      </c>
      <c r="BB9">
        <v>0.18681600000000001</v>
      </c>
      <c r="BC9" s="161">
        <f t="shared" si="30"/>
        <v>4.4728569191677633E-4</v>
      </c>
      <c r="BD9" s="161">
        <f t="shared" si="31"/>
        <v>6.1914770268962872E-4</v>
      </c>
      <c r="BE9">
        <v>0.55406463840000009</v>
      </c>
      <c r="BF9" s="161">
        <f t="shared" si="32"/>
        <v>1.3265736615352139E-3</v>
      </c>
      <c r="BG9" s="161">
        <f t="shared" si="33"/>
        <v>1.1697046268347552E-2</v>
      </c>
      <c r="BH9">
        <v>3.5829359999999998E-2</v>
      </c>
      <c r="BI9" s="161">
        <f t="shared" si="34"/>
        <v>8.578472977975799E-5</v>
      </c>
      <c r="BJ9" s="161">
        <f t="shared" si="35"/>
        <v>7.5640575600624896E-4</v>
      </c>
      <c r="BK9">
        <v>34.971685200000003</v>
      </c>
      <c r="BL9" s="161">
        <f t="shared" si="36"/>
        <v>8.3731235077175878E-2</v>
      </c>
      <c r="BM9" s="161">
        <f t="shared" si="37"/>
        <v>0.73829909276968808</v>
      </c>
      <c r="BN9">
        <v>0</v>
      </c>
      <c r="BO9" s="161">
        <f t="shared" si="38"/>
        <v>0</v>
      </c>
      <c r="BP9" s="161">
        <f t="shared" si="39"/>
        <v>0</v>
      </c>
      <c r="BQ9">
        <v>0</v>
      </c>
      <c r="BR9" s="161">
        <f t="shared" si="40"/>
        <v>0</v>
      </c>
      <c r="BS9" s="161">
        <f t="shared" si="41"/>
        <v>0</v>
      </c>
      <c r="BT9">
        <v>0.11900112339999999</v>
      </c>
      <c r="BU9" s="161">
        <f t="shared" si="42"/>
        <v>2.8491938495012566E-4</v>
      </c>
      <c r="BV9" s="161">
        <f t="shared" si="43"/>
        <v>2.5122730272315753E-3</v>
      </c>
      <c r="BW9">
        <v>0</v>
      </c>
      <c r="BX9" s="161">
        <f t="shared" si="44"/>
        <v>0</v>
      </c>
      <c r="BY9" s="161">
        <f t="shared" si="45"/>
        <v>0</v>
      </c>
      <c r="BZ9">
        <v>0</v>
      </c>
      <c r="CA9" s="161">
        <f t="shared" si="46"/>
        <v>0</v>
      </c>
      <c r="CB9" s="161">
        <f t="shared" si="47"/>
        <v>0</v>
      </c>
      <c r="CC9">
        <v>0.217355455</v>
      </c>
      <c r="CD9" s="161">
        <f t="shared" si="48"/>
        <v>5.2040502463151302E-4</v>
      </c>
      <c r="CE9" s="161">
        <f t="shared" si="49"/>
        <v>4.5886646387587509E-3</v>
      </c>
      <c r="CF9">
        <v>0</v>
      </c>
      <c r="CG9" s="161">
        <f t="shared" si="50"/>
        <v>0</v>
      </c>
      <c r="CH9" s="161">
        <f t="shared" si="51"/>
        <v>0</v>
      </c>
      <c r="CI9">
        <v>0</v>
      </c>
      <c r="CJ9" s="161">
        <f t="shared" si="52"/>
        <v>0</v>
      </c>
      <c r="CK9" s="161">
        <f t="shared" si="53"/>
        <v>0</v>
      </c>
      <c r="CL9">
        <v>0</v>
      </c>
      <c r="CM9" s="161">
        <f t="shared" si="54"/>
        <v>0</v>
      </c>
      <c r="CN9" s="161">
        <f t="shared" si="55"/>
        <v>0</v>
      </c>
      <c r="CO9">
        <v>5.8924544999999995E-2</v>
      </c>
      <c r="CP9" s="161">
        <f t="shared" si="56"/>
        <v>1.4108055991567223E-4</v>
      </c>
      <c r="CQ9" s="161">
        <f t="shared" si="57"/>
        <v>1.2439760299388332E-3</v>
      </c>
      <c r="CR9">
        <v>0</v>
      </c>
      <c r="CS9" s="161">
        <f t="shared" si="58"/>
        <v>0</v>
      </c>
      <c r="CT9" s="161">
        <f t="shared" si="59"/>
        <v>0</v>
      </c>
      <c r="CU9">
        <v>5.4287455770000008</v>
      </c>
      <c r="CV9" s="161">
        <f t="shared" si="60"/>
        <v>1.2997817219341944E-2</v>
      </c>
      <c r="CW9" s="161">
        <f t="shared" si="61"/>
        <v>0.11460808684096691</v>
      </c>
    </row>
    <row r="10" spans="1:738" x14ac:dyDescent="0.25">
      <c r="A10" t="s">
        <v>1126</v>
      </c>
      <c r="B10" t="s">
        <v>1809</v>
      </c>
      <c r="C10">
        <v>2</v>
      </c>
      <c r="D10">
        <v>7</v>
      </c>
      <c r="E10">
        <v>1369.9340980974987</v>
      </c>
      <c r="F10">
        <v>2165.9724667788</v>
      </c>
      <c r="G10">
        <v>119.95739601741614</v>
      </c>
      <c r="H10" s="161">
        <f t="shared" si="0"/>
        <v>8.7564355237239114E-2</v>
      </c>
      <c r="I10">
        <v>1194.5635886579728</v>
      </c>
      <c r="J10" s="161">
        <f t="shared" si="1"/>
        <v>0.87198617095298792</v>
      </c>
      <c r="K10">
        <v>2.8929429711897998</v>
      </c>
      <c r="L10" s="161">
        <f t="shared" si="2"/>
        <v>2.1117387874404949E-3</v>
      </c>
      <c r="M10">
        <v>52.520170450919998</v>
      </c>
      <c r="N10" s="161">
        <f t="shared" si="3"/>
        <v>3.8337735022332529E-2</v>
      </c>
      <c r="O10">
        <v>8.2566285714285712</v>
      </c>
      <c r="P10" s="161">
        <f t="shared" si="4"/>
        <v>6.0270261050476785E-3</v>
      </c>
      <c r="Q10" s="161">
        <f t="shared" si="5"/>
        <v>6.8829674914165556E-2</v>
      </c>
      <c r="R10">
        <v>0.62590285714285709</v>
      </c>
      <c r="S10" s="161">
        <f t="shared" si="6"/>
        <v>4.5688537719594112E-4</v>
      </c>
      <c r="T10" s="161">
        <f t="shared" si="7"/>
        <v>1.191738053721212E-2</v>
      </c>
      <c r="U10">
        <v>87.354023657142861</v>
      </c>
      <c r="V10" s="161">
        <f t="shared" si="8"/>
        <v>6.3765128394465173E-2</v>
      </c>
      <c r="W10" s="161">
        <f t="shared" si="9"/>
        <v>0.7282087354118647</v>
      </c>
      <c r="X10">
        <v>2.1521445510291857</v>
      </c>
      <c r="Y10" s="161">
        <f t="shared" si="10"/>
        <v>1.5709840013603464E-3</v>
      </c>
      <c r="Z10" s="161">
        <f t="shared" si="11"/>
        <v>1.7940907542847332E-2</v>
      </c>
      <c r="AA10">
        <v>0</v>
      </c>
      <c r="AB10" s="161">
        <f t="shared" si="12"/>
        <v>0</v>
      </c>
      <c r="AC10" s="161">
        <f t="shared" si="13"/>
        <v>0</v>
      </c>
      <c r="AD10">
        <v>11.620858042396316</v>
      </c>
      <c r="AE10" s="161">
        <f t="shared" si="14"/>
        <v>8.4827861855069006E-3</v>
      </c>
      <c r="AF10" s="161">
        <f t="shared" si="15"/>
        <v>9.6874877483245206E-2</v>
      </c>
      <c r="AG10">
        <v>10.573741195419244</v>
      </c>
      <c r="AH10" s="161">
        <f t="shared" si="16"/>
        <v>7.7184305508590286E-3</v>
      </c>
      <c r="AI10" s="161">
        <f t="shared" si="17"/>
        <v>8.814580464787751E-2</v>
      </c>
      <c r="AJ10">
        <v>1.0040000000000016</v>
      </c>
      <c r="AK10" s="161">
        <f t="shared" si="18"/>
        <v>7.3288196957379951E-4</v>
      </c>
      <c r="AL10" s="161">
        <f t="shared" si="19"/>
        <v>1.9116464995829321E-2</v>
      </c>
      <c r="AM10">
        <v>7.4484837755146005</v>
      </c>
      <c r="AN10" s="161">
        <f t="shared" si="20"/>
        <v>5.4371110156749228E-3</v>
      </c>
      <c r="AO10" s="161">
        <f t="shared" si="21"/>
        <v>6.2353179405732319E-3</v>
      </c>
      <c r="AP10">
        <v>5.1299999999999998E-2</v>
      </c>
      <c r="AQ10" s="161">
        <f t="shared" si="22"/>
        <v>3.7447056811888306E-5</v>
      </c>
      <c r="AR10" s="161">
        <f t="shared" si="23"/>
        <v>9.7676758395024159E-4</v>
      </c>
      <c r="AS10">
        <v>1186.5044694538858</v>
      </c>
      <c r="AT10" s="161">
        <f t="shared" si="24"/>
        <v>0.86610331920465988</v>
      </c>
      <c r="AU10" s="161">
        <f t="shared" si="25"/>
        <v>0.99325350338767571</v>
      </c>
      <c r="AV10">
        <v>0.43063542857142856</v>
      </c>
      <c r="AW10" s="161">
        <f t="shared" si="26"/>
        <v>3.1434755085626032E-4</v>
      </c>
      <c r="AX10" s="161">
        <f t="shared" si="27"/>
        <v>3.6049602772107264E-4</v>
      </c>
      <c r="AY10">
        <v>0.18</v>
      </c>
      <c r="AZ10" s="161">
        <f t="shared" si="28"/>
        <v>1.313931817960993E-4</v>
      </c>
      <c r="BA10" s="161">
        <f t="shared" si="29"/>
        <v>1.5068264402920585E-4</v>
      </c>
      <c r="BB10">
        <v>0</v>
      </c>
      <c r="BC10" s="161">
        <f t="shared" si="30"/>
        <v>0</v>
      </c>
      <c r="BD10" s="161">
        <f t="shared" si="31"/>
        <v>0</v>
      </c>
      <c r="BE10">
        <v>1.5093757142857143</v>
      </c>
      <c r="BF10" s="161">
        <f t="shared" si="32"/>
        <v>1.1017870979208896E-3</v>
      </c>
      <c r="BG10" s="161">
        <f t="shared" si="33"/>
        <v>2.8738972119220805E-2</v>
      </c>
      <c r="BH10">
        <v>5.9400936</v>
      </c>
      <c r="BI10" s="161">
        <f t="shared" si="34"/>
        <v>4.3360433237258113E-3</v>
      </c>
      <c r="BJ10" s="161">
        <f t="shared" si="35"/>
        <v>0.11310118662983028</v>
      </c>
      <c r="BK10">
        <v>24.916945373057143</v>
      </c>
      <c r="BL10" s="161">
        <f t="shared" si="36"/>
        <v>1.8188426295586514E-2</v>
      </c>
      <c r="BM10" s="161">
        <f t="shared" si="37"/>
        <v>0.47442620919027639</v>
      </c>
      <c r="BN10">
        <v>0</v>
      </c>
      <c r="BO10" s="161">
        <f t="shared" si="38"/>
        <v>0</v>
      </c>
      <c r="BP10" s="161">
        <f t="shared" si="39"/>
        <v>0</v>
      </c>
      <c r="BQ10">
        <v>0.43797754285714285</v>
      </c>
      <c r="BR10" s="161">
        <f t="shared" si="40"/>
        <v>3.1970701617354137E-4</v>
      </c>
      <c r="BS10" s="161">
        <f t="shared" si="41"/>
        <v>8.339225465127385E-3</v>
      </c>
      <c r="BT10">
        <v>0.29019765714285711</v>
      </c>
      <c r="BU10" s="161">
        <f t="shared" si="42"/>
        <v>2.1183329734318624E-4</v>
      </c>
      <c r="BV10" s="161">
        <f t="shared" si="43"/>
        <v>5.5254515484493005E-3</v>
      </c>
      <c r="BW10">
        <v>0</v>
      </c>
      <c r="BX10" s="161">
        <f t="shared" si="44"/>
        <v>0</v>
      </c>
      <c r="BY10" s="161">
        <f t="shared" si="45"/>
        <v>0</v>
      </c>
      <c r="BZ10">
        <v>0</v>
      </c>
      <c r="CA10" s="161">
        <f t="shared" si="46"/>
        <v>0</v>
      </c>
      <c r="CB10" s="161">
        <f t="shared" si="47"/>
        <v>0</v>
      </c>
      <c r="CC10">
        <v>0.11101519999999999</v>
      </c>
      <c r="CD10" s="161">
        <f t="shared" si="48"/>
        <v>8.1036890865168461E-5</v>
      </c>
      <c r="CE10" s="161">
        <f t="shared" si="49"/>
        <v>2.1137631322758841E-3</v>
      </c>
      <c r="CF10">
        <v>0</v>
      </c>
      <c r="CG10" s="161">
        <f t="shared" si="50"/>
        <v>0</v>
      </c>
      <c r="CH10" s="161">
        <f t="shared" si="51"/>
        <v>0</v>
      </c>
      <c r="CI10">
        <v>0.86399999999999999</v>
      </c>
      <c r="CJ10" s="161">
        <f t="shared" si="52"/>
        <v>6.3068727262127668E-4</v>
      </c>
      <c r="CK10" s="161">
        <f t="shared" si="53"/>
        <v>1.6450822466530384E-2</v>
      </c>
      <c r="CL10">
        <v>0</v>
      </c>
      <c r="CM10" s="161">
        <f t="shared" si="54"/>
        <v>0</v>
      </c>
      <c r="CN10" s="161">
        <f t="shared" si="55"/>
        <v>0</v>
      </c>
      <c r="CO10">
        <v>6.015501635722857</v>
      </c>
      <c r="CP10" s="161">
        <f t="shared" si="56"/>
        <v>4.391088333429256E-3</v>
      </c>
      <c r="CQ10" s="161">
        <f t="shared" si="57"/>
        <v>0.11453697853749983</v>
      </c>
      <c r="CR10">
        <v>0.68728594285714284</v>
      </c>
      <c r="CS10" s="161">
        <f t="shared" si="58"/>
        <v>5.0169270464295605E-4</v>
      </c>
      <c r="CT10" s="161">
        <f t="shared" si="59"/>
        <v>1.3086133136209264E-2</v>
      </c>
      <c r="CU10">
        <v>10.066574927854285</v>
      </c>
      <c r="CV10" s="161">
        <f t="shared" si="60"/>
        <v>7.3482183864422967E-3</v>
      </c>
      <c r="CW10" s="161">
        <f t="shared" si="61"/>
        <v>0.19167064465758885</v>
      </c>
    </row>
    <row r="11" spans="1:738" x14ac:dyDescent="0.25">
      <c r="A11" t="s">
        <v>1127</v>
      </c>
      <c r="B11" t="s">
        <v>1808</v>
      </c>
      <c r="C11">
        <v>2</v>
      </c>
      <c r="D11">
        <v>7</v>
      </c>
      <c r="E11">
        <v>421.08581175050142</v>
      </c>
      <c r="F11">
        <v>957.09993692857154</v>
      </c>
      <c r="G11">
        <v>108.02436112857143</v>
      </c>
      <c r="H11" s="161">
        <f t="shared" si="0"/>
        <v>0.25653764176831778</v>
      </c>
      <c r="I11">
        <v>287.86697648214283</v>
      </c>
      <c r="J11" s="161">
        <f t="shared" si="1"/>
        <v>0.68363019709794348</v>
      </c>
      <c r="K11">
        <v>1.2206224940942858</v>
      </c>
      <c r="L11" s="161">
        <f t="shared" si="2"/>
        <v>2.8987499935464933E-3</v>
      </c>
      <c r="M11">
        <v>23.973851645692861</v>
      </c>
      <c r="N11" s="161">
        <f t="shared" si="3"/>
        <v>5.6933411140192174E-2</v>
      </c>
      <c r="O11">
        <v>12.064171428571429</v>
      </c>
      <c r="P11" s="161">
        <f t="shared" si="4"/>
        <v>2.8650149427783617E-2</v>
      </c>
      <c r="Q11" s="161">
        <f t="shared" si="5"/>
        <v>0.1116800997713151</v>
      </c>
      <c r="R11">
        <v>2.2595999999999998</v>
      </c>
      <c r="S11" s="161">
        <f t="shared" si="6"/>
        <v>5.3661271335801765E-3</v>
      </c>
      <c r="T11" s="161">
        <f t="shared" si="7"/>
        <v>9.4252689696858086E-2</v>
      </c>
      <c r="U11">
        <v>70.814121373571425</v>
      </c>
      <c r="V11" s="161">
        <f t="shared" si="8"/>
        <v>0.16817028595475372</v>
      </c>
      <c r="W11" s="161">
        <f t="shared" si="9"/>
        <v>0.65553844182691268</v>
      </c>
      <c r="X11">
        <v>1.0409585714285714</v>
      </c>
      <c r="Y11" s="161">
        <f t="shared" si="10"/>
        <v>2.4720817999095927E-3</v>
      </c>
      <c r="Z11" s="161">
        <f t="shared" si="11"/>
        <v>9.6363316621665973E-3</v>
      </c>
      <c r="AA11">
        <v>0</v>
      </c>
      <c r="AB11" s="161">
        <f t="shared" si="12"/>
        <v>0</v>
      </c>
      <c r="AC11" s="161">
        <f t="shared" si="13"/>
        <v>0</v>
      </c>
      <c r="AD11">
        <v>13.21498157142857</v>
      </c>
      <c r="AE11" s="161">
        <f t="shared" si="14"/>
        <v>3.1383108151975946E-2</v>
      </c>
      <c r="AF11" s="161">
        <f t="shared" si="15"/>
        <v>0.12233334623196704</v>
      </c>
      <c r="AG11">
        <v>10.772071040714286</v>
      </c>
      <c r="AH11" s="161">
        <f t="shared" si="16"/>
        <v>2.5581652813077616E-2</v>
      </c>
      <c r="AI11" s="161">
        <f t="shared" si="17"/>
        <v>9.9718905330004992E-2</v>
      </c>
      <c r="AJ11">
        <v>17.195142857142859</v>
      </c>
      <c r="AK11" s="161">
        <f t="shared" si="18"/>
        <v>4.0835246349575881E-2</v>
      </c>
      <c r="AL11" s="161">
        <f t="shared" si="19"/>
        <v>0.71724573553170112</v>
      </c>
      <c r="AM11">
        <v>8.6143123750000008</v>
      </c>
      <c r="AN11" s="161">
        <f t="shared" si="20"/>
        <v>2.0457379789618958E-2</v>
      </c>
      <c r="AO11" s="161">
        <f t="shared" si="21"/>
        <v>2.9924628661024515E-2</v>
      </c>
      <c r="AP11">
        <v>0</v>
      </c>
      <c r="AQ11" s="161">
        <f t="shared" si="22"/>
        <v>0</v>
      </c>
      <c r="AR11" s="161">
        <f t="shared" si="23"/>
        <v>0</v>
      </c>
      <c r="AS11">
        <v>279.23260696428571</v>
      </c>
      <c r="AT11" s="161">
        <f t="shared" si="24"/>
        <v>0.66312518534757592</v>
      </c>
      <c r="AU11" s="161">
        <f t="shared" si="25"/>
        <v>0.97000569629982292</v>
      </c>
      <c r="AV11">
        <v>2.0057142857142857E-2</v>
      </c>
      <c r="AW11" s="161">
        <f t="shared" si="26"/>
        <v>4.7631960748720176E-5</v>
      </c>
      <c r="AX11" s="161">
        <f t="shared" si="27"/>
        <v>6.9675039152631169E-5</v>
      </c>
      <c r="AY11">
        <v>0</v>
      </c>
      <c r="AZ11" s="161">
        <f t="shared" si="28"/>
        <v>0</v>
      </c>
      <c r="BA11" s="161">
        <f t="shared" si="29"/>
        <v>0</v>
      </c>
      <c r="BB11">
        <v>0.11805714285714286</v>
      </c>
      <c r="BC11" s="161">
        <f t="shared" si="30"/>
        <v>2.8036362081725324E-4</v>
      </c>
      <c r="BD11" s="161">
        <f t="shared" si="31"/>
        <v>1.0928751776335926E-3</v>
      </c>
      <c r="BE11">
        <v>1.9395991071428569E-2</v>
      </c>
      <c r="BF11" s="161">
        <f t="shared" si="32"/>
        <v>4.6061848987020569E-5</v>
      </c>
      <c r="BG11" s="161">
        <f t="shared" si="33"/>
        <v>8.0904776412568029E-4</v>
      </c>
      <c r="BH11">
        <v>4.1142857142857146E-5</v>
      </c>
      <c r="BI11" s="161">
        <f t="shared" si="34"/>
        <v>9.7706586151220881E-8</v>
      </c>
      <c r="BJ11" s="161">
        <f t="shared" si="35"/>
        <v>1.7161554910284459E-6</v>
      </c>
      <c r="BK11">
        <v>1.1171097841071429</v>
      </c>
      <c r="BL11" s="161">
        <f t="shared" si="36"/>
        <v>2.6529266789189383E-3</v>
      </c>
      <c r="BM11" s="161">
        <f t="shared" si="37"/>
        <v>4.6597009133817792E-2</v>
      </c>
      <c r="BN11">
        <v>0.56889624480000001</v>
      </c>
      <c r="BO11" s="161">
        <f t="shared" si="38"/>
        <v>1.3510221169291692E-3</v>
      </c>
      <c r="BP11" s="161">
        <f t="shared" si="39"/>
        <v>2.3729864237405834E-2</v>
      </c>
      <c r="BQ11">
        <v>0.49619999999999997</v>
      </c>
      <c r="BR11" s="161">
        <f t="shared" si="40"/>
        <v>1.1783821400612867E-3</v>
      </c>
      <c r="BS11" s="161">
        <f t="shared" si="41"/>
        <v>2.0697550286590982E-2</v>
      </c>
      <c r="BT11">
        <v>0</v>
      </c>
      <c r="BU11" s="161">
        <f t="shared" si="42"/>
        <v>0</v>
      </c>
      <c r="BV11" s="161">
        <f t="shared" si="43"/>
        <v>0</v>
      </c>
      <c r="BW11">
        <v>0</v>
      </c>
      <c r="BX11" s="161">
        <f t="shared" si="44"/>
        <v>0</v>
      </c>
      <c r="BY11" s="161">
        <f t="shared" si="45"/>
        <v>0</v>
      </c>
      <c r="BZ11">
        <v>0</v>
      </c>
      <c r="CA11" s="161">
        <f t="shared" si="46"/>
        <v>0</v>
      </c>
      <c r="CB11" s="161">
        <f t="shared" si="47"/>
        <v>0</v>
      </c>
      <c r="CC11">
        <v>0</v>
      </c>
      <c r="CD11" s="161">
        <f t="shared" si="48"/>
        <v>0</v>
      </c>
      <c r="CE11" s="161">
        <f t="shared" si="49"/>
        <v>0</v>
      </c>
      <c r="CF11">
        <v>0</v>
      </c>
      <c r="CG11" s="161">
        <f t="shared" si="50"/>
        <v>0</v>
      </c>
      <c r="CH11" s="161">
        <f t="shared" si="51"/>
        <v>0</v>
      </c>
      <c r="CI11">
        <v>0</v>
      </c>
      <c r="CJ11" s="161">
        <f t="shared" si="52"/>
        <v>0</v>
      </c>
      <c r="CK11" s="161">
        <f t="shared" si="53"/>
        <v>0</v>
      </c>
      <c r="CL11">
        <v>0</v>
      </c>
      <c r="CM11" s="161">
        <f t="shared" si="54"/>
        <v>0</v>
      </c>
      <c r="CN11" s="161">
        <f t="shared" si="55"/>
        <v>0</v>
      </c>
      <c r="CO11">
        <v>0.11539088500000001</v>
      </c>
      <c r="CP11" s="161">
        <f t="shared" si="56"/>
        <v>2.7403175737578767E-4</v>
      </c>
      <c r="CQ11" s="161">
        <f t="shared" si="57"/>
        <v>4.8131975914988663E-3</v>
      </c>
      <c r="CR11">
        <v>0.97074285714285724</v>
      </c>
      <c r="CS11" s="161">
        <f t="shared" si="58"/>
        <v>2.305332618801306E-3</v>
      </c>
      <c r="CT11" s="161">
        <f t="shared" si="59"/>
        <v>4.0491735391098946E-2</v>
      </c>
      <c r="CU11">
        <v>1.2313318835714286</v>
      </c>
      <c r="CV11" s="161">
        <f t="shared" si="60"/>
        <v>2.9241827893764518E-3</v>
      </c>
      <c r="CW11" s="161">
        <f t="shared" si="61"/>
        <v>5.1361454211411604E-2</v>
      </c>
    </row>
    <row r="12" spans="1:738" x14ac:dyDescent="0.25">
      <c r="A12" t="s">
        <v>1128</v>
      </c>
      <c r="B12" t="s">
        <v>1808</v>
      </c>
      <c r="C12">
        <v>2</v>
      </c>
      <c r="D12">
        <v>7</v>
      </c>
      <c r="E12">
        <v>235.82243686265858</v>
      </c>
      <c r="F12">
        <v>1020.7981400628571</v>
      </c>
      <c r="G12">
        <v>111.32799407358571</v>
      </c>
      <c r="H12" s="161">
        <f t="shared" si="0"/>
        <v>0.47208397790589535</v>
      </c>
      <c r="I12">
        <v>56.367442744285711</v>
      </c>
      <c r="J12" s="161">
        <f t="shared" si="1"/>
        <v>0.23902493543103254</v>
      </c>
      <c r="K12">
        <v>0.82637067408644571</v>
      </c>
      <c r="L12" s="161">
        <f t="shared" si="2"/>
        <v>3.504207169938281E-3</v>
      </c>
      <c r="M12">
        <v>67.300629370700008</v>
      </c>
      <c r="N12" s="161">
        <f t="shared" si="3"/>
        <v>0.28538687949313085</v>
      </c>
      <c r="O12">
        <v>5.0469804891428565</v>
      </c>
      <c r="P12" s="161">
        <f t="shared" si="4"/>
        <v>2.1401612824831356E-2</v>
      </c>
      <c r="Q12" s="161">
        <f t="shared" si="5"/>
        <v>4.5334334199957804E-2</v>
      </c>
      <c r="R12">
        <v>1.5018144142857144</v>
      </c>
      <c r="S12" s="161">
        <f t="shared" si="6"/>
        <v>6.3684119045905761E-3</v>
      </c>
      <c r="T12" s="161">
        <f t="shared" si="7"/>
        <v>2.2315012925266105E-2</v>
      </c>
      <c r="U12">
        <v>79.213389490871435</v>
      </c>
      <c r="V12" s="161">
        <f t="shared" si="8"/>
        <v>0.33590268400544426</v>
      </c>
      <c r="W12" s="161">
        <f t="shared" si="9"/>
        <v>0.71153163362049687</v>
      </c>
      <c r="X12">
        <v>4.598748228571429</v>
      </c>
      <c r="Y12" s="161">
        <f t="shared" si="10"/>
        <v>1.950089351018669E-2</v>
      </c>
      <c r="Z12" s="161">
        <f t="shared" si="11"/>
        <v>4.1308102843672388E-2</v>
      </c>
      <c r="AA12">
        <v>0</v>
      </c>
      <c r="AB12" s="161">
        <f t="shared" si="12"/>
        <v>0</v>
      </c>
      <c r="AC12" s="161">
        <f t="shared" si="13"/>
        <v>0</v>
      </c>
      <c r="AD12">
        <v>10.722684084028572</v>
      </c>
      <c r="AE12" s="161">
        <f t="shared" si="14"/>
        <v>4.5469312533113176E-2</v>
      </c>
      <c r="AF12" s="161">
        <f t="shared" si="15"/>
        <v>9.6316152763347901E-2</v>
      </c>
      <c r="AG12">
        <v>11.746191780971429</v>
      </c>
      <c r="AH12" s="161">
        <f t="shared" si="16"/>
        <v>4.9809475032319903E-2</v>
      </c>
      <c r="AI12" s="161">
        <f t="shared" si="17"/>
        <v>0.10550977657252512</v>
      </c>
      <c r="AJ12">
        <v>21.569320945142859</v>
      </c>
      <c r="AK12" s="161">
        <f t="shared" si="18"/>
        <v>9.1464244166489933E-2</v>
      </c>
      <c r="AL12" s="161">
        <f t="shared" si="19"/>
        <v>0.32049211347395329</v>
      </c>
      <c r="AM12">
        <v>16.592019631714287</v>
      </c>
      <c r="AN12" s="161">
        <f t="shared" si="20"/>
        <v>7.035810439605189E-2</v>
      </c>
      <c r="AO12" s="161">
        <f t="shared" si="21"/>
        <v>0.29435466332906002</v>
      </c>
      <c r="AP12">
        <v>0.26991428571428572</v>
      </c>
      <c r="AQ12" s="161">
        <f t="shared" si="22"/>
        <v>1.1445657559356068E-3</v>
      </c>
      <c r="AR12" s="161">
        <f t="shared" si="23"/>
        <v>4.0105759520845663E-3</v>
      </c>
      <c r="AS12">
        <v>39.743261112571425</v>
      </c>
      <c r="AT12" s="161">
        <f t="shared" si="24"/>
        <v>0.16853044876182682</v>
      </c>
      <c r="AU12" s="161">
        <f t="shared" si="25"/>
        <v>0.70507475907447348</v>
      </c>
      <c r="AV12">
        <v>3.2162000000000003E-2</v>
      </c>
      <c r="AW12" s="161">
        <f t="shared" si="26"/>
        <v>1.3638227315380911E-4</v>
      </c>
      <c r="AX12" s="161">
        <f t="shared" si="27"/>
        <v>5.7057759646654267E-4</v>
      </c>
      <c r="AY12">
        <v>0</v>
      </c>
      <c r="AZ12" s="161">
        <f t="shared" si="28"/>
        <v>0</v>
      </c>
      <c r="BA12" s="161">
        <f t="shared" si="29"/>
        <v>0</v>
      </c>
      <c r="BB12">
        <v>0</v>
      </c>
      <c r="BC12" s="161">
        <f t="shared" si="30"/>
        <v>0</v>
      </c>
      <c r="BD12" s="161">
        <f t="shared" si="31"/>
        <v>0</v>
      </c>
      <c r="BE12">
        <v>0.6244341301428572</v>
      </c>
      <c r="BF12" s="161">
        <f t="shared" si="32"/>
        <v>2.647899574146643E-3</v>
      </c>
      <c r="BG12" s="161">
        <f t="shared" si="33"/>
        <v>9.2782806933854722E-3</v>
      </c>
      <c r="BH12">
        <v>0</v>
      </c>
      <c r="BI12" s="161">
        <f t="shared" si="34"/>
        <v>0</v>
      </c>
      <c r="BJ12" s="161">
        <f t="shared" si="35"/>
        <v>0</v>
      </c>
      <c r="BK12">
        <v>38.802469886714285</v>
      </c>
      <c r="BL12" s="161">
        <f t="shared" si="36"/>
        <v>0.16454104368920835</v>
      </c>
      <c r="BM12" s="161">
        <f t="shared" si="37"/>
        <v>0.57655433908330311</v>
      </c>
      <c r="BN12">
        <v>0</v>
      </c>
      <c r="BO12" s="161">
        <f t="shared" si="38"/>
        <v>0</v>
      </c>
      <c r="BP12" s="161">
        <f t="shared" si="39"/>
        <v>0</v>
      </c>
      <c r="BQ12">
        <v>0</v>
      </c>
      <c r="BR12" s="161">
        <f t="shared" si="40"/>
        <v>0</v>
      </c>
      <c r="BS12" s="161">
        <f t="shared" si="41"/>
        <v>0</v>
      </c>
      <c r="BT12">
        <v>0.12725071428571427</v>
      </c>
      <c r="BU12" s="161">
        <f t="shared" si="42"/>
        <v>5.3960393242744856E-4</v>
      </c>
      <c r="BV12" s="161">
        <f t="shared" si="43"/>
        <v>1.890780449983639E-3</v>
      </c>
      <c r="BW12">
        <v>0</v>
      </c>
      <c r="BX12" s="161">
        <f t="shared" si="44"/>
        <v>0</v>
      </c>
      <c r="BY12" s="161">
        <f t="shared" si="45"/>
        <v>0</v>
      </c>
      <c r="BZ12">
        <v>0</v>
      </c>
      <c r="CA12" s="161">
        <f t="shared" si="46"/>
        <v>0</v>
      </c>
      <c r="CB12" s="161">
        <f t="shared" si="47"/>
        <v>0</v>
      </c>
      <c r="CC12">
        <v>0</v>
      </c>
      <c r="CD12" s="161">
        <f t="shared" si="48"/>
        <v>0</v>
      </c>
      <c r="CE12" s="161">
        <f t="shared" si="49"/>
        <v>0</v>
      </c>
      <c r="CF12">
        <v>0</v>
      </c>
      <c r="CG12" s="161">
        <f t="shared" si="50"/>
        <v>0</v>
      </c>
      <c r="CH12" s="161">
        <f t="shared" si="51"/>
        <v>0</v>
      </c>
      <c r="CI12">
        <v>0</v>
      </c>
      <c r="CJ12" s="161">
        <f t="shared" si="52"/>
        <v>0</v>
      </c>
      <c r="CK12" s="161">
        <f t="shared" si="53"/>
        <v>0</v>
      </c>
      <c r="CL12">
        <v>0</v>
      </c>
      <c r="CM12" s="161">
        <f t="shared" si="54"/>
        <v>0</v>
      </c>
      <c r="CN12" s="161">
        <f t="shared" si="55"/>
        <v>0</v>
      </c>
      <c r="CO12">
        <v>0.1314039887</v>
      </c>
      <c r="CP12" s="161">
        <f t="shared" si="56"/>
        <v>5.572158037554705E-4</v>
      </c>
      <c r="CQ12" s="161">
        <f t="shared" si="57"/>
        <v>1.9524927170622868E-3</v>
      </c>
      <c r="CR12">
        <v>0</v>
      </c>
      <c r="CS12" s="161">
        <f t="shared" si="58"/>
        <v>0</v>
      </c>
      <c r="CT12" s="161">
        <f t="shared" si="59"/>
        <v>0</v>
      </c>
      <c r="CU12">
        <v>4.2740210057142862</v>
      </c>
      <c r="CV12" s="161">
        <f t="shared" si="60"/>
        <v>1.812389466657682E-2</v>
      </c>
      <c r="CW12" s="161">
        <f t="shared" si="61"/>
        <v>6.3506404704961397E-2</v>
      </c>
    </row>
    <row r="13" spans="1:738" x14ac:dyDescent="0.25">
      <c r="A13" t="s">
        <v>1129</v>
      </c>
      <c r="B13" t="s">
        <v>1808</v>
      </c>
      <c r="C13">
        <v>2</v>
      </c>
      <c r="D13">
        <v>7</v>
      </c>
      <c r="E13">
        <v>164.16033701691572</v>
      </c>
      <c r="F13">
        <v>987.36061598928575</v>
      </c>
      <c r="G13">
        <v>76.488100507104278</v>
      </c>
      <c r="H13" s="161">
        <f t="shared" si="0"/>
        <v>0.46593532821038647</v>
      </c>
      <c r="I13">
        <v>54.732037183214288</v>
      </c>
      <c r="J13" s="161">
        <f t="shared" si="1"/>
        <v>0.33340597477924577</v>
      </c>
      <c r="K13">
        <v>4.0308714047191287</v>
      </c>
      <c r="L13" s="161">
        <f t="shared" si="2"/>
        <v>2.4554478127708595E-2</v>
      </c>
      <c r="M13">
        <v>28.909327921878575</v>
      </c>
      <c r="N13" s="161">
        <f t="shared" si="3"/>
        <v>0.17610421888266253</v>
      </c>
      <c r="O13">
        <v>1.54567287</v>
      </c>
      <c r="P13" s="161">
        <f t="shared" si="4"/>
        <v>9.4156292444789996E-3</v>
      </c>
      <c r="Q13" s="161">
        <f t="shared" si="5"/>
        <v>2.0208017453073455E-2</v>
      </c>
      <c r="R13">
        <v>0.47774593428571427</v>
      </c>
      <c r="S13" s="161">
        <f t="shared" si="6"/>
        <v>2.9102397263992305E-3</v>
      </c>
      <c r="T13" s="161">
        <f t="shared" si="7"/>
        <v>1.6525667271709774E-2</v>
      </c>
      <c r="U13">
        <v>26.599509232400003</v>
      </c>
      <c r="V13" s="161">
        <f t="shared" si="8"/>
        <v>0.16203371481662521</v>
      </c>
      <c r="W13" s="161">
        <f t="shared" si="9"/>
        <v>0.34776009674772113</v>
      </c>
      <c r="X13">
        <v>32.432941442857143</v>
      </c>
      <c r="Y13" s="161">
        <f t="shared" si="10"/>
        <v>0.1975686821324881</v>
      </c>
      <c r="Z13" s="161">
        <f t="shared" si="11"/>
        <v>0.42402597564629996</v>
      </c>
      <c r="AA13">
        <v>0</v>
      </c>
      <c r="AB13" s="161">
        <f t="shared" si="12"/>
        <v>0</v>
      </c>
      <c r="AC13" s="161">
        <f t="shared" si="13"/>
        <v>0</v>
      </c>
      <c r="AD13">
        <v>9.4525683562285714</v>
      </c>
      <c r="AE13" s="161">
        <f t="shared" si="14"/>
        <v>5.7581316705353387E-2</v>
      </c>
      <c r="AF13" s="161">
        <f t="shared" si="15"/>
        <v>0.12358220812857823</v>
      </c>
      <c r="AG13">
        <v>6.4572457484757146</v>
      </c>
      <c r="AH13" s="161">
        <f t="shared" si="16"/>
        <v>3.9334993249985441E-2</v>
      </c>
      <c r="AI13" s="161">
        <f t="shared" si="17"/>
        <v>8.4421572841594628E-2</v>
      </c>
      <c r="AJ13">
        <v>12.266548068571428</v>
      </c>
      <c r="AK13" s="161">
        <f t="shared" si="18"/>
        <v>7.4722970794750709E-2</v>
      </c>
      <c r="AL13" s="161">
        <f t="shared" si="19"/>
        <v>0.42431107709315186</v>
      </c>
      <c r="AM13">
        <v>6.5965273460714284</v>
      </c>
      <c r="AN13" s="161">
        <f t="shared" si="20"/>
        <v>4.0183441785890686E-2</v>
      </c>
      <c r="AO13" s="161">
        <f t="shared" si="21"/>
        <v>0.12052406023166466</v>
      </c>
      <c r="AP13">
        <v>0.27360000000000001</v>
      </c>
      <c r="AQ13" s="161">
        <f t="shared" si="22"/>
        <v>1.6666632450432117E-3</v>
      </c>
      <c r="AR13" s="161">
        <f t="shared" si="23"/>
        <v>9.4640733516651414E-3</v>
      </c>
      <c r="AS13">
        <v>48.135509837142862</v>
      </c>
      <c r="AT13" s="161">
        <f t="shared" si="24"/>
        <v>0.2932225329933551</v>
      </c>
      <c r="AU13" s="161">
        <f t="shared" si="25"/>
        <v>0.87947593976833538</v>
      </c>
      <c r="AV13">
        <v>0</v>
      </c>
      <c r="AW13" s="161">
        <f t="shared" si="26"/>
        <v>0</v>
      </c>
      <c r="AX13" s="161">
        <f t="shared" si="27"/>
        <v>0</v>
      </c>
      <c r="AY13">
        <v>0</v>
      </c>
      <c r="AZ13" s="161">
        <f t="shared" si="28"/>
        <v>0</v>
      </c>
      <c r="BA13" s="161">
        <f t="shared" si="29"/>
        <v>0</v>
      </c>
      <c r="BB13">
        <v>1.6285714285714284E-4</v>
      </c>
      <c r="BC13" s="161">
        <f t="shared" si="30"/>
        <v>9.9206145538286402E-7</v>
      </c>
      <c r="BD13" s="161">
        <f t="shared" si="31"/>
        <v>2.1291827327051548E-6</v>
      </c>
      <c r="BE13">
        <v>2.6771748499999997E-3</v>
      </c>
      <c r="BF13" s="161">
        <f t="shared" si="32"/>
        <v>1.6308292847401582E-5</v>
      </c>
      <c r="BG13" s="161">
        <f t="shared" si="33"/>
        <v>9.260591796649531E-5</v>
      </c>
      <c r="BH13">
        <v>5.8628571428571428E-5</v>
      </c>
      <c r="BI13" s="161">
        <f t="shared" si="34"/>
        <v>3.5714212393783107E-7</v>
      </c>
      <c r="BJ13" s="161">
        <f t="shared" si="35"/>
        <v>2.0280157182139588E-6</v>
      </c>
      <c r="BK13">
        <v>9.4664762577142856</v>
      </c>
      <c r="BL13" s="161">
        <f t="shared" si="36"/>
        <v>5.7666038153532925E-2</v>
      </c>
      <c r="BM13" s="161">
        <f t="shared" si="37"/>
        <v>0.32745404124563054</v>
      </c>
      <c r="BN13">
        <v>4.9493158260000003</v>
      </c>
      <c r="BO13" s="161">
        <f t="shared" si="38"/>
        <v>3.0149279149506155E-2</v>
      </c>
      <c r="BP13" s="161">
        <f t="shared" si="39"/>
        <v>0.17120134509437554</v>
      </c>
      <c r="BQ13">
        <v>0.18425249999999999</v>
      </c>
      <c r="BR13" s="161">
        <f t="shared" si="40"/>
        <v>1.1223935290837878E-3</v>
      </c>
      <c r="BS13" s="161">
        <f t="shared" si="41"/>
        <v>6.3734618977619928E-3</v>
      </c>
      <c r="BT13">
        <v>0</v>
      </c>
      <c r="BU13" s="161">
        <f t="shared" si="42"/>
        <v>0</v>
      </c>
      <c r="BV13" s="161">
        <f t="shared" si="43"/>
        <v>0</v>
      </c>
      <c r="BW13">
        <v>0</v>
      </c>
      <c r="BX13" s="161">
        <f t="shared" si="44"/>
        <v>0</v>
      </c>
      <c r="BY13" s="161">
        <f t="shared" si="45"/>
        <v>0</v>
      </c>
      <c r="BZ13">
        <v>0</v>
      </c>
      <c r="CA13" s="161">
        <f t="shared" si="46"/>
        <v>0</v>
      </c>
      <c r="CB13" s="161">
        <f t="shared" si="47"/>
        <v>0</v>
      </c>
      <c r="CC13">
        <v>0</v>
      </c>
      <c r="CD13" s="161">
        <f t="shared" si="48"/>
        <v>0</v>
      </c>
      <c r="CE13" s="161">
        <f t="shared" si="49"/>
        <v>0</v>
      </c>
      <c r="CF13">
        <v>0</v>
      </c>
      <c r="CG13" s="161">
        <f t="shared" si="50"/>
        <v>0</v>
      </c>
      <c r="CH13" s="161">
        <f t="shared" si="51"/>
        <v>0</v>
      </c>
      <c r="CI13">
        <v>0</v>
      </c>
      <c r="CJ13" s="161">
        <f t="shared" si="52"/>
        <v>0</v>
      </c>
      <c r="CK13" s="161">
        <f t="shared" si="53"/>
        <v>0</v>
      </c>
      <c r="CL13">
        <v>0</v>
      </c>
      <c r="CM13" s="161">
        <f t="shared" si="54"/>
        <v>0</v>
      </c>
      <c r="CN13" s="161">
        <f t="shared" si="55"/>
        <v>0</v>
      </c>
      <c r="CO13">
        <v>9.7810317600000002E-2</v>
      </c>
      <c r="CP13" s="161">
        <f t="shared" si="56"/>
        <v>5.9582186158597646E-4</v>
      </c>
      <c r="CQ13" s="161">
        <f t="shared" si="57"/>
        <v>3.3833480274709938E-3</v>
      </c>
      <c r="CR13">
        <v>0</v>
      </c>
      <c r="CS13" s="161">
        <f t="shared" si="58"/>
        <v>0</v>
      </c>
      <c r="CT13" s="161">
        <f t="shared" si="59"/>
        <v>0</v>
      </c>
      <c r="CU13">
        <v>1.1908432142857142</v>
      </c>
      <c r="CV13" s="161">
        <f t="shared" si="60"/>
        <v>7.2541469877891703E-3</v>
      </c>
      <c r="CW13" s="161">
        <f t="shared" si="61"/>
        <v>4.11923520845493E-2</v>
      </c>
    </row>
    <row r="14" spans="1:738" x14ac:dyDescent="0.25">
      <c r="A14" t="s">
        <v>1130</v>
      </c>
      <c r="B14" t="s">
        <v>1808</v>
      </c>
      <c r="C14">
        <v>2</v>
      </c>
      <c r="D14">
        <v>7</v>
      </c>
      <c r="E14">
        <v>116.89251635083914</v>
      </c>
      <c r="F14">
        <v>1049.0025336008071</v>
      </c>
      <c r="G14">
        <v>82.840477790644997</v>
      </c>
      <c r="H14" s="161">
        <f t="shared" si="0"/>
        <v>0.70868931884406561</v>
      </c>
      <c r="I14">
        <v>24.079217062188999</v>
      </c>
      <c r="J14" s="161">
        <f t="shared" si="1"/>
        <v>0.20599451371136593</v>
      </c>
      <c r="K14">
        <v>0.40504853236225002</v>
      </c>
      <c r="L14" s="161">
        <f t="shared" si="2"/>
        <v>3.4651365631187584E-3</v>
      </c>
      <c r="M14">
        <v>9.5677729656428578</v>
      </c>
      <c r="N14" s="161">
        <f t="shared" si="3"/>
        <v>8.1851030881449349E-2</v>
      </c>
      <c r="O14">
        <v>10.824200000000001</v>
      </c>
      <c r="P14" s="161">
        <f t="shared" si="4"/>
        <v>9.2599597800704689E-2</v>
      </c>
      <c r="Q14" s="161">
        <f t="shared" si="5"/>
        <v>0.1306631768512368</v>
      </c>
      <c r="R14">
        <v>0.16187142857142858</v>
      </c>
      <c r="S14" s="161">
        <f t="shared" si="6"/>
        <v>1.3847886385266147E-3</v>
      </c>
      <c r="T14" s="161">
        <f t="shared" si="7"/>
        <v>1.6918401926205452E-2</v>
      </c>
      <c r="U14">
        <v>48.139713642857146</v>
      </c>
      <c r="V14" s="161">
        <f t="shared" si="8"/>
        <v>0.41182887618204278</v>
      </c>
      <c r="W14" s="161">
        <f t="shared" si="9"/>
        <v>0.58111342337397121</v>
      </c>
      <c r="X14">
        <v>0.26764744431643572</v>
      </c>
      <c r="Y14" s="161">
        <f t="shared" si="10"/>
        <v>2.2896884477456485E-3</v>
      </c>
      <c r="Z14" s="161">
        <f t="shared" si="11"/>
        <v>3.2308776030099211E-3</v>
      </c>
      <c r="AA14">
        <v>0</v>
      </c>
      <c r="AB14" s="161">
        <f t="shared" si="12"/>
        <v>0</v>
      </c>
      <c r="AC14" s="161">
        <f t="shared" si="13"/>
        <v>0</v>
      </c>
      <c r="AD14">
        <v>5.0077286876728149</v>
      </c>
      <c r="AE14" s="161">
        <f t="shared" si="14"/>
        <v>4.2840455864964919E-2</v>
      </c>
      <c r="AF14" s="161">
        <f t="shared" si="15"/>
        <v>6.0450263219490111E-2</v>
      </c>
      <c r="AG14">
        <v>18.601188015798574</v>
      </c>
      <c r="AH14" s="161">
        <f t="shared" si="16"/>
        <v>0.15913070054860737</v>
      </c>
      <c r="AI14" s="161">
        <f t="shared" si="17"/>
        <v>0.22454225895229166</v>
      </c>
      <c r="AJ14">
        <v>0.56952828571428571</v>
      </c>
      <c r="AK14" s="161">
        <f t="shared" si="18"/>
        <v>4.872239074783141E-3</v>
      </c>
      <c r="AL14" s="161">
        <f t="shared" si="19"/>
        <v>5.9525689808842486E-2</v>
      </c>
      <c r="AM14">
        <v>0.62413911072964712</v>
      </c>
      <c r="AN14" s="161">
        <f t="shared" si="20"/>
        <v>5.3394274519368455E-3</v>
      </c>
      <c r="AO14" s="161">
        <f t="shared" si="21"/>
        <v>2.5920241057576468E-2</v>
      </c>
      <c r="AP14">
        <v>0.45805200000000001</v>
      </c>
      <c r="AQ14" s="161">
        <f t="shared" si="22"/>
        <v>3.9185742107322834E-3</v>
      </c>
      <c r="AR14" s="161">
        <f t="shared" si="23"/>
        <v>4.7874463748756348E-2</v>
      </c>
      <c r="AS14">
        <v>23.454369951459284</v>
      </c>
      <c r="AT14" s="161">
        <f t="shared" si="24"/>
        <v>0.20064902941317261</v>
      </c>
      <c r="AU14" s="161">
        <f t="shared" si="25"/>
        <v>0.97405035599305689</v>
      </c>
      <c r="AV14">
        <v>7.0800000000000008E-4</v>
      </c>
      <c r="AW14" s="161">
        <f t="shared" si="26"/>
        <v>6.0568462558802425E-6</v>
      </c>
      <c r="AX14" s="161">
        <f t="shared" si="27"/>
        <v>2.9402949363821095E-5</v>
      </c>
      <c r="AY14">
        <v>0</v>
      </c>
      <c r="AZ14" s="161">
        <f t="shared" si="28"/>
        <v>0</v>
      </c>
      <c r="BA14" s="161">
        <f t="shared" si="29"/>
        <v>0</v>
      </c>
      <c r="BB14">
        <v>0</v>
      </c>
      <c r="BC14" s="161">
        <f t="shared" si="30"/>
        <v>0</v>
      </c>
      <c r="BD14" s="161">
        <f t="shared" si="31"/>
        <v>0</v>
      </c>
      <c r="BE14">
        <v>5.7031700000000005E-2</v>
      </c>
      <c r="BF14" s="161">
        <f t="shared" si="32"/>
        <v>4.8789864210661751E-4</v>
      </c>
      <c r="BG14" s="161">
        <f t="shared" si="33"/>
        <v>5.960812427802842E-3</v>
      </c>
      <c r="BH14">
        <v>0.125555529</v>
      </c>
      <c r="BI14" s="161">
        <f t="shared" si="34"/>
        <v>1.0741109261704987E-3</v>
      </c>
      <c r="BJ14" s="161">
        <f t="shared" si="35"/>
        <v>1.3122753795565626E-2</v>
      </c>
      <c r="BK14">
        <v>6.8264598109285712</v>
      </c>
      <c r="BL14" s="161">
        <f t="shared" si="36"/>
        <v>5.8399459811779179E-2</v>
      </c>
      <c r="BM14" s="161">
        <f t="shared" si="37"/>
        <v>0.71348471953106196</v>
      </c>
      <c r="BN14">
        <v>0.61127819999999999</v>
      </c>
      <c r="BO14" s="161">
        <f t="shared" si="38"/>
        <v>5.2294040635186634E-3</v>
      </c>
      <c r="BP14" s="161">
        <f t="shared" si="39"/>
        <v>6.388928773655618E-2</v>
      </c>
      <c r="BQ14">
        <v>0</v>
      </c>
      <c r="BR14" s="161">
        <f t="shared" si="40"/>
        <v>0</v>
      </c>
      <c r="BS14" s="161">
        <f t="shared" si="41"/>
        <v>0</v>
      </c>
      <c r="BT14">
        <v>2.3811885714285714E-3</v>
      </c>
      <c r="BU14" s="161">
        <f t="shared" si="42"/>
        <v>2.0370752942658143E-5</v>
      </c>
      <c r="BV14" s="161">
        <f t="shared" si="43"/>
        <v>2.4887594845521917E-4</v>
      </c>
      <c r="BW14">
        <v>0</v>
      </c>
      <c r="BX14" s="161">
        <f t="shared" si="44"/>
        <v>0</v>
      </c>
      <c r="BY14" s="161">
        <f t="shared" si="45"/>
        <v>0</v>
      </c>
      <c r="BZ14">
        <v>0</v>
      </c>
      <c r="CA14" s="161">
        <f t="shared" si="46"/>
        <v>0</v>
      </c>
      <c r="CB14" s="161">
        <f t="shared" si="47"/>
        <v>0</v>
      </c>
      <c r="CC14">
        <v>0</v>
      </c>
      <c r="CD14" s="161">
        <f t="shared" si="48"/>
        <v>0</v>
      </c>
      <c r="CE14" s="161">
        <f t="shared" si="49"/>
        <v>0</v>
      </c>
      <c r="CF14">
        <v>0</v>
      </c>
      <c r="CG14" s="161">
        <f t="shared" si="50"/>
        <v>0</v>
      </c>
      <c r="CH14" s="161">
        <f t="shared" si="51"/>
        <v>0</v>
      </c>
      <c r="CI14">
        <v>0</v>
      </c>
      <c r="CJ14" s="161">
        <f t="shared" si="52"/>
        <v>0</v>
      </c>
      <c r="CK14" s="161">
        <f t="shared" si="53"/>
        <v>0</v>
      </c>
      <c r="CL14">
        <v>0</v>
      </c>
      <c r="CM14" s="161">
        <f t="shared" si="54"/>
        <v>0</v>
      </c>
      <c r="CN14" s="161">
        <f t="shared" si="55"/>
        <v>0</v>
      </c>
      <c r="CO14">
        <v>2.5339285714285713E-2</v>
      </c>
      <c r="CP14" s="161">
        <f t="shared" si="56"/>
        <v>2.1677423418820779E-4</v>
      </c>
      <c r="CQ14" s="161">
        <f t="shared" si="57"/>
        <v>2.6483995601982984E-3</v>
      </c>
      <c r="CR14">
        <v>0</v>
      </c>
      <c r="CS14" s="161">
        <f t="shared" si="58"/>
        <v>0</v>
      </c>
      <c r="CT14" s="161">
        <f t="shared" si="59"/>
        <v>0</v>
      </c>
      <c r="CU14">
        <v>0.73027553714285709</v>
      </c>
      <c r="CV14" s="161">
        <f t="shared" si="60"/>
        <v>6.2474105267014777E-3</v>
      </c>
      <c r="CW14" s="161">
        <f t="shared" si="61"/>
        <v>7.6326595516555504E-2</v>
      </c>
    </row>
    <row r="15" spans="1:738" x14ac:dyDescent="0.25">
      <c r="A15" t="s">
        <v>1131</v>
      </c>
      <c r="B15" t="s">
        <v>1808</v>
      </c>
      <c r="C15">
        <v>2</v>
      </c>
      <c r="D15">
        <v>7</v>
      </c>
      <c r="E15">
        <v>397.43241524940566</v>
      </c>
      <c r="F15">
        <v>1999.3007650571428</v>
      </c>
      <c r="G15">
        <v>274.03602416703427</v>
      </c>
      <c r="H15" s="161">
        <f t="shared" si="0"/>
        <v>0.68951603757601165</v>
      </c>
      <c r="I15">
        <v>75.887401615857144</v>
      </c>
      <c r="J15" s="161">
        <f t="shared" si="1"/>
        <v>0.19094416737053163</v>
      </c>
      <c r="K15">
        <v>0.89531330958503419</v>
      </c>
      <c r="L15" s="161">
        <f t="shared" si="2"/>
        <v>2.2527435489206062E-3</v>
      </c>
      <c r="M15">
        <v>46.61367615692857</v>
      </c>
      <c r="N15" s="161">
        <f t="shared" si="3"/>
        <v>0.11728705150453446</v>
      </c>
      <c r="O15">
        <v>27.002306451428574</v>
      </c>
      <c r="P15" s="161">
        <f t="shared" si="4"/>
        <v>6.7941882482040333E-2</v>
      </c>
      <c r="Q15" s="161">
        <f t="shared" si="5"/>
        <v>9.8535608716063372E-2</v>
      </c>
      <c r="R15">
        <v>1.5024126514285714</v>
      </c>
      <c r="S15" s="161">
        <f t="shared" si="6"/>
        <v>3.780297212258703E-3</v>
      </c>
      <c r="T15" s="161">
        <f t="shared" si="7"/>
        <v>3.2231155645621734E-2</v>
      </c>
      <c r="U15">
        <v>207.91826645142856</v>
      </c>
      <c r="V15" s="161">
        <f t="shared" si="8"/>
        <v>0.52315377023525134</v>
      </c>
      <c r="W15" s="161">
        <f t="shared" si="9"/>
        <v>0.75872603641591052</v>
      </c>
      <c r="X15">
        <v>6.8108331428571436E-2</v>
      </c>
      <c r="Y15" s="161">
        <f t="shared" si="10"/>
        <v>1.7137085153416732E-4</v>
      </c>
      <c r="Z15" s="161">
        <f t="shared" si="11"/>
        <v>2.4853787612630482E-4</v>
      </c>
      <c r="AA15">
        <v>0.11573571428571429</v>
      </c>
      <c r="AB15" s="161">
        <f t="shared" si="12"/>
        <v>2.9120854224506379E-4</v>
      </c>
      <c r="AC15" s="161">
        <f t="shared" si="13"/>
        <v>2.4828703468072547E-3</v>
      </c>
      <c r="AD15">
        <v>14.569537428571428</v>
      </c>
      <c r="AE15" s="161">
        <f t="shared" si="14"/>
        <v>3.6659157304590836E-2</v>
      </c>
      <c r="AF15" s="161">
        <f t="shared" si="15"/>
        <v>5.3166504195414833E-2</v>
      </c>
      <c r="AG15">
        <v>24.450862647034285</v>
      </c>
      <c r="AH15" s="161">
        <f t="shared" si="16"/>
        <v>6.1522064403554837E-2</v>
      </c>
      <c r="AI15" s="161">
        <f t="shared" si="17"/>
        <v>8.9224994127526283E-2</v>
      </c>
      <c r="AJ15">
        <v>0.14787428571428571</v>
      </c>
      <c r="AK15" s="161">
        <f t="shared" si="18"/>
        <v>3.7207404338543534E-4</v>
      </c>
      <c r="AL15" s="161">
        <f t="shared" si="19"/>
        <v>3.1723369170982229E-3</v>
      </c>
      <c r="AM15">
        <v>11.727679383</v>
      </c>
      <c r="AN15" s="161">
        <f t="shared" si="20"/>
        <v>2.9508613120146188E-2</v>
      </c>
      <c r="AO15" s="161">
        <f t="shared" si="21"/>
        <v>0.15454053154126479</v>
      </c>
      <c r="AP15">
        <v>1.656482142857143</v>
      </c>
      <c r="AQ15" s="161">
        <f t="shared" si="22"/>
        <v>4.1679593291796052E-3</v>
      </c>
      <c r="AR15" s="161">
        <f t="shared" si="23"/>
        <v>3.5536397886329903E-2</v>
      </c>
      <c r="AS15">
        <v>64.158409904285719</v>
      </c>
      <c r="AT15" s="161">
        <f t="shared" si="24"/>
        <v>0.16143225223343596</v>
      </c>
      <c r="AU15" s="161">
        <f t="shared" si="25"/>
        <v>0.84544217535680422</v>
      </c>
      <c r="AV15">
        <v>1.3123285714285713E-3</v>
      </c>
      <c r="AW15" s="161">
        <f t="shared" si="26"/>
        <v>3.3020169494856869E-6</v>
      </c>
      <c r="AX15" s="161">
        <f t="shared" si="27"/>
        <v>1.7293101931089866E-5</v>
      </c>
      <c r="AY15">
        <v>0</v>
      </c>
      <c r="AZ15" s="161">
        <f t="shared" si="28"/>
        <v>0</v>
      </c>
      <c r="BA15" s="161">
        <f t="shared" si="29"/>
        <v>0</v>
      </c>
      <c r="BB15">
        <v>2.694285714285714E-2</v>
      </c>
      <c r="BC15" s="161">
        <f t="shared" si="30"/>
        <v>6.7792299040201229E-5</v>
      </c>
      <c r="BD15" s="161">
        <f t="shared" si="31"/>
        <v>9.8318668958773659E-5</v>
      </c>
      <c r="BE15">
        <v>2.5677912857142857E-2</v>
      </c>
      <c r="BF15" s="161">
        <f t="shared" si="32"/>
        <v>6.4609508112288428E-5</v>
      </c>
      <c r="BG15" s="161">
        <f t="shared" si="33"/>
        <v>5.5086650472913068E-4</v>
      </c>
      <c r="BH15">
        <v>4.9500000000000004E-3</v>
      </c>
      <c r="BI15" s="161">
        <f t="shared" si="34"/>
        <v>1.2454947835328595E-5</v>
      </c>
      <c r="BJ15" s="161">
        <f t="shared" si="35"/>
        <v>1.0619201075957708E-4</v>
      </c>
      <c r="BK15">
        <v>41.171886952928567</v>
      </c>
      <c r="BL15" s="161">
        <f t="shared" si="36"/>
        <v>0.10359468773348914</v>
      </c>
      <c r="BM15" s="161">
        <f t="shared" si="37"/>
        <v>0.88325766915100634</v>
      </c>
      <c r="BN15">
        <v>0.50939849999999998</v>
      </c>
      <c r="BO15" s="161">
        <f t="shared" si="38"/>
        <v>1.2817235848271984E-3</v>
      </c>
      <c r="BP15" s="161">
        <f t="shared" si="39"/>
        <v>1.0928091109679277E-2</v>
      </c>
      <c r="BQ15">
        <v>0.15338674285714288</v>
      </c>
      <c r="BR15" s="161">
        <f t="shared" si="40"/>
        <v>3.8594421836700513E-4</v>
      </c>
      <c r="BS15" s="161">
        <f t="shared" si="41"/>
        <v>3.2905952823964039E-3</v>
      </c>
      <c r="BT15">
        <v>1.1517392857142857E-3</v>
      </c>
      <c r="BU15" s="161">
        <f t="shared" si="42"/>
        <v>2.8979500451454635E-6</v>
      </c>
      <c r="BV15" s="161">
        <f t="shared" si="43"/>
        <v>2.4708183963797786E-5</v>
      </c>
      <c r="BW15">
        <v>0</v>
      </c>
      <c r="BX15" s="161">
        <f t="shared" si="44"/>
        <v>0</v>
      </c>
      <c r="BY15" s="161">
        <f t="shared" si="45"/>
        <v>0</v>
      </c>
      <c r="BZ15">
        <v>0</v>
      </c>
      <c r="CA15" s="161">
        <f t="shared" si="46"/>
        <v>0</v>
      </c>
      <c r="CB15" s="161">
        <f t="shared" si="47"/>
        <v>0</v>
      </c>
      <c r="CC15">
        <v>1.0343928571428572E-4</v>
      </c>
      <c r="CD15" s="161">
        <f t="shared" si="48"/>
        <v>2.6026887024143008E-7</v>
      </c>
      <c r="CE15" s="161">
        <f t="shared" si="49"/>
        <v>2.2190759073806863E-6</v>
      </c>
      <c r="CF15">
        <v>0</v>
      </c>
      <c r="CG15" s="161">
        <f t="shared" si="50"/>
        <v>0</v>
      </c>
      <c r="CH15" s="161">
        <f t="shared" si="51"/>
        <v>0</v>
      </c>
      <c r="CI15">
        <v>0</v>
      </c>
      <c r="CJ15" s="161">
        <f t="shared" si="52"/>
        <v>0</v>
      </c>
      <c r="CK15" s="161">
        <f t="shared" si="53"/>
        <v>0</v>
      </c>
      <c r="CL15">
        <v>0</v>
      </c>
      <c r="CM15" s="161">
        <f t="shared" si="54"/>
        <v>0</v>
      </c>
      <c r="CN15" s="161">
        <f t="shared" si="55"/>
        <v>0</v>
      </c>
      <c r="CO15">
        <v>1.1929892857142858E-3</v>
      </c>
      <c r="CP15" s="161">
        <f t="shared" si="56"/>
        <v>3.0017412771065353E-6</v>
      </c>
      <c r="CQ15" s="161">
        <f t="shared" si="57"/>
        <v>2.5593117386794262E-5</v>
      </c>
      <c r="CR15">
        <v>0</v>
      </c>
      <c r="CS15" s="161">
        <f t="shared" si="58"/>
        <v>0</v>
      </c>
      <c r="CT15" s="161">
        <f t="shared" si="59"/>
        <v>0</v>
      </c>
      <c r="CU15">
        <v>1.3234230861428571</v>
      </c>
      <c r="CV15" s="161">
        <f t="shared" si="60"/>
        <v>3.329932424642195E-3</v>
      </c>
      <c r="CW15" s="161">
        <f t="shared" si="61"/>
        <v>2.8391304768314137E-2</v>
      </c>
    </row>
    <row r="16" spans="1:738" x14ac:dyDescent="0.25">
      <c r="A16" t="s">
        <v>1132</v>
      </c>
      <c r="B16" t="s">
        <v>1808</v>
      </c>
      <c r="C16">
        <v>2</v>
      </c>
      <c r="D16">
        <v>4</v>
      </c>
      <c r="E16">
        <v>541.41465768951252</v>
      </c>
      <c r="F16">
        <v>2401.301628662</v>
      </c>
      <c r="G16">
        <v>305.19203002682252</v>
      </c>
      <c r="H16" s="161">
        <f t="shared" si="0"/>
        <v>0.56369369704401751</v>
      </c>
      <c r="I16">
        <v>140.00498559675</v>
      </c>
      <c r="J16" s="161">
        <f t="shared" si="1"/>
        <v>0.25859105143961447</v>
      </c>
      <c r="K16">
        <v>7.4515268740169747</v>
      </c>
      <c r="L16" s="161">
        <f t="shared" si="2"/>
        <v>1.3763068229102572E-2</v>
      </c>
      <c r="M16">
        <v>88.766115191922481</v>
      </c>
      <c r="N16" s="161">
        <f t="shared" si="3"/>
        <v>0.16395218328726441</v>
      </c>
      <c r="O16">
        <v>27.342810445000001</v>
      </c>
      <c r="P16" s="161">
        <f t="shared" si="4"/>
        <v>5.0502530835950153E-2</v>
      </c>
      <c r="Q16" s="161">
        <f t="shared" si="5"/>
        <v>8.9592151022413372E-2</v>
      </c>
      <c r="R16">
        <v>3.2707641500000002</v>
      </c>
      <c r="S16" s="161">
        <f t="shared" si="6"/>
        <v>6.0411444417814413E-3</v>
      </c>
      <c r="T16" s="161">
        <f t="shared" si="7"/>
        <v>3.6846989900687153E-2</v>
      </c>
      <c r="U16">
        <v>159.4283254275</v>
      </c>
      <c r="V16" s="161">
        <f t="shared" si="8"/>
        <v>0.29446621579818416</v>
      </c>
      <c r="W16" s="161">
        <f t="shared" si="9"/>
        <v>0.52238692279575016</v>
      </c>
      <c r="X16">
        <v>66.413580717000002</v>
      </c>
      <c r="Y16" s="161">
        <f t="shared" si="10"/>
        <v>0.12266675786063866</v>
      </c>
      <c r="Z16" s="161">
        <f t="shared" si="11"/>
        <v>0.21761243473875477</v>
      </c>
      <c r="AA16">
        <v>0</v>
      </c>
      <c r="AB16" s="161">
        <f t="shared" si="12"/>
        <v>0</v>
      </c>
      <c r="AC16" s="161">
        <f t="shared" si="13"/>
        <v>0</v>
      </c>
      <c r="AD16">
        <v>10.750724610800001</v>
      </c>
      <c r="AE16" s="161">
        <f t="shared" si="14"/>
        <v>1.9856729879975409E-2</v>
      </c>
      <c r="AF16" s="161">
        <f t="shared" si="15"/>
        <v>3.5226098826549132E-2</v>
      </c>
      <c r="AG16">
        <v>41.25658882652175</v>
      </c>
      <c r="AH16" s="161">
        <f t="shared" si="16"/>
        <v>7.6201462669267722E-2</v>
      </c>
      <c r="AI16" s="161">
        <f t="shared" si="17"/>
        <v>0.13518239261653006</v>
      </c>
      <c r="AJ16">
        <v>21.860407380000002</v>
      </c>
      <c r="AK16" s="161">
        <f t="shared" si="18"/>
        <v>4.037646020388385E-2</v>
      </c>
      <c r="AL16" s="161">
        <f t="shared" si="19"/>
        <v>0.24626973178600081</v>
      </c>
      <c r="AM16">
        <v>16.260635013750001</v>
      </c>
      <c r="AN16" s="161">
        <f t="shared" si="20"/>
        <v>3.003360692734525E-2</v>
      </c>
      <c r="AO16" s="161">
        <f t="shared" si="21"/>
        <v>0.11614325693075508</v>
      </c>
      <c r="AP16">
        <v>0.73601749999999999</v>
      </c>
      <c r="AQ16" s="161">
        <f t="shared" si="22"/>
        <v>1.3594340115226197E-3</v>
      </c>
      <c r="AR16" s="161">
        <f t="shared" si="23"/>
        <v>8.2916493349815528E-3</v>
      </c>
      <c r="AS16">
        <v>123.691375583</v>
      </c>
      <c r="AT16" s="161">
        <f t="shared" si="24"/>
        <v>0.22845959898989998</v>
      </c>
      <c r="AU16" s="161">
        <f t="shared" si="25"/>
        <v>0.88347836368672361</v>
      </c>
      <c r="AV16">
        <v>5.2975000000000001E-2</v>
      </c>
      <c r="AW16" s="161">
        <f t="shared" si="26"/>
        <v>9.78455223692518E-5</v>
      </c>
      <c r="AX16" s="161">
        <f t="shared" si="27"/>
        <v>3.7837938252128741E-4</v>
      </c>
      <c r="AY16">
        <v>0</v>
      </c>
      <c r="AZ16" s="161">
        <f t="shared" si="28"/>
        <v>0</v>
      </c>
      <c r="BA16" s="161">
        <f t="shared" si="29"/>
        <v>0</v>
      </c>
      <c r="BB16">
        <v>0</v>
      </c>
      <c r="BC16" s="161">
        <f t="shared" si="30"/>
        <v>0</v>
      </c>
      <c r="BD16" s="161">
        <f t="shared" si="31"/>
        <v>0</v>
      </c>
      <c r="BE16">
        <v>1.0939231901249999</v>
      </c>
      <c r="BF16" s="161">
        <f t="shared" si="32"/>
        <v>2.0204905326969128E-3</v>
      </c>
      <c r="BG16" s="161">
        <f t="shared" si="33"/>
        <v>1.232365737488695E-2</v>
      </c>
      <c r="BH16">
        <v>0</v>
      </c>
      <c r="BI16" s="161">
        <f t="shared" si="34"/>
        <v>0</v>
      </c>
      <c r="BJ16" s="161">
        <f t="shared" si="35"/>
        <v>0</v>
      </c>
      <c r="BK16">
        <v>46.579323680372497</v>
      </c>
      <c r="BL16" s="161">
        <f t="shared" si="36"/>
        <v>8.6032624013449868E-2</v>
      </c>
      <c r="BM16" s="161">
        <f t="shared" si="37"/>
        <v>0.52474216743250146</v>
      </c>
      <c r="BN16">
        <v>13.244330360625</v>
      </c>
      <c r="BO16" s="161">
        <f t="shared" si="38"/>
        <v>2.4462452526027259E-2</v>
      </c>
      <c r="BP16" s="161">
        <f t="shared" si="39"/>
        <v>0.14920479883556068</v>
      </c>
      <c r="BQ16">
        <v>2.5919620800000001E-2</v>
      </c>
      <c r="BR16" s="161">
        <f t="shared" si="40"/>
        <v>4.7873880826596022E-5</v>
      </c>
      <c r="BS16" s="161">
        <f t="shared" si="41"/>
        <v>2.9199904427448266E-4</v>
      </c>
      <c r="BT16">
        <v>0.230168235</v>
      </c>
      <c r="BU16" s="161">
        <f t="shared" si="42"/>
        <v>4.2512376000724308E-4</v>
      </c>
      <c r="BV16" s="161">
        <f t="shared" si="43"/>
        <v>2.5929740701432068E-3</v>
      </c>
      <c r="BW16">
        <v>0</v>
      </c>
      <c r="BX16" s="161">
        <f t="shared" si="44"/>
        <v>0</v>
      </c>
      <c r="BY16" s="161">
        <f t="shared" si="45"/>
        <v>0</v>
      </c>
      <c r="BZ16">
        <v>0</v>
      </c>
      <c r="CA16" s="161">
        <f t="shared" si="46"/>
        <v>0</v>
      </c>
      <c r="CB16" s="161">
        <f t="shared" si="47"/>
        <v>0</v>
      </c>
      <c r="CC16">
        <v>0</v>
      </c>
      <c r="CD16" s="161">
        <f t="shared" si="48"/>
        <v>0</v>
      </c>
      <c r="CE16" s="161">
        <f t="shared" si="49"/>
        <v>0</v>
      </c>
      <c r="CF16">
        <v>0.45654375000000003</v>
      </c>
      <c r="CG16" s="161">
        <f t="shared" si="50"/>
        <v>8.4324231624666537E-4</v>
      </c>
      <c r="CH16" s="161">
        <f t="shared" si="51"/>
        <v>5.1432210254205709E-3</v>
      </c>
      <c r="CI16">
        <v>0</v>
      </c>
      <c r="CJ16" s="161">
        <f t="shared" si="52"/>
        <v>0</v>
      </c>
      <c r="CK16" s="161">
        <f t="shared" si="53"/>
        <v>0</v>
      </c>
      <c r="CL16">
        <v>0</v>
      </c>
      <c r="CM16" s="161">
        <f t="shared" si="54"/>
        <v>0</v>
      </c>
      <c r="CN16" s="161">
        <f t="shared" si="55"/>
        <v>0</v>
      </c>
      <c r="CO16">
        <v>8.1915000000000002E-2</v>
      </c>
      <c r="CP16" s="161">
        <f t="shared" si="56"/>
        <v>1.5129808333888176E-4</v>
      </c>
      <c r="CQ16" s="161">
        <f t="shared" si="57"/>
        <v>9.2281835048081597E-4</v>
      </c>
      <c r="CR16">
        <v>0</v>
      </c>
      <c r="CS16" s="161">
        <f t="shared" si="58"/>
        <v>0</v>
      </c>
      <c r="CT16" s="161">
        <f t="shared" si="59"/>
        <v>0</v>
      </c>
      <c r="CU16">
        <v>1.1868023249999999</v>
      </c>
      <c r="CV16" s="161">
        <f t="shared" si="60"/>
        <v>2.1920395174831056E-3</v>
      </c>
      <c r="CW16" s="161">
        <f t="shared" si="61"/>
        <v>1.3369992845062531E-2</v>
      </c>
    </row>
    <row r="17" spans="1:101" x14ac:dyDescent="0.25">
      <c r="A17" t="s">
        <v>1133</v>
      </c>
      <c r="B17" t="s">
        <v>1808</v>
      </c>
      <c r="C17">
        <v>2</v>
      </c>
      <c r="D17">
        <v>5</v>
      </c>
      <c r="E17">
        <v>264.000729053474</v>
      </c>
      <c r="F17">
        <v>444.10761248</v>
      </c>
      <c r="G17">
        <v>54.950293261744001</v>
      </c>
      <c r="H17" s="161">
        <f t="shared" si="0"/>
        <v>0.20814447542913295</v>
      </c>
      <c r="I17">
        <v>30.352104136000001</v>
      </c>
      <c r="J17" s="161">
        <f t="shared" si="1"/>
        <v>0.11496977392760195</v>
      </c>
      <c r="K17">
        <v>0.72945208005822404</v>
      </c>
      <c r="L17" s="161">
        <f t="shared" si="2"/>
        <v>2.7630684304302496E-3</v>
      </c>
      <c r="M17">
        <v>177.96887957567202</v>
      </c>
      <c r="N17" s="161">
        <f t="shared" si="3"/>
        <v>0.67412268221283578</v>
      </c>
      <c r="O17">
        <v>3.6900000000000002E-2</v>
      </c>
      <c r="P17" s="161">
        <f t="shared" si="4"/>
        <v>1.3977234128215537E-4</v>
      </c>
      <c r="Q17" s="161">
        <f t="shared" si="5"/>
        <v>6.7151597943681065E-4</v>
      </c>
      <c r="R17">
        <v>0</v>
      </c>
      <c r="S17" s="161">
        <f t="shared" si="6"/>
        <v>0</v>
      </c>
      <c r="T17" s="161">
        <f t="shared" si="7"/>
        <v>0</v>
      </c>
      <c r="U17">
        <v>4.845E-2</v>
      </c>
      <c r="V17" s="161">
        <f t="shared" si="8"/>
        <v>1.8352222046396824E-4</v>
      </c>
      <c r="W17" s="161">
        <f t="shared" si="9"/>
        <v>8.8170594048003997E-4</v>
      </c>
      <c r="X17">
        <v>22.765657952000002</v>
      </c>
      <c r="Y17" s="161">
        <f t="shared" si="10"/>
        <v>8.6233314709478551E-2</v>
      </c>
      <c r="Z17" s="161">
        <f t="shared" si="11"/>
        <v>0.41429547688782381</v>
      </c>
      <c r="AA17">
        <v>0</v>
      </c>
      <c r="AB17" s="161">
        <f t="shared" si="12"/>
        <v>0</v>
      </c>
      <c r="AC17" s="161">
        <f t="shared" si="13"/>
        <v>0</v>
      </c>
      <c r="AD17">
        <v>23.049090060000001</v>
      </c>
      <c r="AE17" s="161">
        <f t="shared" si="14"/>
        <v>8.7306918214348384E-2</v>
      </c>
      <c r="AF17" s="161">
        <f t="shared" si="15"/>
        <v>0.41945344950591212</v>
      </c>
      <c r="AG17">
        <v>8.9676952497440006</v>
      </c>
      <c r="AH17" s="161">
        <f t="shared" si="16"/>
        <v>3.3968448806546939E-2</v>
      </c>
      <c r="AI17" s="161">
        <f t="shared" si="17"/>
        <v>0.16319649482175277</v>
      </c>
      <c r="AJ17">
        <v>0.71399999999999997</v>
      </c>
      <c r="AK17" s="161">
        <f t="shared" si="18"/>
        <v>2.7045379857847949E-3</v>
      </c>
      <c r="AL17" s="161">
        <f t="shared" si="19"/>
        <v>4.0119373774919372E-3</v>
      </c>
      <c r="AM17">
        <v>0.102647128</v>
      </c>
      <c r="AN17" s="161">
        <f t="shared" si="20"/>
        <v>3.888138050528208E-4</v>
      </c>
      <c r="AO17" s="161">
        <f t="shared" si="21"/>
        <v>3.3818784865808486E-3</v>
      </c>
      <c r="AP17">
        <v>0</v>
      </c>
      <c r="AQ17" s="161">
        <f t="shared" si="22"/>
        <v>0</v>
      </c>
      <c r="AR17" s="161">
        <f t="shared" si="23"/>
        <v>0</v>
      </c>
      <c r="AS17">
        <v>30.249457008</v>
      </c>
      <c r="AT17" s="161">
        <f t="shared" si="24"/>
        <v>0.11458096012254912</v>
      </c>
      <c r="AU17" s="161">
        <f t="shared" si="25"/>
        <v>0.99661812151341911</v>
      </c>
      <c r="AV17">
        <v>0</v>
      </c>
      <c r="AW17" s="161">
        <f t="shared" si="26"/>
        <v>0</v>
      </c>
      <c r="AX17" s="161">
        <f t="shared" si="27"/>
        <v>0</v>
      </c>
      <c r="AY17">
        <v>0</v>
      </c>
      <c r="AZ17" s="161">
        <f t="shared" si="28"/>
        <v>0</v>
      </c>
      <c r="BA17" s="161">
        <f t="shared" si="29"/>
        <v>0</v>
      </c>
      <c r="BB17">
        <v>8.249999999999999E-2</v>
      </c>
      <c r="BC17" s="161">
        <f t="shared" si="30"/>
        <v>3.1249913701294899E-4</v>
      </c>
      <c r="BD17" s="161">
        <f t="shared" si="31"/>
        <v>1.5013568645944953E-3</v>
      </c>
      <c r="BE17">
        <v>0</v>
      </c>
      <c r="BF17" s="161">
        <f t="shared" si="32"/>
        <v>0</v>
      </c>
      <c r="BG17" s="161">
        <f t="shared" si="33"/>
        <v>0</v>
      </c>
      <c r="BH17">
        <v>0</v>
      </c>
      <c r="BI17" s="161">
        <f t="shared" si="34"/>
        <v>0</v>
      </c>
      <c r="BJ17" s="161">
        <f t="shared" si="35"/>
        <v>0</v>
      </c>
      <c r="BK17">
        <v>169.92638798147999</v>
      </c>
      <c r="BL17" s="161">
        <f t="shared" si="36"/>
        <v>0.64365878302957635</v>
      </c>
      <c r="BM17" s="161">
        <f t="shared" si="37"/>
        <v>0.95480956213598922</v>
      </c>
      <c r="BN17">
        <v>0</v>
      </c>
      <c r="BO17" s="161">
        <f t="shared" si="38"/>
        <v>0</v>
      </c>
      <c r="BP17" s="161">
        <f t="shared" si="39"/>
        <v>0</v>
      </c>
      <c r="BQ17">
        <v>3.3301440000000002E-2</v>
      </c>
      <c r="BR17" s="161">
        <f t="shared" si="40"/>
        <v>1.2614146983380001E-4</v>
      </c>
      <c r="BS17" s="161">
        <f t="shared" si="41"/>
        <v>1.8711945638698194E-4</v>
      </c>
      <c r="BT17">
        <v>0</v>
      </c>
      <c r="BU17" s="161">
        <f t="shared" si="42"/>
        <v>0</v>
      </c>
      <c r="BV17" s="161">
        <f t="shared" si="43"/>
        <v>0</v>
      </c>
      <c r="BW17">
        <v>0</v>
      </c>
      <c r="BX17" s="161">
        <f t="shared" si="44"/>
        <v>0</v>
      </c>
      <c r="BY17" s="161">
        <f t="shared" si="45"/>
        <v>0</v>
      </c>
      <c r="BZ17">
        <v>0</v>
      </c>
      <c r="CA17" s="161">
        <f t="shared" si="46"/>
        <v>0</v>
      </c>
      <c r="CB17" s="161">
        <f t="shared" si="47"/>
        <v>0</v>
      </c>
      <c r="CC17">
        <v>0</v>
      </c>
      <c r="CD17" s="161">
        <f t="shared" si="48"/>
        <v>0</v>
      </c>
      <c r="CE17" s="161">
        <f t="shared" si="49"/>
        <v>0</v>
      </c>
      <c r="CF17">
        <v>0</v>
      </c>
      <c r="CG17" s="161">
        <f t="shared" si="50"/>
        <v>0</v>
      </c>
      <c r="CH17" s="161">
        <f t="shared" si="51"/>
        <v>0</v>
      </c>
      <c r="CI17">
        <v>0</v>
      </c>
      <c r="CJ17" s="161">
        <f t="shared" si="52"/>
        <v>0</v>
      </c>
      <c r="CK17" s="161">
        <f t="shared" si="53"/>
        <v>0</v>
      </c>
      <c r="CL17">
        <v>0</v>
      </c>
      <c r="CM17" s="161">
        <f t="shared" si="54"/>
        <v>0</v>
      </c>
      <c r="CN17" s="161">
        <f t="shared" si="55"/>
        <v>0</v>
      </c>
      <c r="CO17">
        <v>1.361752035788</v>
      </c>
      <c r="CP17" s="161">
        <f t="shared" si="56"/>
        <v>5.1581374061742602E-3</v>
      </c>
      <c r="CQ17" s="161">
        <f t="shared" si="57"/>
        <v>7.6516300997949791E-3</v>
      </c>
      <c r="CR17">
        <v>2.0276876799999997</v>
      </c>
      <c r="CS17" s="161">
        <f t="shared" si="58"/>
        <v>7.680613940991377E-3</v>
      </c>
      <c r="CT17" s="161">
        <f t="shared" si="59"/>
        <v>1.1393495788896231E-2</v>
      </c>
      <c r="CU17">
        <v>3.905750438404</v>
      </c>
      <c r="CV17" s="161">
        <f t="shared" si="60"/>
        <v>1.4794468380475118E-2</v>
      </c>
      <c r="CW17" s="161">
        <f t="shared" si="61"/>
        <v>2.1946255141440517E-2</v>
      </c>
    </row>
    <row r="18" spans="1:101" x14ac:dyDescent="0.25">
      <c r="A18" t="s">
        <v>1134</v>
      </c>
      <c r="B18" t="s">
        <v>1809</v>
      </c>
      <c r="C18">
        <v>2</v>
      </c>
      <c r="D18">
        <v>7</v>
      </c>
      <c r="E18">
        <v>912.41236954237854</v>
      </c>
      <c r="F18">
        <v>1514.6977220874287</v>
      </c>
      <c r="G18">
        <v>168.85549738555429</v>
      </c>
      <c r="H18" s="161">
        <f t="shared" si="0"/>
        <v>0.18506489282937269</v>
      </c>
      <c r="I18">
        <v>720.89176812142864</v>
      </c>
      <c r="J18" s="161">
        <f t="shared" si="1"/>
        <v>0.79009425144355805</v>
      </c>
      <c r="K18">
        <v>0.37372129208391003</v>
      </c>
      <c r="L18" s="161">
        <f t="shared" si="2"/>
        <v>4.0959691534141559E-4</v>
      </c>
      <c r="M18">
        <v>22.291382743311431</v>
      </c>
      <c r="N18" s="161">
        <f t="shared" si="3"/>
        <v>2.443125881172753E-2</v>
      </c>
      <c r="O18">
        <v>1.4489286290857142</v>
      </c>
      <c r="P18" s="161">
        <f t="shared" si="4"/>
        <v>1.5880194936555123E-3</v>
      </c>
      <c r="Q18" s="161">
        <f t="shared" si="5"/>
        <v>8.5808792222933639E-3</v>
      </c>
      <c r="R18">
        <v>2.4484330999999999</v>
      </c>
      <c r="S18" s="161">
        <f t="shared" si="6"/>
        <v>2.6834720590515606E-3</v>
      </c>
      <c r="T18" s="161">
        <f t="shared" si="7"/>
        <v>0.10983765018949561</v>
      </c>
      <c r="U18">
        <v>134.26800108811429</v>
      </c>
      <c r="V18" s="161">
        <f t="shared" si="8"/>
        <v>0.14715714688902842</v>
      </c>
      <c r="W18" s="161">
        <f t="shared" si="9"/>
        <v>0.79516511553979774</v>
      </c>
      <c r="X18">
        <v>3.4536610142857143</v>
      </c>
      <c r="Y18" s="161">
        <f t="shared" si="10"/>
        <v>3.7851974935608356E-3</v>
      </c>
      <c r="Z18" s="161">
        <f t="shared" si="11"/>
        <v>2.0453352527811615E-2</v>
      </c>
      <c r="AA18">
        <v>0</v>
      </c>
      <c r="AB18" s="161">
        <f t="shared" si="12"/>
        <v>0</v>
      </c>
      <c r="AC18" s="161">
        <f t="shared" si="13"/>
        <v>0</v>
      </c>
      <c r="AD18">
        <v>11.774639979742858</v>
      </c>
      <c r="AE18" s="161">
        <f t="shared" si="14"/>
        <v>1.2904954352655743E-2</v>
      </c>
      <c r="AF18" s="161">
        <f t="shared" si="15"/>
        <v>6.9732049960193873E-2</v>
      </c>
      <c r="AG18">
        <v>17.910266674325715</v>
      </c>
      <c r="AH18" s="161">
        <f t="shared" si="16"/>
        <v>1.9629574600472186E-2</v>
      </c>
      <c r="AI18" s="161">
        <f t="shared" si="17"/>
        <v>0.10606860274990343</v>
      </c>
      <c r="AJ18">
        <v>5.078478914285714E-3</v>
      </c>
      <c r="AK18" s="161">
        <f t="shared" si="18"/>
        <v>5.5659908653286132E-6</v>
      </c>
      <c r="AL18" s="161">
        <f t="shared" si="19"/>
        <v>2.2782251656459134E-4</v>
      </c>
      <c r="AM18">
        <v>1.5264288155428571</v>
      </c>
      <c r="AN18" s="161">
        <f t="shared" si="20"/>
        <v>1.6729593619039156E-3</v>
      </c>
      <c r="AO18" s="161">
        <f t="shared" si="21"/>
        <v>2.1174174585466233E-3</v>
      </c>
      <c r="AP18">
        <v>1.3622999999999998</v>
      </c>
      <c r="AQ18" s="161">
        <f t="shared" si="22"/>
        <v>1.4930748918751101E-3</v>
      </c>
      <c r="AR18" s="161">
        <f t="shared" si="23"/>
        <v>6.1113301749249289E-2</v>
      </c>
      <c r="AS18">
        <v>719.36432787731428</v>
      </c>
      <c r="AT18" s="161">
        <f t="shared" si="24"/>
        <v>0.78842018356032617</v>
      </c>
      <c r="AU18" s="161">
        <f t="shared" si="25"/>
        <v>0.99788117951728772</v>
      </c>
      <c r="AV18">
        <v>1.0114285714285715E-3</v>
      </c>
      <c r="AW18" s="161">
        <f t="shared" si="26"/>
        <v>1.1085213278463714E-6</v>
      </c>
      <c r="AX18" s="161">
        <f t="shared" si="27"/>
        <v>1.4030241655612915E-6</v>
      </c>
      <c r="AY18">
        <v>0</v>
      </c>
      <c r="AZ18" s="161">
        <f t="shared" si="28"/>
        <v>0</v>
      </c>
      <c r="BA18" s="161">
        <f t="shared" si="29"/>
        <v>0</v>
      </c>
      <c r="BB18">
        <v>0</v>
      </c>
      <c r="BC18" s="161">
        <f t="shared" si="30"/>
        <v>0</v>
      </c>
      <c r="BD18" s="161">
        <f t="shared" si="31"/>
        <v>0</v>
      </c>
      <c r="BE18">
        <v>6.9943894285714294E-3</v>
      </c>
      <c r="BF18" s="161">
        <f t="shared" si="32"/>
        <v>7.6658204799212362E-6</v>
      </c>
      <c r="BG18" s="161">
        <f t="shared" si="33"/>
        <v>3.137709988255488E-4</v>
      </c>
      <c r="BH18">
        <v>3.5702857142857143</v>
      </c>
      <c r="BI18" s="161">
        <f t="shared" si="34"/>
        <v>3.9130176589740832E-3</v>
      </c>
      <c r="BJ18" s="161">
        <f t="shared" si="35"/>
        <v>0.16016438977330757</v>
      </c>
      <c r="BK18">
        <v>7.0552040820999995</v>
      </c>
      <c r="BL18" s="161">
        <f t="shared" si="36"/>
        <v>7.7324730764429962E-3</v>
      </c>
      <c r="BM18" s="161">
        <f t="shared" si="37"/>
        <v>0.31649916756361496</v>
      </c>
      <c r="BN18">
        <v>0.77428571999999996</v>
      </c>
      <c r="BO18" s="161">
        <f t="shared" si="38"/>
        <v>8.4861379113957411E-4</v>
      </c>
      <c r="BP18" s="161">
        <f t="shared" si="39"/>
        <v>3.473475508074194E-2</v>
      </c>
      <c r="BQ18">
        <v>0.15905897142857145</v>
      </c>
      <c r="BR18" s="161">
        <f t="shared" si="40"/>
        <v>1.7432794286682858E-4</v>
      </c>
      <c r="BS18" s="161">
        <f t="shared" si="41"/>
        <v>7.1354466100268001E-3</v>
      </c>
      <c r="BT18">
        <v>1.2490040199999999E-3</v>
      </c>
      <c r="BU18" s="161">
        <f t="shared" si="42"/>
        <v>1.3689029891456199E-6</v>
      </c>
      <c r="BV18" s="161">
        <f t="shared" si="43"/>
        <v>5.6030800528727445E-5</v>
      </c>
      <c r="BW18">
        <v>0</v>
      </c>
      <c r="BX18" s="161">
        <f t="shared" si="44"/>
        <v>0</v>
      </c>
      <c r="BY18" s="161">
        <f t="shared" si="45"/>
        <v>0</v>
      </c>
      <c r="BZ18">
        <v>0</v>
      </c>
      <c r="CA18" s="161">
        <f t="shared" si="46"/>
        <v>0</v>
      </c>
      <c r="CB18" s="161">
        <f t="shared" si="47"/>
        <v>0</v>
      </c>
      <c r="CC18">
        <v>3.4019112285714286E-4</v>
      </c>
      <c r="CD18" s="161">
        <f t="shared" si="48"/>
        <v>3.7284799528503335E-7</v>
      </c>
      <c r="CE18" s="161">
        <f t="shared" si="49"/>
        <v>1.5261104561098517E-5</v>
      </c>
      <c r="CF18">
        <v>0</v>
      </c>
      <c r="CG18" s="161">
        <f t="shared" si="50"/>
        <v>0</v>
      </c>
      <c r="CH18" s="161">
        <f t="shared" si="51"/>
        <v>0</v>
      </c>
      <c r="CI18">
        <v>0.51931428571428573</v>
      </c>
      <c r="CJ18" s="161">
        <f t="shared" si="52"/>
        <v>5.691662049416849E-4</v>
      </c>
      <c r="CK18" s="161">
        <f t="shared" si="53"/>
        <v>2.3296638512481104E-2</v>
      </c>
      <c r="CL18">
        <v>0</v>
      </c>
      <c r="CM18" s="161">
        <f t="shared" si="54"/>
        <v>0</v>
      </c>
      <c r="CN18" s="161">
        <f t="shared" si="55"/>
        <v>0</v>
      </c>
      <c r="CO18">
        <v>3.6611733995857141</v>
      </c>
      <c r="CP18" s="161">
        <f t="shared" si="56"/>
        <v>4.0126301678943474E-3</v>
      </c>
      <c r="CQ18" s="161">
        <f t="shared" si="57"/>
        <v>0.16424164627850446</v>
      </c>
      <c r="CR18">
        <v>0.68728594285714284</v>
      </c>
      <c r="CS18" s="161">
        <f t="shared" si="58"/>
        <v>7.5326241269816621E-4</v>
      </c>
      <c r="CT18" s="161">
        <f t="shared" si="59"/>
        <v>3.0831911630217923E-2</v>
      </c>
      <c r="CU18">
        <v>2.0403794638542858</v>
      </c>
      <c r="CV18" s="161">
        <f t="shared" si="60"/>
        <v>2.2362470435134943E-3</v>
      </c>
      <c r="CW18" s="161">
        <f t="shared" si="61"/>
        <v>9.1532207191880252E-2</v>
      </c>
    </row>
    <row r="19" spans="1:101" x14ac:dyDescent="0.25">
      <c r="A19" t="s">
        <v>1135</v>
      </c>
      <c r="B19" t="s">
        <v>1808</v>
      </c>
      <c r="C19">
        <v>2</v>
      </c>
      <c r="D19">
        <v>7</v>
      </c>
      <c r="E19">
        <v>150.0506890062843</v>
      </c>
      <c r="F19">
        <v>1054.1375544</v>
      </c>
      <c r="G19">
        <v>80.795589569365134</v>
      </c>
      <c r="H19" s="161">
        <f t="shared" si="0"/>
        <v>0.53845530536671726</v>
      </c>
      <c r="I19">
        <v>36.131921064285713</v>
      </c>
      <c r="J19" s="161">
        <f t="shared" si="1"/>
        <v>0.24079810165198551</v>
      </c>
      <c r="K19">
        <v>5.2496224639262854</v>
      </c>
      <c r="L19" s="161">
        <f t="shared" si="2"/>
        <v>3.4985660503741009E-2</v>
      </c>
      <c r="M19">
        <v>27.873555908707143</v>
      </c>
      <c r="N19" s="161">
        <f t="shared" si="3"/>
        <v>0.18576093247755607</v>
      </c>
      <c r="O19">
        <v>2.8935617142857142</v>
      </c>
      <c r="P19" s="161">
        <f t="shared" si="4"/>
        <v>1.9283894885444533E-2</v>
      </c>
      <c r="Q19" s="161">
        <f t="shared" si="5"/>
        <v>3.5813362210835968E-2</v>
      </c>
      <c r="R19">
        <v>1.032017142857143</v>
      </c>
      <c r="S19" s="161">
        <f t="shared" si="6"/>
        <v>6.8777900967447129E-3</v>
      </c>
      <c r="T19" s="161">
        <f t="shared" si="7"/>
        <v>3.7024954628582622E-2</v>
      </c>
      <c r="U19">
        <v>44.1794808</v>
      </c>
      <c r="V19" s="161">
        <f t="shared" si="8"/>
        <v>0.29443037611209977</v>
      </c>
      <c r="W19" s="161">
        <f t="shared" si="9"/>
        <v>0.54680559960603736</v>
      </c>
      <c r="X19">
        <v>19.169684285714286</v>
      </c>
      <c r="Y19" s="161">
        <f t="shared" si="10"/>
        <v>0.12775472350487799</v>
      </c>
      <c r="Z19" s="161">
        <f t="shared" si="11"/>
        <v>0.23726151870278278</v>
      </c>
      <c r="AA19">
        <v>0</v>
      </c>
      <c r="AB19" s="161">
        <f t="shared" si="12"/>
        <v>0</v>
      </c>
      <c r="AC19" s="161">
        <f t="shared" si="13"/>
        <v>0</v>
      </c>
      <c r="AD19">
        <v>5.3627269999999996</v>
      </c>
      <c r="AE19" s="161">
        <f t="shared" si="14"/>
        <v>3.5739436023352097E-2</v>
      </c>
      <c r="AF19" s="161">
        <f t="shared" si="15"/>
        <v>6.6374006657825765E-2</v>
      </c>
      <c r="AG19">
        <v>9.1820814836508582</v>
      </c>
      <c r="AH19" s="161">
        <f t="shared" si="16"/>
        <v>6.1193197741773127E-2</v>
      </c>
      <c r="AI19" s="161">
        <f t="shared" si="17"/>
        <v>0.11364582562724912</v>
      </c>
      <c r="AJ19">
        <v>1.0285714285714286E-4</v>
      </c>
      <c r="AK19" s="161">
        <f t="shared" si="18"/>
        <v>6.8548264282102085E-7</v>
      </c>
      <c r="AL19" s="161">
        <f t="shared" si="19"/>
        <v>3.6901335155810652E-6</v>
      </c>
      <c r="AM19">
        <v>0.91481470714285706</v>
      </c>
      <c r="AN19" s="161">
        <f t="shared" si="20"/>
        <v>6.0967044750093987E-3</v>
      </c>
      <c r="AO19" s="161">
        <f t="shared" si="21"/>
        <v>2.5318739779023203E-2</v>
      </c>
      <c r="AP19">
        <v>3.4200000000000001E-2</v>
      </c>
      <c r="AQ19" s="161">
        <f t="shared" si="22"/>
        <v>2.2792297873798942E-4</v>
      </c>
      <c r="AR19" s="161">
        <f t="shared" si="23"/>
        <v>1.2269693939307041E-3</v>
      </c>
      <c r="AS19">
        <v>35.21710635714286</v>
      </c>
      <c r="AT19" s="161">
        <f t="shared" si="24"/>
        <v>0.23470139717697616</v>
      </c>
      <c r="AU19" s="161">
        <f t="shared" si="25"/>
        <v>0.9746812602209769</v>
      </c>
      <c r="AV19">
        <v>0</v>
      </c>
      <c r="AW19" s="161">
        <f t="shared" si="26"/>
        <v>0</v>
      </c>
      <c r="AX19" s="161">
        <f t="shared" si="27"/>
        <v>0</v>
      </c>
      <c r="AY19">
        <v>0</v>
      </c>
      <c r="AZ19" s="161">
        <f t="shared" si="28"/>
        <v>0</v>
      </c>
      <c r="BA19" s="161">
        <f t="shared" si="29"/>
        <v>0</v>
      </c>
      <c r="BB19">
        <v>8.0542857142857135E-3</v>
      </c>
      <c r="BC19" s="161">
        <f t="shared" si="30"/>
        <v>5.3677099169790484E-5</v>
      </c>
      <c r="BD19" s="161">
        <f t="shared" si="31"/>
        <v>9.9687195269129109E-5</v>
      </c>
      <c r="BE19">
        <v>3.5100000000000001E-3</v>
      </c>
      <c r="BF19" s="161">
        <f t="shared" si="32"/>
        <v>2.3392095186267335E-5</v>
      </c>
      <c r="BG19" s="161">
        <f t="shared" si="33"/>
        <v>1.2592580621920385E-4</v>
      </c>
      <c r="BH19">
        <v>7.0971428571428571E-5</v>
      </c>
      <c r="BI19" s="161">
        <f t="shared" si="34"/>
        <v>4.7298302354650439E-7</v>
      </c>
      <c r="BJ19" s="161">
        <f t="shared" si="35"/>
        <v>2.5461921257509349E-6</v>
      </c>
      <c r="BK19">
        <v>24.778884840135714</v>
      </c>
      <c r="BL19" s="161">
        <f t="shared" si="36"/>
        <v>0.16513676147863568</v>
      </c>
      <c r="BM19" s="161">
        <f t="shared" si="37"/>
        <v>0.88897465832105349</v>
      </c>
      <c r="BN19">
        <v>0.12225564</v>
      </c>
      <c r="BO19" s="161">
        <f t="shared" si="38"/>
        <v>8.1476227006781546E-4</v>
      </c>
      <c r="BP19" s="161">
        <f t="shared" si="39"/>
        <v>4.3860797811523496E-3</v>
      </c>
      <c r="BQ19">
        <v>0.12455357142857142</v>
      </c>
      <c r="BR19" s="161">
        <f t="shared" si="40"/>
        <v>8.3007663779107984E-4</v>
      </c>
      <c r="BS19" s="161">
        <f t="shared" si="41"/>
        <v>4.4685210540239455E-3</v>
      </c>
      <c r="BT19">
        <v>0</v>
      </c>
      <c r="BU19" s="161">
        <f t="shared" si="42"/>
        <v>0</v>
      </c>
      <c r="BV19" s="161">
        <f t="shared" si="43"/>
        <v>0</v>
      </c>
      <c r="BW19">
        <v>0</v>
      </c>
      <c r="BX19" s="161">
        <f t="shared" si="44"/>
        <v>0</v>
      </c>
      <c r="BY19" s="161">
        <f t="shared" si="45"/>
        <v>0</v>
      </c>
      <c r="BZ19">
        <v>0</v>
      </c>
      <c r="CA19" s="161">
        <f t="shared" si="46"/>
        <v>0</v>
      </c>
      <c r="CB19" s="161">
        <f t="shared" si="47"/>
        <v>0</v>
      </c>
      <c r="CC19">
        <v>0</v>
      </c>
      <c r="CD19" s="161">
        <f t="shared" si="48"/>
        <v>0</v>
      </c>
      <c r="CE19" s="161">
        <f t="shared" si="49"/>
        <v>0</v>
      </c>
      <c r="CF19">
        <v>0</v>
      </c>
      <c r="CG19" s="161">
        <f t="shared" si="50"/>
        <v>0</v>
      </c>
      <c r="CH19" s="161">
        <f t="shared" si="51"/>
        <v>0</v>
      </c>
      <c r="CI19">
        <v>0</v>
      </c>
      <c r="CJ19" s="161">
        <f t="shared" si="52"/>
        <v>0</v>
      </c>
      <c r="CK19" s="161">
        <f t="shared" si="53"/>
        <v>0</v>
      </c>
      <c r="CL19">
        <v>0</v>
      </c>
      <c r="CM19" s="161">
        <f t="shared" si="54"/>
        <v>0</v>
      </c>
      <c r="CN19" s="161">
        <f t="shared" si="55"/>
        <v>0</v>
      </c>
      <c r="CO19">
        <v>0.58711767142857141</v>
      </c>
      <c r="CP19" s="161">
        <f t="shared" si="56"/>
        <v>3.912795571395092E-3</v>
      </c>
      <c r="CQ19" s="161">
        <f t="shared" si="57"/>
        <v>2.106360858124914E-2</v>
      </c>
      <c r="CR19">
        <v>0</v>
      </c>
      <c r="CS19" s="161">
        <f t="shared" si="58"/>
        <v>0</v>
      </c>
      <c r="CT19" s="161">
        <f t="shared" si="59"/>
        <v>0</v>
      </c>
      <c r="CU19">
        <v>1.1908432142857142</v>
      </c>
      <c r="CV19" s="161">
        <f t="shared" si="60"/>
        <v>7.9362728833310466E-3</v>
      </c>
      <c r="CW19" s="161">
        <f t="shared" si="61"/>
        <v>4.27230461081472E-2</v>
      </c>
    </row>
    <row r="20" spans="1:101" x14ac:dyDescent="0.25">
      <c r="A20" t="s">
        <v>1136</v>
      </c>
      <c r="B20" t="s">
        <v>1809</v>
      </c>
      <c r="C20">
        <v>2</v>
      </c>
      <c r="D20">
        <v>5</v>
      </c>
      <c r="E20">
        <v>1739.9958659920819</v>
      </c>
      <c r="F20">
        <v>3051.09870572</v>
      </c>
      <c r="G20">
        <v>456.33263226158397</v>
      </c>
      <c r="H20" s="161">
        <f t="shared" si="0"/>
        <v>0.26226075658024611</v>
      </c>
      <c r="I20">
        <v>1231.0226976158499</v>
      </c>
      <c r="J20" s="161">
        <f t="shared" si="1"/>
        <v>0.70748598986697353</v>
      </c>
      <c r="K20">
        <v>7.0896528949680002</v>
      </c>
      <c r="L20" s="161">
        <f t="shared" si="2"/>
        <v>4.0745228385503894E-3</v>
      </c>
      <c r="M20">
        <v>45.550883219680003</v>
      </c>
      <c r="N20" s="161">
        <f t="shared" si="3"/>
        <v>2.6178730714229919E-2</v>
      </c>
      <c r="O20">
        <v>7.0590159999999997</v>
      </c>
      <c r="P20" s="161">
        <f t="shared" si="4"/>
        <v>4.0569153858162803E-3</v>
      </c>
      <c r="Q20" s="161">
        <f t="shared" si="5"/>
        <v>1.5469014269296335E-2</v>
      </c>
      <c r="R20">
        <v>8.0915199999999992</v>
      </c>
      <c r="S20" s="161">
        <f t="shared" si="6"/>
        <v>4.6503098990907724E-3</v>
      </c>
      <c r="T20" s="161">
        <f t="shared" si="7"/>
        <v>0.17763695076946617</v>
      </c>
      <c r="U20">
        <v>325.48139500000002</v>
      </c>
      <c r="V20" s="161">
        <f t="shared" si="8"/>
        <v>0.18705871741506838</v>
      </c>
      <c r="W20" s="161">
        <f t="shared" si="9"/>
        <v>0.71325470060493945</v>
      </c>
      <c r="X20">
        <v>58.525940000000006</v>
      </c>
      <c r="Y20" s="161">
        <f t="shared" si="10"/>
        <v>3.3635677615033104E-2</v>
      </c>
      <c r="Z20" s="161">
        <f t="shared" si="11"/>
        <v>0.12825280477958703</v>
      </c>
      <c r="AA20">
        <v>0</v>
      </c>
      <c r="AB20" s="161">
        <f t="shared" si="12"/>
        <v>0</v>
      </c>
      <c r="AC20" s="161">
        <f t="shared" si="13"/>
        <v>0</v>
      </c>
      <c r="AD20">
        <v>36.970040973585</v>
      </c>
      <c r="AE20" s="161">
        <f t="shared" si="14"/>
        <v>2.1247200465333311E-2</v>
      </c>
      <c r="AF20" s="161">
        <f t="shared" si="15"/>
        <v>8.101555391811785E-2</v>
      </c>
      <c r="AG20">
        <v>18.093840288000003</v>
      </c>
      <c r="AH20" s="161">
        <f t="shared" si="16"/>
        <v>1.0398783492329481E-2</v>
      </c>
      <c r="AI20" s="161">
        <f t="shared" si="17"/>
        <v>3.9650550955181427E-2</v>
      </c>
      <c r="AJ20">
        <v>7.5200000000000006E-3</v>
      </c>
      <c r="AK20" s="161">
        <f t="shared" si="18"/>
        <v>4.3218493485973731E-6</v>
      </c>
      <c r="AL20" s="161">
        <f t="shared" si="19"/>
        <v>1.6509010294560056E-4</v>
      </c>
      <c r="AM20">
        <v>5.2314105199999998</v>
      </c>
      <c r="AN20" s="161">
        <f t="shared" si="20"/>
        <v>3.0065649133121596E-3</v>
      </c>
      <c r="AO20" s="161">
        <f t="shared" si="21"/>
        <v>4.2496458677259109E-3</v>
      </c>
      <c r="AP20">
        <v>0.2394</v>
      </c>
      <c r="AQ20" s="161">
        <f t="shared" si="22"/>
        <v>1.3758653378380465E-4</v>
      </c>
      <c r="AR20" s="161">
        <f t="shared" si="23"/>
        <v>5.2556609900501023E-3</v>
      </c>
      <c r="AS20">
        <v>1225.741767095848</v>
      </c>
      <c r="AT20" s="161">
        <f t="shared" si="24"/>
        <v>0.70445096511592853</v>
      </c>
      <c r="AU20" s="161">
        <f t="shared" si="25"/>
        <v>0.99571012741663534</v>
      </c>
      <c r="AV20">
        <v>4.9519999999999995E-2</v>
      </c>
      <c r="AW20" s="161">
        <f t="shared" si="26"/>
        <v>2.8459837731720991E-5</v>
      </c>
      <c r="AX20" s="161">
        <f t="shared" si="27"/>
        <v>4.0226715637255527E-5</v>
      </c>
      <c r="AY20">
        <v>0</v>
      </c>
      <c r="AZ20" s="161">
        <f t="shared" si="28"/>
        <v>0</v>
      </c>
      <c r="BA20" s="161">
        <f t="shared" si="29"/>
        <v>0</v>
      </c>
      <c r="BB20">
        <v>10.202400000000001</v>
      </c>
      <c r="BC20" s="161">
        <f t="shared" si="30"/>
        <v>5.8634622066662014E-3</v>
      </c>
      <c r="BD20" s="161">
        <f t="shared" si="31"/>
        <v>2.2357375472880209E-2</v>
      </c>
      <c r="BE20">
        <v>0.87314512</v>
      </c>
      <c r="BF20" s="161">
        <f t="shared" si="32"/>
        <v>5.0180873246050194E-4</v>
      </c>
      <c r="BG20" s="161">
        <f t="shared" si="33"/>
        <v>1.9168566189793717E-2</v>
      </c>
      <c r="BH20">
        <v>5.3239999999999998</v>
      </c>
      <c r="BI20" s="161">
        <f t="shared" si="34"/>
        <v>3.0597773845654798E-3</v>
      </c>
      <c r="BJ20" s="161">
        <f t="shared" si="35"/>
        <v>0.11688028033010336</v>
      </c>
      <c r="BK20">
        <v>23.68132524468</v>
      </c>
      <c r="BL20" s="161">
        <f t="shared" si="36"/>
        <v>1.3609989372691858E-2</v>
      </c>
      <c r="BM20" s="161">
        <f t="shared" si="37"/>
        <v>0.51988729023038172</v>
      </c>
      <c r="BN20">
        <v>0</v>
      </c>
      <c r="BO20" s="161">
        <f t="shared" si="38"/>
        <v>0</v>
      </c>
      <c r="BP20" s="161">
        <f t="shared" si="39"/>
        <v>0</v>
      </c>
      <c r="BQ20">
        <v>0.31032000000000004</v>
      </c>
      <c r="BR20" s="161">
        <f t="shared" si="40"/>
        <v>1.7834525131073627E-4</v>
      </c>
      <c r="BS20" s="161">
        <f t="shared" si="41"/>
        <v>6.8126011630423892E-3</v>
      </c>
      <c r="BT20">
        <v>0.17799335499999999</v>
      </c>
      <c r="BU20" s="161">
        <f t="shared" si="42"/>
        <v>1.0229527464912378E-4</v>
      </c>
      <c r="BV20" s="161">
        <f t="shared" si="43"/>
        <v>3.9075719814604818E-3</v>
      </c>
      <c r="BW20">
        <v>0</v>
      </c>
      <c r="BX20" s="161">
        <f t="shared" si="44"/>
        <v>0</v>
      </c>
      <c r="BY20" s="161">
        <f t="shared" si="45"/>
        <v>0</v>
      </c>
      <c r="BZ20">
        <v>0</v>
      </c>
      <c r="CA20" s="161">
        <f t="shared" si="46"/>
        <v>0</v>
      </c>
      <c r="CB20" s="161">
        <f t="shared" si="47"/>
        <v>0</v>
      </c>
      <c r="CC20">
        <v>1.7114499999999999E-4</v>
      </c>
      <c r="CD20" s="161">
        <f t="shared" si="48"/>
        <v>9.8359429091183145E-8</v>
      </c>
      <c r="CE20" s="161">
        <f t="shared" si="49"/>
        <v>3.7572268176362772E-6</v>
      </c>
      <c r="CF20">
        <v>0</v>
      </c>
      <c r="CG20" s="161">
        <f t="shared" si="50"/>
        <v>0</v>
      </c>
      <c r="CH20" s="161">
        <f t="shared" si="51"/>
        <v>0</v>
      </c>
      <c r="CI20">
        <v>0.77439999999999998</v>
      </c>
      <c r="CJ20" s="161">
        <f t="shared" si="52"/>
        <v>4.4505852866406984E-4</v>
      </c>
      <c r="CK20" s="161">
        <f t="shared" si="53"/>
        <v>1.7000768048015036E-2</v>
      </c>
      <c r="CL20">
        <v>0</v>
      </c>
      <c r="CM20" s="161">
        <f t="shared" si="54"/>
        <v>0</v>
      </c>
      <c r="CN20" s="161">
        <f t="shared" si="55"/>
        <v>0</v>
      </c>
      <c r="CO20">
        <v>5.1567558550000001</v>
      </c>
      <c r="CP20" s="161">
        <f t="shared" si="56"/>
        <v>2.9636598314903505E-3</v>
      </c>
      <c r="CQ20" s="161">
        <f t="shared" si="57"/>
        <v>0.11320869082011681</v>
      </c>
      <c r="CR20">
        <v>0</v>
      </c>
      <c r="CS20" s="161">
        <f t="shared" si="58"/>
        <v>0</v>
      </c>
      <c r="CT20" s="161">
        <f t="shared" si="59"/>
        <v>0</v>
      </c>
      <c r="CU20">
        <v>0.91433249999999988</v>
      </c>
      <c r="CV20" s="161">
        <f t="shared" si="60"/>
        <v>5.2547969674553272E-4</v>
      </c>
      <c r="CW20" s="161">
        <f t="shared" si="61"/>
        <v>2.0072772147806953E-2</v>
      </c>
    </row>
    <row r="21" spans="1:101" x14ac:dyDescent="0.25">
      <c r="A21" t="s">
        <v>1137</v>
      </c>
      <c r="B21" t="s">
        <v>1809</v>
      </c>
      <c r="C21">
        <v>2</v>
      </c>
      <c r="D21">
        <v>7</v>
      </c>
      <c r="E21">
        <v>914.72728251106287</v>
      </c>
      <c r="F21">
        <v>3794.0099676257146</v>
      </c>
      <c r="G21">
        <v>409.87334682462426</v>
      </c>
      <c r="H21" s="161">
        <f t="shared" si="0"/>
        <v>0.44808256478309116</v>
      </c>
      <c r="I21">
        <v>452.29727899552569</v>
      </c>
      <c r="J21" s="161">
        <f t="shared" si="1"/>
        <v>0.49446134125780328</v>
      </c>
      <c r="K21">
        <v>1.4523953249876858</v>
      </c>
      <c r="L21" s="161">
        <f t="shared" si="2"/>
        <v>1.5877905390562354E-3</v>
      </c>
      <c r="M21">
        <v>51.104261365924295</v>
      </c>
      <c r="N21" s="161">
        <f t="shared" si="3"/>
        <v>5.5868303420048296E-2</v>
      </c>
      <c r="O21">
        <v>40.715237942857144</v>
      </c>
      <c r="P21" s="161">
        <f t="shared" si="4"/>
        <v>4.451079433324405E-2</v>
      </c>
      <c r="Q21" s="161">
        <f t="shared" si="5"/>
        <v>9.9336144343824082E-2</v>
      </c>
      <c r="R21">
        <v>8.4820057142857141</v>
      </c>
      <c r="S21" s="161">
        <f t="shared" si="6"/>
        <v>9.2727153507451351E-3</v>
      </c>
      <c r="T21" s="161">
        <f t="shared" si="7"/>
        <v>0.16597452908186269</v>
      </c>
      <c r="U21">
        <v>279.6913067142857</v>
      </c>
      <c r="V21" s="161">
        <f t="shared" si="8"/>
        <v>0.30576469299843262</v>
      </c>
      <c r="W21" s="161">
        <f t="shared" si="9"/>
        <v>0.68238471440290904</v>
      </c>
      <c r="X21">
        <v>1.8677995428571428</v>
      </c>
      <c r="Y21" s="161">
        <f t="shared" si="10"/>
        <v>2.0419195738097529E-3</v>
      </c>
      <c r="Z21" s="161">
        <f t="shared" si="11"/>
        <v>4.5570163498733982E-3</v>
      </c>
      <c r="AA21">
        <v>0.19920571428571426</v>
      </c>
      <c r="AB21" s="161">
        <f t="shared" si="12"/>
        <v>2.1777607172584253E-4</v>
      </c>
      <c r="AC21" s="161">
        <f t="shared" si="13"/>
        <v>3.8980255063140825E-3</v>
      </c>
      <c r="AD21">
        <v>31.035642852695428</v>
      </c>
      <c r="AE21" s="161">
        <f t="shared" si="14"/>
        <v>3.3928847915739385E-2</v>
      </c>
      <c r="AF21" s="161">
        <f t="shared" si="15"/>
        <v>7.5720080588638258E-2</v>
      </c>
      <c r="AG21">
        <v>56.560311914785999</v>
      </c>
      <c r="AH21" s="161">
        <f t="shared" si="16"/>
        <v>6.1832977977348075E-2</v>
      </c>
      <c r="AI21" s="161">
        <f t="shared" si="17"/>
        <v>0.1379946082197604</v>
      </c>
      <c r="AJ21">
        <v>5.6873142857142858</v>
      </c>
      <c r="AK21" s="161">
        <f t="shared" si="18"/>
        <v>6.2174971649492728E-3</v>
      </c>
      <c r="AL21" s="161">
        <f t="shared" si="19"/>
        <v>0.11128845489011448</v>
      </c>
      <c r="AM21">
        <v>15.237497320000001</v>
      </c>
      <c r="AN21" s="161">
        <f t="shared" si="20"/>
        <v>1.6657967474382963E-2</v>
      </c>
      <c r="AO21" s="161">
        <f t="shared" si="21"/>
        <v>3.3689120027075678E-2</v>
      </c>
      <c r="AP21">
        <v>0</v>
      </c>
      <c r="AQ21" s="161">
        <f t="shared" si="22"/>
        <v>0</v>
      </c>
      <c r="AR21" s="161">
        <f t="shared" si="23"/>
        <v>0</v>
      </c>
      <c r="AS21">
        <v>436.13415938981143</v>
      </c>
      <c r="AT21" s="161">
        <f t="shared" si="24"/>
        <v>0.47679146312610038</v>
      </c>
      <c r="AU21" s="161">
        <f t="shared" si="25"/>
        <v>0.96426438902836253</v>
      </c>
      <c r="AV21">
        <v>0.61133657142857145</v>
      </c>
      <c r="AW21" s="161">
        <f t="shared" si="26"/>
        <v>6.6832659648060494E-4</v>
      </c>
      <c r="AX21" s="161">
        <f t="shared" si="27"/>
        <v>1.3516255786155615E-3</v>
      </c>
      <c r="AY21">
        <v>0.31428571428571433</v>
      </c>
      <c r="AZ21" s="161">
        <f t="shared" si="28"/>
        <v>3.4358406083937187E-4</v>
      </c>
      <c r="BA21" s="161">
        <f t="shared" si="29"/>
        <v>6.9486536594623948E-4</v>
      </c>
      <c r="BB21">
        <v>3.047857142857143E-3</v>
      </c>
      <c r="BC21" s="161">
        <f t="shared" si="30"/>
        <v>3.3319845172763628E-6</v>
      </c>
      <c r="BD21" s="161">
        <f t="shared" si="31"/>
        <v>7.4360949948796099E-6</v>
      </c>
      <c r="BE21">
        <v>2.526261714285714</v>
      </c>
      <c r="BF21" s="161">
        <f t="shared" si="32"/>
        <v>2.7617649135278318E-3</v>
      </c>
      <c r="BG21" s="161">
        <f t="shared" si="33"/>
        <v>4.9433484542449425E-2</v>
      </c>
      <c r="BH21">
        <v>1.6992183861428571</v>
      </c>
      <c r="BI21" s="161">
        <f t="shared" si="34"/>
        <v>1.8576229425214575E-3</v>
      </c>
      <c r="BJ21" s="161">
        <f t="shared" si="35"/>
        <v>3.3250033181692271E-2</v>
      </c>
      <c r="BK21">
        <v>22.027042065352855</v>
      </c>
      <c r="BL21" s="161">
        <f t="shared" si="36"/>
        <v>2.4080447239843265E-2</v>
      </c>
      <c r="BM21" s="161">
        <f t="shared" si="37"/>
        <v>0.43102163061572435</v>
      </c>
      <c r="BN21">
        <v>0</v>
      </c>
      <c r="BO21" s="161">
        <f t="shared" si="38"/>
        <v>0</v>
      </c>
      <c r="BP21" s="161">
        <f t="shared" si="39"/>
        <v>0</v>
      </c>
      <c r="BQ21">
        <v>0.15655885714285714</v>
      </c>
      <c r="BR21" s="161">
        <f t="shared" si="40"/>
        <v>1.7115358876481713E-4</v>
      </c>
      <c r="BS21" s="161">
        <f t="shared" si="41"/>
        <v>3.063518637356702E-3</v>
      </c>
      <c r="BT21">
        <v>0.50699881785714285</v>
      </c>
      <c r="BU21" s="161">
        <f t="shared" si="42"/>
        <v>5.5426226761855777E-4</v>
      </c>
      <c r="BV21" s="161">
        <f t="shared" si="43"/>
        <v>9.9208716515214821E-3</v>
      </c>
      <c r="BW21">
        <v>0</v>
      </c>
      <c r="BX21" s="161">
        <f t="shared" si="44"/>
        <v>0</v>
      </c>
      <c r="BY21" s="161">
        <f t="shared" si="45"/>
        <v>0</v>
      </c>
      <c r="BZ21">
        <v>0</v>
      </c>
      <c r="CA21" s="161">
        <f t="shared" si="46"/>
        <v>0</v>
      </c>
      <c r="CB21" s="161">
        <f t="shared" si="47"/>
        <v>0</v>
      </c>
      <c r="CC21">
        <v>6.5825000000000001E-5</v>
      </c>
      <c r="CD21" s="161">
        <f t="shared" si="48"/>
        <v>7.1961338924209799E-8</v>
      </c>
      <c r="CE21" s="161">
        <f t="shared" si="49"/>
        <v>1.2880530554716386E-6</v>
      </c>
      <c r="CF21">
        <v>0</v>
      </c>
      <c r="CG21" s="161">
        <f t="shared" si="50"/>
        <v>0</v>
      </c>
      <c r="CH21" s="161">
        <f t="shared" si="51"/>
        <v>0</v>
      </c>
      <c r="CI21">
        <v>0.22765714285714284</v>
      </c>
      <c r="CJ21" s="161">
        <f t="shared" si="52"/>
        <v>2.4887979970619224E-4</v>
      </c>
      <c r="CK21" s="161">
        <f t="shared" si="53"/>
        <v>4.454758502956113E-3</v>
      </c>
      <c r="CL21">
        <v>0</v>
      </c>
      <c r="CM21" s="161">
        <f t="shared" si="54"/>
        <v>0</v>
      </c>
      <c r="CN21" s="161">
        <f t="shared" si="55"/>
        <v>0</v>
      </c>
      <c r="CO21">
        <v>1.6849450312857144</v>
      </c>
      <c r="CP21" s="161">
        <f t="shared" si="56"/>
        <v>1.8420189968099442E-3</v>
      </c>
      <c r="CQ21" s="161">
        <f t="shared" si="57"/>
        <v>3.2970734460301104E-2</v>
      </c>
      <c r="CR21">
        <v>1.1648914285714285</v>
      </c>
      <c r="CS21" s="161">
        <f t="shared" si="58"/>
        <v>1.2734849510267451E-3</v>
      </c>
      <c r="CT21" s="161">
        <f t="shared" si="59"/>
        <v>2.2794408869945316E-2</v>
      </c>
      <c r="CU21">
        <v>6.7420963831428571</v>
      </c>
      <c r="CV21" s="161">
        <f t="shared" si="60"/>
        <v>7.3706081714702953E-3</v>
      </c>
      <c r="CW21" s="161">
        <f t="shared" si="61"/>
        <v>0.13192826200670627</v>
      </c>
    </row>
    <row r="22" spans="1:101" x14ac:dyDescent="0.25">
      <c r="A22" t="s">
        <v>1138</v>
      </c>
      <c r="B22" t="s">
        <v>1809</v>
      </c>
      <c r="C22">
        <v>2</v>
      </c>
      <c r="D22">
        <v>7</v>
      </c>
      <c r="E22">
        <v>1911.8532776339714</v>
      </c>
      <c r="F22">
        <v>3774.9294770863139</v>
      </c>
      <c r="G22">
        <v>333.45315946383147</v>
      </c>
      <c r="H22" s="161">
        <f t="shared" si="0"/>
        <v>0.17441357208985145</v>
      </c>
      <c r="I22">
        <v>1343.1537317112984</v>
      </c>
      <c r="J22" s="161">
        <f t="shared" si="1"/>
        <v>0.70254017262952762</v>
      </c>
      <c r="K22">
        <v>0.91153914644862277</v>
      </c>
      <c r="L22" s="161">
        <f t="shared" si="2"/>
        <v>4.7678300270861002E-4</v>
      </c>
      <c r="M22">
        <v>234.33484731239716</v>
      </c>
      <c r="N22" s="161">
        <f t="shared" si="3"/>
        <v>0.12256947227791457</v>
      </c>
      <c r="O22">
        <v>26.592293099999999</v>
      </c>
      <c r="P22" s="161">
        <f t="shared" si="4"/>
        <v>1.3909170442676174E-2</v>
      </c>
      <c r="Q22" s="161">
        <f t="shared" si="5"/>
        <v>7.974821154119062E-2</v>
      </c>
      <c r="R22">
        <v>2.557567457142857</v>
      </c>
      <c r="S22" s="161">
        <f t="shared" si="6"/>
        <v>1.3377425386471048E-3</v>
      </c>
      <c r="T22" s="161">
        <f t="shared" si="7"/>
        <v>1.0914157610256341E-2</v>
      </c>
      <c r="U22">
        <v>243.06858311428573</v>
      </c>
      <c r="V22" s="161">
        <f t="shared" si="8"/>
        <v>0.12713767628397568</v>
      </c>
      <c r="W22" s="161">
        <f t="shared" si="9"/>
        <v>0.72894370983055734</v>
      </c>
      <c r="X22">
        <v>13.218428417818743</v>
      </c>
      <c r="Y22" s="161">
        <f t="shared" si="10"/>
        <v>6.9139345432288135E-3</v>
      </c>
      <c r="Z22" s="161">
        <f t="shared" si="11"/>
        <v>3.9641035157900489E-2</v>
      </c>
      <c r="AA22">
        <v>0.20177804342857142</v>
      </c>
      <c r="AB22" s="161">
        <f t="shared" si="12"/>
        <v>1.0554054842444991E-4</v>
      </c>
      <c r="AC22" s="161">
        <f t="shared" si="13"/>
        <v>8.6106716838224443E-4</v>
      </c>
      <c r="AD22">
        <v>28.224957164516145</v>
      </c>
      <c r="AE22" s="161">
        <f t="shared" si="14"/>
        <v>1.4763139773699661E-2</v>
      </c>
      <c r="AF22" s="161">
        <f t="shared" si="15"/>
        <v>8.4644443645097961E-2</v>
      </c>
      <c r="AG22">
        <v>21.968897667211571</v>
      </c>
      <c r="AH22" s="161">
        <f t="shared" si="16"/>
        <v>1.1490891024022173E-2</v>
      </c>
      <c r="AI22" s="161">
        <f t="shared" si="17"/>
        <v>6.5883009483358831E-2</v>
      </c>
      <c r="AJ22">
        <v>183.36691897142856</v>
      </c>
      <c r="AK22" s="161">
        <f t="shared" si="18"/>
        <v>9.5910560248826049E-2</v>
      </c>
      <c r="AL22" s="161">
        <f t="shared" si="19"/>
        <v>0.78249957731202446</v>
      </c>
      <c r="AM22">
        <v>136.51947974348087</v>
      </c>
      <c r="AN22" s="161">
        <f t="shared" si="20"/>
        <v>7.1406881134953831E-2</v>
      </c>
      <c r="AO22" s="161">
        <f t="shared" si="21"/>
        <v>0.1016409935216744</v>
      </c>
      <c r="AP22">
        <v>0</v>
      </c>
      <c r="AQ22" s="161">
        <f t="shared" si="22"/>
        <v>0</v>
      </c>
      <c r="AR22" s="161">
        <f t="shared" si="23"/>
        <v>0</v>
      </c>
      <c r="AS22">
        <v>1206.5560380678185</v>
      </c>
      <c r="AT22" s="161">
        <f t="shared" si="24"/>
        <v>0.63109238150377367</v>
      </c>
      <c r="AU22" s="161">
        <f t="shared" si="25"/>
        <v>0.89830077494596083</v>
      </c>
      <c r="AV22">
        <v>7.8213899999999989E-2</v>
      </c>
      <c r="AW22" s="161">
        <f t="shared" si="26"/>
        <v>4.090999080054626E-5</v>
      </c>
      <c r="AX22" s="161">
        <f t="shared" si="27"/>
        <v>5.8231532365508494E-5</v>
      </c>
      <c r="AY22">
        <v>0</v>
      </c>
      <c r="AZ22" s="161">
        <f t="shared" si="28"/>
        <v>0</v>
      </c>
      <c r="BA22" s="161">
        <f t="shared" si="29"/>
        <v>0</v>
      </c>
      <c r="BB22">
        <v>0.38</v>
      </c>
      <c r="BC22" s="161">
        <f t="shared" si="30"/>
        <v>1.9876002224933909E-4</v>
      </c>
      <c r="BD22" s="161">
        <f t="shared" si="31"/>
        <v>1.1395903418969324E-3</v>
      </c>
      <c r="BE22">
        <v>1.2591101970714287</v>
      </c>
      <c r="BF22" s="161">
        <f t="shared" si="32"/>
        <v>6.5858097574812333E-4</v>
      </c>
      <c r="BG22" s="161">
        <f t="shared" si="33"/>
        <v>5.3731240210845811E-3</v>
      </c>
      <c r="BH22">
        <v>5.7499406857142858</v>
      </c>
      <c r="BI22" s="161">
        <f t="shared" si="34"/>
        <v>3.0075219437498721E-3</v>
      </c>
      <c r="BJ22" s="161">
        <f t="shared" si="35"/>
        <v>2.4537283940740184E-2</v>
      </c>
      <c r="BK22">
        <v>29.086336118600002</v>
      </c>
      <c r="BL22" s="161">
        <f t="shared" si="36"/>
        <v>1.5213686352854451E-2</v>
      </c>
      <c r="BM22" s="161">
        <f t="shared" si="37"/>
        <v>0.12412296528746465</v>
      </c>
      <c r="BN22">
        <v>0</v>
      </c>
      <c r="BO22" s="161">
        <f t="shared" si="38"/>
        <v>0</v>
      </c>
      <c r="BP22" s="161">
        <f t="shared" si="39"/>
        <v>0</v>
      </c>
      <c r="BQ22">
        <v>0.31972422857142863</v>
      </c>
      <c r="BR22" s="161">
        <f t="shared" si="40"/>
        <v>1.6723261785397348E-4</v>
      </c>
      <c r="BS22" s="161">
        <f t="shared" si="41"/>
        <v>1.3643904533976413E-3</v>
      </c>
      <c r="BT22">
        <v>0.26555730417142859</v>
      </c>
      <c r="BU22" s="161">
        <f t="shared" si="42"/>
        <v>1.3890046233049381E-4</v>
      </c>
      <c r="BV22" s="161">
        <f t="shared" si="43"/>
        <v>1.1332386421273831E-3</v>
      </c>
      <c r="BW22">
        <v>0</v>
      </c>
      <c r="BX22" s="161">
        <f t="shared" si="44"/>
        <v>0</v>
      </c>
      <c r="BY22" s="161">
        <f t="shared" si="45"/>
        <v>0</v>
      </c>
      <c r="BZ22">
        <v>0</v>
      </c>
      <c r="CA22" s="161">
        <f t="shared" si="46"/>
        <v>0</v>
      </c>
      <c r="CB22" s="161">
        <f t="shared" si="47"/>
        <v>0</v>
      </c>
      <c r="CC22">
        <v>2.2403068571428571E-4</v>
      </c>
      <c r="CD22" s="161">
        <f t="shared" si="48"/>
        <v>1.1717985283448978E-7</v>
      </c>
      <c r="CE22" s="161">
        <f t="shared" si="49"/>
        <v>9.5602804398794875E-7</v>
      </c>
      <c r="CF22">
        <v>0</v>
      </c>
      <c r="CG22" s="161">
        <f t="shared" si="50"/>
        <v>0</v>
      </c>
      <c r="CH22" s="161">
        <f t="shared" si="51"/>
        <v>0</v>
      </c>
      <c r="CI22">
        <v>0.83199999999999996</v>
      </c>
      <c r="CJ22" s="161">
        <f t="shared" si="52"/>
        <v>4.3517983818802658E-4</v>
      </c>
      <c r="CK22" s="161">
        <f t="shared" si="53"/>
        <v>3.5504749274052343E-3</v>
      </c>
      <c r="CL22">
        <v>0</v>
      </c>
      <c r="CM22" s="161">
        <f t="shared" si="54"/>
        <v>0</v>
      </c>
      <c r="CN22" s="161">
        <f t="shared" si="55"/>
        <v>0</v>
      </c>
      <c r="CO22">
        <v>5.7180313230742854</v>
      </c>
      <c r="CP22" s="161">
        <f t="shared" si="56"/>
        <v>2.9908316657806912E-3</v>
      </c>
      <c r="CQ22" s="161">
        <f t="shared" si="57"/>
        <v>2.4401113998429123E-2</v>
      </c>
      <c r="CR22">
        <v>0.55914788571428564</v>
      </c>
      <c r="CS22" s="161">
        <f t="shared" si="58"/>
        <v>2.9246380580326924E-4</v>
      </c>
      <c r="CT22" s="161">
        <f t="shared" si="59"/>
        <v>2.386106429014686E-3</v>
      </c>
      <c r="CU22">
        <v>4.4185110667942862</v>
      </c>
      <c r="CV22" s="161">
        <f t="shared" si="60"/>
        <v>2.3111140998552191E-3</v>
      </c>
      <c r="CW22" s="161">
        <f t="shared" si="61"/>
        <v>1.8855544181629408E-2</v>
      </c>
    </row>
    <row r="23" spans="1:101" x14ac:dyDescent="0.25">
      <c r="A23" t="s">
        <v>1139</v>
      </c>
      <c r="B23" t="s">
        <v>1809</v>
      </c>
      <c r="C23">
        <v>2</v>
      </c>
      <c r="D23">
        <v>7</v>
      </c>
      <c r="E23">
        <v>1478.0618592313144</v>
      </c>
      <c r="F23">
        <v>3067.8615589799997</v>
      </c>
      <c r="G23">
        <v>180.62423239655001</v>
      </c>
      <c r="H23" s="161">
        <f t="shared" si="0"/>
        <v>0.1222034323316387</v>
      </c>
      <c r="I23">
        <v>1237.3837528008571</v>
      </c>
      <c r="J23" s="161">
        <f t="shared" si="1"/>
        <v>0.83716641835570726</v>
      </c>
      <c r="K23">
        <v>1.01283158938105</v>
      </c>
      <c r="L23" s="161">
        <f t="shared" si="2"/>
        <v>6.8524303164671767E-4</v>
      </c>
      <c r="M23">
        <v>59.041042444519995</v>
      </c>
      <c r="N23" s="161">
        <f t="shared" si="3"/>
        <v>3.9944906281003063E-2</v>
      </c>
      <c r="O23">
        <v>18.528942857142855</v>
      </c>
      <c r="P23" s="161">
        <f t="shared" si="4"/>
        <v>1.2535972524708186E-2</v>
      </c>
      <c r="Q23" s="161">
        <f t="shared" si="5"/>
        <v>0.10258281854709084</v>
      </c>
      <c r="R23">
        <v>0</v>
      </c>
      <c r="S23" s="161">
        <f t="shared" si="6"/>
        <v>0</v>
      </c>
      <c r="T23" s="161">
        <f t="shared" si="7"/>
        <v>0</v>
      </c>
      <c r="U23">
        <v>38.296918428571431</v>
      </c>
      <c r="V23" s="161">
        <f t="shared" si="8"/>
        <v>2.5910227091908215E-2</v>
      </c>
      <c r="W23" s="161">
        <f t="shared" si="9"/>
        <v>0.21202536293409829</v>
      </c>
      <c r="X23">
        <v>1.5395465571428573</v>
      </c>
      <c r="Y23" s="161">
        <f t="shared" si="10"/>
        <v>1.0415981899049333E-3</v>
      </c>
      <c r="Z23" s="161">
        <f t="shared" si="11"/>
        <v>8.5234773690989162E-3</v>
      </c>
      <c r="AA23">
        <v>0.49154295617142857</v>
      </c>
      <c r="AB23" s="161">
        <f t="shared" si="12"/>
        <v>3.3255912335567741E-4</v>
      </c>
      <c r="AC23" s="161">
        <f t="shared" si="13"/>
        <v>8.3254450771821035E-3</v>
      </c>
      <c r="AD23">
        <v>21.486581375142858</v>
      </c>
      <c r="AE23" s="161">
        <f t="shared" si="14"/>
        <v>1.4536997380013066E-2</v>
      </c>
      <c r="AF23" s="161">
        <f t="shared" si="15"/>
        <v>0.11895735743790078</v>
      </c>
      <c r="AG23">
        <v>100.76726686426427</v>
      </c>
      <c r="AH23" s="161">
        <f t="shared" si="16"/>
        <v>6.8175270361600163E-2</v>
      </c>
      <c r="AI23" s="161">
        <f t="shared" si="17"/>
        <v>0.55788343306581145</v>
      </c>
      <c r="AJ23">
        <v>0.36759999999999998</v>
      </c>
      <c r="AK23" s="161">
        <f t="shared" si="18"/>
        <v>2.4870406993058816E-4</v>
      </c>
      <c r="AL23" s="161">
        <f t="shared" si="19"/>
        <v>6.2261773298706293E-3</v>
      </c>
      <c r="AM23">
        <v>9.2800269465714287</v>
      </c>
      <c r="AN23" s="161">
        <f t="shared" si="20"/>
        <v>6.278510529591521E-3</v>
      </c>
      <c r="AO23" s="161">
        <f t="shared" si="21"/>
        <v>7.4997161758151385E-3</v>
      </c>
      <c r="AP23">
        <v>0</v>
      </c>
      <c r="AQ23" s="161">
        <f t="shared" si="22"/>
        <v>0</v>
      </c>
      <c r="AR23" s="161">
        <f t="shared" si="23"/>
        <v>0</v>
      </c>
      <c r="AS23">
        <v>1225.4363560257141</v>
      </c>
      <c r="AT23" s="161">
        <f t="shared" si="24"/>
        <v>0.82908326764010976</v>
      </c>
      <c r="AU23" s="161">
        <f t="shared" si="25"/>
        <v>0.9903446309618178</v>
      </c>
      <c r="AV23">
        <v>1.8102269714285715</v>
      </c>
      <c r="AW23" s="161">
        <f t="shared" si="26"/>
        <v>1.2247301830587822E-3</v>
      </c>
      <c r="AX23" s="161">
        <f t="shared" si="27"/>
        <v>1.4629470989343974E-3</v>
      </c>
      <c r="AY23">
        <v>0.8571428571428571</v>
      </c>
      <c r="AZ23" s="161">
        <f t="shared" si="28"/>
        <v>5.7991000294711987E-4</v>
      </c>
      <c r="BA23" s="161">
        <f t="shared" si="29"/>
        <v>6.9270576343247376E-4</v>
      </c>
      <c r="BB23">
        <v>4.9763142857142863E-3</v>
      </c>
      <c r="BC23" s="161">
        <f t="shared" si="30"/>
        <v>3.3667835041100948E-6</v>
      </c>
      <c r="BD23" s="161">
        <f t="shared" si="31"/>
        <v>2.7550645999641274E-5</v>
      </c>
      <c r="BE23">
        <v>1.5494357142857142</v>
      </c>
      <c r="BF23" s="161">
        <f t="shared" si="32"/>
        <v>1.0482888145774351E-3</v>
      </c>
      <c r="BG23" s="161">
        <f t="shared" si="33"/>
        <v>2.6243366480896681E-2</v>
      </c>
      <c r="BH23">
        <v>5.8484176689999998</v>
      </c>
      <c r="BI23" s="161">
        <f t="shared" si="34"/>
        <v>3.9568152256100747E-3</v>
      </c>
      <c r="BJ23" s="161">
        <f t="shared" si="35"/>
        <v>9.9056815849680707E-2</v>
      </c>
      <c r="BK23">
        <v>8.8663136878057145</v>
      </c>
      <c r="BL23" s="161">
        <f t="shared" si="36"/>
        <v>5.998607996296419E-3</v>
      </c>
      <c r="BM23" s="161">
        <f t="shared" si="37"/>
        <v>0.15017203830940587</v>
      </c>
      <c r="BN23">
        <v>2.4451128</v>
      </c>
      <c r="BO23" s="161">
        <f t="shared" si="38"/>
        <v>1.6542695995630475E-3</v>
      </c>
      <c r="BP23" s="161">
        <f t="shared" si="39"/>
        <v>4.1413780969359354E-2</v>
      </c>
      <c r="BQ23">
        <v>0.10007999999999999</v>
      </c>
      <c r="BR23" s="161">
        <f t="shared" si="40"/>
        <v>6.7710291944105718E-5</v>
      </c>
      <c r="BS23" s="161">
        <f t="shared" si="41"/>
        <v>1.6950920216905671E-3</v>
      </c>
      <c r="BT23">
        <v>0.39004630457142853</v>
      </c>
      <c r="BU23" s="161">
        <f t="shared" si="42"/>
        <v>2.6389037923911876E-4</v>
      </c>
      <c r="BV23" s="161">
        <f t="shared" si="43"/>
        <v>6.6063587027269943E-3</v>
      </c>
      <c r="BW23">
        <v>2.9253599999999997E-3</v>
      </c>
      <c r="BX23" s="161">
        <f t="shared" si="44"/>
        <v>1.9791864472582846E-6</v>
      </c>
      <c r="BY23" s="161">
        <f t="shared" si="45"/>
        <v>4.9547905641214208E-5</v>
      </c>
      <c r="BZ23">
        <v>0</v>
      </c>
      <c r="CA23" s="161">
        <f t="shared" si="46"/>
        <v>0</v>
      </c>
      <c r="CB23" s="161">
        <f t="shared" si="47"/>
        <v>0</v>
      </c>
      <c r="CC23">
        <v>0.17828057142857143</v>
      </c>
      <c r="CD23" s="161">
        <f t="shared" si="48"/>
        <v>1.2061780115298327E-4</v>
      </c>
      <c r="CE23" s="161">
        <f t="shared" si="49"/>
        <v>3.0196040592626572E-3</v>
      </c>
      <c r="CF23">
        <v>0</v>
      </c>
      <c r="CG23" s="161">
        <f t="shared" si="50"/>
        <v>0</v>
      </c>
      <c r="CH23" s="161">
        <f t="shared" si="51"/>
        <v>0</v>
      </c>
      <c r="CI23">
        <v>0.80771428571428572</v>
      </c>
      <c r="CJ23" s="161">
        <f t="shared" si="52"/>
        <v>5.4646852611050275E-4</v>
      </c>
      <c r="CK23" s="161">
        <f t="shared" si="53"/>
        <v>1.3680555970421475E-2</v>
      </c>
      <c r="CL23">
        <v>0</v>
      </c>
      <c r="CM23" s="161">
        <f t="shared" si="54"/>
        <v>0</v>
      </c>
      <c r="CN23" s="161">
        <f t="shared" si="55"/>
        <v>0</v>
      </c>
      <c r="CO23">
        <v>5.3543414801714286</v>
      </c>
      <c r="CP23" s="161">
        <f t="shared" si="56"/>
        <v>3.6225422141371163E-3</v>
      </c>
      <c r="CQ23" s="161">
        <f t="shared" si="57"/>
        <v>9.0688464472876221E-2</v>
      </c>
      <c r="CR23">
        <v>0.15531885714285715</v>
      </c>
      <c r="CS23" s="161">
        <f t="shared" si="58"/>
        <v>1.0508278538736718E-4</v>
      </c>
      <c r="CT23" s="161">
        <f t="shared" si="59"/>
        <v>2.6306930012085748E-3</v>
      </c>
      <c r="CU23">
        <v>32.483912758228577</v>
      </c>
      <c r="CV23" s="161">
        <f t="shared" si="60"/>
        <v>2.1977370267251373E-2</v>
      </c>
      <c r="CW23" s="161">
        <f t="shared" si="61"/>
        <v>0.55019205984977715</v>
      </c>
    </row>
    <row r="24" spans="1:101" x14ac:dyDescent="0.25">
      <c r="A24" t="s">
        <v>1140</v>
      </c>
      <c r="B24" t="s">
        <v>1808</v>
      </c>
      <c r="C24">
        <v>2</v>
      </c>
      <c r="D24">
        <v>7</v>
      </c>
      <c r="E24">
        <v>510.07321198087141</v>
      </c>
      <c r="F24">
        <v>1043.7204594285715</v>
      </c>
      <c r="G24">
        <v>361.71022871428573</v>
      </c>
      <c r="H24" s="161">
        <f t="shared" si="0"/>
        <v>0.70913394434023025</v>
      </c>
      <c r="I24">
        <v>90.834167342857157</v>
      </c>
      <c r="J24" s="161">
        <f t="shared" si="1"/>
        <v>0.17808064648230065</v>
      </c>
      <c r="K24">
        <v>1.0308999005857142</v>
      </c>
      <c r="L24" s="161">
        <f t="shared" si="2"/>
        <v>2.0210822218681319E-3</v>
      </c>
      <c r="M24">
        <v>56.497916023142849</v>
      </c>
      <c r="N24" s="161">
        <f t="shared" si="3"/>
        <v>0.11076432695560107</v>
      </c>
      <c r="O24">
        <v>0.46334828571428571</v>
      </c>
      <c r="P24" s="161">
        <f t="shared" si="4"/>
        <v>9.0839564758727622E-4</v>
      </c>
      <c r="Q24" s="161">
        <f t="shared" si="5"/>
        <v>1.2809930406482469E-3</v>
      </c>
      <c r="R24">
        <v>5.1832000000000003</v>
      </c>
      <c r="S24" s="161">
        <f t="shared" si="6"/>
        <v>1.0161678516444771E-2</v>
      </c>
      <c r="T24" s="161">
        <f t="shared" si="7"/>
        <v>9.1741436938609242E-2</v>
      </c>
      <c r="U24">
        <v>340.06204328571431</v>
      </c>
      <c r="V24" s="161">
        <f t="shared" si="8"/>
        <v>0.66669261450739981</v>
      </c>
      <c r="W24" s="161">
        <f t="shared" si="9"/>
        <v>0.94015047485518777</v>
      </c>
      <c r="X24">
        <v>0</v>
      </c>
      <c r="Y24" s="161">
        <f t="shared" si="10"/>
        <v>0</v>
      </c>
      <c r="Z24" s="161">
        <f t="shared" si="11"/>
        <v>0</v>
      </c>
      <c r="AA24">
        <v>0</v>
      </c>
      <c r="AB24" s="161">
        <f t="shared" si="12"/>
        <v>0</v>
      </c>
      <c r="AC24" s="161">
        <f t="shared" si="13"/>
        <v>0</v>
      </c>
      <c r="AD24">
        <v>3.9743342857142858</v>
      </c>
      <c r="AE24" s="161">
        <f t="shared" si="14"/>
        <v>7.7916938046598098E-3</v>
      </c>
      <c r="AF24" s="161">
        <f t="shared" si="15"/>
        <v>1.0987619288072733E-2</v>
      </c>
      <c r="AG24">
        <v>17.210502857142856</v>
      </c>
      <c r="AH24" s="161">
        <f t="shared" si="16"/>
        <v>3.3741240380583404E-2</v>
      </c>
      <c r="AI24" s="161">
        <f t="shared" si="17"/>
        <v>4.7580912816091253E-2</v>
      </c>
      <c r="AJ24">
        <v>0</v>
      </c>
      <c r="AK24" s="161">
        <f t="shared" si="18"/>
        <v>0</v>
      </c>
      <c r="AL24" s="161">
        <f t="shared" si="19"/>
        <v>0</v>
      </c>
      <c r="AM24">
        <v>25.30071357142857</v>
      </c>
      <c r="AN24" s="161">
        <f t="shared" si="20"/>
        <v>4.9602121768310761E-2</v>
      </c>
      <c r="AO24" s="161">
        <f t="shared" si="21"/>
        <v>0.27853740846140007</v>
      </c>
      <c r="AP24">
        <v>0</v>
      </c>
      <c r="AQ24" s="161">
        <f t="shared" si="22"/>
        <v>0</v>
      </c>
      <c r="AR24" s="161">
        <f t="shared" si="23"/>
        <v>0</v>
      </c>
      <c r="AS24">
        <v>65.533453771428569</v>
      </c>
      <c r="AT24" s="161">
        <f t="shared" si="24"/>
        <v>0.12847852471398985</v>
      </c>
      <c r="AU24" s="161">
        <f t="shared" si="25"/>
        <v>0.72146259153859971</v>
      </c>
      <c r="AV24">
        <v>0</v>
      </c>
      <c r="AW24" s="161">
        <f t="shared" si="26"/>
        <v>0</v>
      </c>
      <c r="AX24" s="161">
        <f t="shared" si="27"/>
        <v>0</v>
      </c>
      <c r="AY24">
        <v>0</v>
      </c>
      <c r="AZ24" s="161">
        <f t="shared" si="28"/>
        <v>0</v>
      </c>
      <c r="BA24" s="161">
        <f t="shared" si="29"/>
        <v>0</v>
      </c>
      <c r="BB24">
        <v>0</v>
      </c>
      <c r="BC24" s="161">
        <f t="shared" si="30"/>
        <v>0</v>
      </c>
      <c r="BD24" s="161">
        <f t="shared" si="31"/>
        <v>0</v>
      </c>
      <c r="BE24">
        <v>8.214502857142857E-3</v>
      </c>
      <c r="BF24" s="161">
        <f t="shared" si="32"/>
        <v>1.6104556491492272E-5</v>
      </c>
      <c r="BG24" s="161">
        <f t="shared" si="33"/>
        <v>1.4539479392085909E-4</v>
      </c>
      <c r="BH24">
        <v>0</v>
      </c>
      <c r="BI24" s="161">
        <f t="shared" si="34"/>
        <v>0</v>
      </c>
      <c r="BJ24" s="161">
        <f t="shared" si="35"/>
        <v>0</v>
      </c>
      <c r="BK24">
        <v>51.064742363142855</v>
      </c>
      <c r="BL24" s="161">
        <f t="shared" si="36"/>
        <v>0.10011257435934093</v>
      </c>
      <c r="BM24" s="161">
        <f t="shared" si="37"/>
        <v>0.90383408730023884</v>
      </c>
      <c r="BN24">
        <v>0</v>
      </c>
      <c r="BO24" s="161">
        <f t="shared" si="38"/>
        <v>0</v>
      </c>
      <c r="BP24" s="161">
        <f t="shared" si="39"/>
        <v>0</v>
      </c>
      <c r="BQ24">
        <v>0</v>
      </c>
      <c r="BR24" s="161">
        <f t="shared" si="40"/>
        <v>0</v>
      </c>
      <c r="BS24" s="161">
        <f t="shared" si="41"/>
        <v>0</v>
      </c>
      <c r="BT24">
        <v>4.1429999999999999E-4</v>
      </c>
      <c r="BU24" s="161">
        <f t="shared" si="42"/>
        <v>8.1223634229106883E-7</v>
      </c>
      <c r="BV24" s="161">
        <f t="shared" si="43"/>
        <v>7.3330138377191319E-6</v>
      </c>
      <c r="BW24">
        <v>0</v>
      </c>
      <c r="BX24" s="161">
        <f t="shared" si="44"/>
        <v>0</v>
      </c>
      <c r="BY24" s="161">
        <f t="shared" si="45"/>
        <v>0</v>
      </c>
      <c r="BZ24">
        <v>0</v>
      </c>
      <c r="CA24" s="161">
        <f t="shared" si="46"/>
        <v>0</v>
      </c>
      <c r="CB24" s="161">
        <f t="shared" si="47"/>
        <v>0</v>
      </c>
      <c r="CC24">
        <v>1.1284285714285714E-4</v>
      </c>
      <c r="CD24" s="161">
        <f t="shared" si="48"/>
        <v>2.2122874617279243E-7</v>
      </c>
      <c r="CE24" s="161">
        <f t="shared" si="49"/>
        <v>1.9972923797159901E-6</v>
      </c>
      <c r="CF24">
        <v>0</v>
      </c>
      <c r="CG24" s="161">
        <f t="shared" si="50"/>
        <v>0</v>
      </c>
      <c r="CH24" s="161">
        <f t="shared" si="51"/>
        <v>0</v>
      </c>
      <c r="CI24">
        <v>0</v>
      </c>
      <c r="CJ24" s="161">
        <f t="shared" si="52"/>
        <v>0</v>
      </c>
      <c r="CK24" s="161">
        <f t="shared" si="53"/>
        <v>0</v>
      </c>
      <c r="CL24">
        <v>0</v>
      </c>
      <c r="CM24" s="161">
        <f t="shared" si="54"/>
        <v>0</v>
      </c>
      <c r="CN24" s="161">
        <f t="shared" si="55"/>
        <v>0</v>
      </c>
      <c r="CO24">
        <v>3.0633714285714284E-3</v>
      </c>
      <c r="CP24" s="161">
        <f t="shared" si="56"/>
        <v>6.0057485016215871E-6</v>
      </c>
      <c r="CQ24" s="161">
        <f t="shared" si="57"/>
        <v>5.4220963253168506E-5</v>
      </c>
      <c r="CR24">
        <v>0</v>
      </c>
      <c r="CS24" s="161">
        <f t="shared" si="58"/>
        <v>0</v>
      </c>
      <c r="CT24" s="161">
        <f t="shared" si="59"/>
        <v>0</v>
      </c>
      <c r="CU24">
        <v>0.23816864285714284</v>
      </c>
      <c r="CV24" s="161">
        <f t="shared" si="60"/>
        <v>4.6693030973380068E-4</v>
      </c>
      <c r="CW24" s="161">
        <f t="shared" si="61"/>
        <v>4.2155296977605949E-3</v>
      </c>
    </row>
    <row r="25" spans="1:101" x14ac:dyDescent="0.25">
      <c r="A25" t="s">
        <v>1141</v>
      </c>
      <c r="B25" t="s">
        <v>1808</v>
      </c>
      <c r="C25">
        <v>2</v>
      </c>
      <c r="D25">
        <v>7</v>
      </c>
      <c r="E25">
        <v>294.92276643287141</v>
      </c>
      <c r="F25">
        <v>1669.5203801428572</v>
      </c>
      <c r="G25">
        <v>199.90907617714285</v>
      </c>
      <c r="H25" s="161">
        <f t="shared" si="0"/>
        <v>0.67783534853910632</v>
      </c>
      <c r="I25">
        <v>43.385406464285715</v>
      </c>
      <c r="J25" s="161">
        <f t="shared" si="1"/>
        <v>0.14710768852821285</v>
      </c>
      <c r="K25">
        <v>1.1253010154428571</v>
      </c>
      <c r="L25" s="161">
        <f t="shared" si="2"/>
        <v>3.8155786650637957E-3</v>
      </c>
      <c r="M25">
        <v>50.502982776000003</v>
      </c>
      <c r="N25" s="161">
        <f t="shared" si="3"/>
        <v>0.17124138426761704</v>
      </c>
      <c r="O25">
        <v>40.02373</v>
      </c>
      <c r="P25" s="161">
        <f t="shared" si="4"/>
        <v>0.13570919086407651</v>
      </c>
      <c r="Q25" s="161">
        <f t="shared" si="5"/>
        <v>0.200209669142457</v>
      </c>
      <c r="R25">
        <v>0.92228571428571438</v>
      </c>
      <c r="S25" s="161">
        <f t="shared" si="6"/>
        <v>3.1272109828646938E-3</v>
      </c>
      <c r="T25" s="161">
        <f t="shared" si="7"/>
        <v>1.8262004808238821E-2</v>
      </c>
      <c r="U25">
        <v>103.94094746285714</v>
      </c>
      <c r="V25" s="161">
        <f t="shared" si="8"/>
        <v>0.35243446519926624</v>
      </c>
      <c r="W25" s="161">
        <f t="shared" si="9"/>
        <v>0.51994111248232311</v>
      </c>
      <c r="X25">
        <v>34.023477142857146</v>
      </c>
      <c r="Y25" s="161">
        <f t="shared" si="10"/>
        <v>0.11536402412867428</v>
      </c>
      <c r="Z25" s="161">
        <f t="shared" si="11"/>
        <v>0.17019475950510801</v>
      </c>
      <c r="AA25">
        <v>0</v>
      </c>
      <c r="AB25" s="161">
        <f t="shared" si="12"/>
        <v>0</v>
      </c>
      <c r="AC25" s="161">
        <f t="shared" si="13"/>
        <v>0</v>
      </c>
      <c r="AD25">
        <v>6.401496428571428</v>
      </c>
      <c r="AE25" s="161">
        <f t="shared" si="14"/>
        <v>2.170567062691818E-2</v>
      </c>
      <c r="AF25" s="161">
        <f t="shared" si="15"/>
        <v>3.202203997430788E-2</v>
      </c>
      <c r="AG25">
        <v>15.517398</v>
      </c>
      <c r="AH25" s="161">
        <f t="shared" si="16"/>
        <v>5.2615124249934697E-2</v>
      </c>
      <c r="AI25" s="161">
        <f t="shared" si="17"/>
        <v>7.7622278571533032E-2</v>
      </c>
      <c r="AJ25">
        <v>38.639384285714286</v>
      </c>
      <c r="AK25" s="161">
        <f t="shared" si="18"/>
        <v>0.13101526461677604</v>
      </c>
      <c r="AL25" s="161">
        <f t="shared" si="19"/>
        <v>0.76509113248012883</v>
      </c>
      <c r="AM25">
        <v>2.5701969642857141</v>
      </c>
      <c r="AN25" s="161">
        <f t="shared" si="20"/>
        <v>8.7148136963876178E-3</v>
      </c>
      <c r="AO25" s="161">
        <f t="shared" si="21"/>
        <v>5.9241048401873699E-2</v>
      </c>
      <c r="AP25">
        <v>0</v>
      </c>
      <c r="AQ25" s="161">
        <f t="shared" si="22"/>
        <v>0</v>
      </c>
      <c r="AR25" s="161">
        <f t="shared" si="23"/>
        <v>0</v>
      </c>
      <c r="AS25">
        <v>40.795780928571432</v>
      </c>
      <c r="AT25" s="161">
        <f t="shared" si="24"/>
        <v>0.13832699802053813</v>
      </c>
      <c r="AU25" s="161">
        <f t="shared" si="25"/>
        <v>0.94031113808174116</v>
      </c>
      <c r="AV25">
        <v>1.942857142857143E-2</v>
      </c>
      <c r="AW25" s="161">
        <f t="shared" si="26"/>
        <v>6.5876811287112513E-5</v>
      </c>
      <c r="AX25" s="161">
        <f t="shared" si="27"/>
        <v>4.4781351638516442E-4</v>
      </c>
      <c r="AY25">
        <v>0</v>
      </c>
      <c r="AZ25" s="161">
        <f t="shared" si="28"/>
        <v>0</v>
      </c>
      <c r="BA25" s="161">
        <f t="shared" si="29"/>
        <v>0</v>
      </c>
      <c r="BB25">
        <v>2.0271428571428571E-3</v>
      </c>
      <c r="BC25" s="161">
        <f t="shared" si="30"/>
        <v>6.8734702365009297E-6</v>
      </c>
      <c r="BD25" s="161">
        <f t="shared" si="31"/>
        <v>1.0140324270952917E-5</v>
      </c>
      <c r="BE25">
        <v>2.9098541714285716E-2</v>
      </c>
      <c r="BF25" s="161">
        <f t="shared" si="32"/>
        <v>9.8664955799229411E-5</v>
      </c>
      <c r="BG25" s="161">
        <f t="shared" si="33"/>
        <v>5.761747151321507E-4</v>
      </c>
      <c r="BH25">
        <v>1.1571428571428573E-5</v>
      </c>
      <c r="BI25" s="161">
        <f t="shared" si="34"/>
        <v>3.9235453781294954E-8</v>
      </c>
      <c r="BJ25" s="161">
        <f t="shared" si="35"/>
        <v>2.2912366627437183E-7</v>
      </c>
      <c r="BK25">
        <v>6.2785825285714285</v>
      </c>
      <c r="BL25" s="161">
        <f t="shared" si="36"/>
        <v>2.1288904225711999E-2</v>
      </c>
      <c r="BM25" s="161">
        <f t="shared" si="37"/>
        <v>0.12432102389712975</v>
      </c>
      <c r="BN25">
        <v>2.6488722</v>
      </c>
      <c r="BO25" s="161">
        <f t="shared" si="38"/>
        <v>8.9815792522172783E-3</v>
      </c>
      <c r="BP25" s="161">
        <f t="shared" si="39"/>
        <v>5.2449816909800336E-2</v>
      </c>
      <c r="BQ25">
        <v>0</v>
      </c>
      <c r="BR25" s="161">
        <f t="shared" si="40"/>
        <v>0</v>
      </c>
      <c r="BS25" s="161">
        <f t="shared" si="41"/>
        <v>0</v>
      </c>
      <c r="BT25">
        <v>9.9727914285714283E-3</v>
      </c>
      <c r="BU25" s="161">
        <f t="shared" si="42"/>
        <v>3.3814925681030382E-5</v>
      </c>
      <c r="BV25" s="161">
        <f t="shared" si="43"/>
        <v>1.9746935488552356E-4</v>
      </c>
      <c r="BW25">
        <v>0</v>
      </c>
      <c r="BX25" s="161">
        <f t="shared" si="44"/>
        <v>0</v>
      </c>
      <c r="BY25" s="161">
        <f t="shared" si="45"/>
        <v>0</v>
      </c>
      <c r="BZ25">
        <v>0</v>
      </c>
      <c r="CA25" s="161">
        <f t="shared" si="46"/>
        <v>0</v>
      </c>
      <c r="CB25" s="161">
        <f t="shared" si="47"/>
        <v>0</v>
      </c>
      <c r="CC25">
        <v>2.3320857142857145E-4</v>
      </c>
      <c r="CD25" s="161">
        <f t="shared" si="48"/>
        <v>7.9074455407176238E-7</v>
      </c>
      <c r="CE25" s="161">
        <f t="shared" si="49"/>
        <v>4.6177187684723583E-6</v>
      </c>
      <c r="CF25">
        <v>0</v>
      </c>
      <c r="CG25" s="161">
        <f t="shared" si="50"/>
        <v>0</v>
      </c>
      <c r="CH25" s="161">
        <f t="shared" si="51"/>
        <v>0</v>
      </c>
      <c r="CI25">
        <v>0</v>
      </c>
      <c r="CJ25" s="161">
        <f t="shared" si="52"/>
        <v>0</v>
      </c>
      <c r="CK25" s="161">
        <f t="shared" si="53"/>
        <v>0</v>
      </c>
      <c r="CL25">
        <v>0</v>
      </c>
      <c r="CM25" s="161">
        <f t="shared" si="54"/>
        <v>0</v>
      </c>
      <c r="CN25" s="161">
        <f t="shared" si="55"/>
        <v>0</v>
      </c>
      <c r="CO25">
        <v>1.9745419342857142</v>
      </c>
      <c r="CP25" s="161">
        <f t="shared" si="56"/>
        <v>6.6951153285589021E-3</v>
      </c>
      <c r="CQ25" s="161">
        <f t="shared" si="57"/>
        <v>3.9097530992249725E-2</v>
      </c>
      <c r="CR25">
        <v>0</v>
      </c>
      <c r="CS25" s="161">
        <f t="shared" si="58"/>
        <v>0</v>
      </c>
      <c r="CT25" s="161">
        <f t="shared" si="59"/>
        <v>0</v>
      </c>
      <c r="CU25">
        <v>0</v>
      </c>
      <c r="CV25" s="161">
        <f t="shared" si="60"/>
        <v>0</v>
      </c>
      <c r="CW25" s="161">
        <f t="shared" si="61"/>
        <v>0</v>
      </c>
    </row>
    <row r="26" spans="1:101" x14ac:dyDescent="0.25">
      <c r="A26" t="s">
        <v>1142</v>
      </c>
      <c r="B26" t="s">
        <v>1809</v>
      </c>
      <c r="C26">
        <v>2</v>
      </c>
      <c r="D26">
        <v>7</v>
      </c>
      <c r="E26">
        <v>486.7102258335114</v>
      </c>
      <c r="F26">
        <v>1115.1533757971429</v>
      </c>
      <c r="G26">
        <v>121.68654179595144</v>
      </c>
      <c r="H26" s="161">
        <f t="shared" si="0"/>
        <v>0.25001846137002404</v>
      </c>
      <c r="I26">
        <v>327.46300253648576</v>
      </c>
      <c r="J26" s="161">
        <f t="shared" si="1"/>
        <v>0.6728089634354647</v>
      </c>
      <c r="K26">
        <v>1.1163194304366371</v>
      </c>
      <c r="L26" s="161">
        <f t="shared" si="2"/>
        <v>2.2936017597018714E-3</v>
      </c>
      <c r="M26">
        <v>36.444362070637148</v>
      </c>
      <c r="N26" s="161">
        <f t="shared" si="3"/>
        <v>7.487897343480851E-2</v>
      </c>
      <c r="O26">
        <v>0.65092986285714283</v>
      </c>
      <c r="P26" s="161">
        <f t="shared" si="4"/>
        <v>1.3374074106258986E-3</v>
      </c>
      <c r="Q26" s="161">
        <f t="shared" si="5"/>
        <v>5.3492346257045121E-3</v>
      </c>
      <c r="R26">
        <v>1.3373142857142857</v>
      </c>
      <c r="S26" s="161">
        <f t="shared" si="6"/>
        <v>2.7476601368382585E-3</v>
      </c>
      <c r="T26" s="161">
        <f t="shared" si="7"/>
        <v>3.6694682242544893E-2</v>
      </c>
      <c r="U26">
        <v>75.705120806685713</v>
      </c>
      <c r="V26" s="161">
        <f t="shared" si="8"/>
        <v>0.15554454537509985</v>
      </c>
      <c r="W26" s="161">
        <f t="shared" si="9"/>
        <v>0.62213223984646471</v>
      </c>
      <c r="X26">
        <v>1.3659932399999999</v>
      </c>
      <c r="Y26" s="161">
        <f t="shared" si="10"/>
        <v>2.8065842209513471E-3</v>
      </c>
      <c r="Z26" s="161">
        <f t="shared" si="11"/>
        <v>1.1225507930782917E-2</v>
      </c>
      <c r="AA26">
        <v>0</v>
      </c>
      <c r="AB26" s="161">
        <f t="shared" si="12"/>
        <v>0</v>
      </c>
      <c r="AC26" s="161">
        <f t="shared" si="13"/>
        <v>0</v>
      </c>
      <c r="AD26">
        <v>12.775092387857143</v>
      </c>
      <c r="AE26" s="161">
        <f t="shared" si="14"/>
        <v>2.6247840521491546E-2</v>
      </c>
      <c r="AF26" s="161">
        <f t="shared" si="15"/>
        <v>0.1049836095209189</v>
      </c>
      <c r="AG26">
        <v>31.181605498551427</v>
      </c>
      <c r="AH26" s="161">
        <f t="shared" si="16"/>
        <v>6.4066057879001076E-2</v>
      </c>
      <c r="AI26" s="161">
        <f t="shared" si="17"/>
        <v>0.2562453089581419</v>
      </c>
      <c r="AJ26">
        <v>1.3118731428571428E-2</v>
      </c>
      <c r="AK26" s="161">
        <f t="shared" si="18"/>
        <v>2.6953884944794528E-5</v>
      </c>
      <c r="AL26" s="161">
        <f t="shared" si="19"/>
        <v>3.5996600525328048E-4</v>
      </c>
      <c r="AM26">
        <v>3.6130945236285714</v>
      </c>
      <c r="AN26" s="161">
        <f t="shared" si="20"/>
        <v>7.4235023877729251E-3</v>
      </c>
      <c r="AO26" s="161">
        <f t="shared" si="21"/>
        <v>1.1033596148700805E-2</v>
      </c>
      <c r="AP26">
        <v>0</v>
      </c>
      <c r="AQ26" s="161">
        <f t="shared" si="22"/>
        <v>0</v>
      </c>
      <c r="AR26" s="161">
        <f t="shared" si="23"/>
        <v>0</v>
      </c>
      <c r="AS26">
        <v>323.75200595571425</v>
      </c>
      <c r="AT26" s="161">
        <f t="shared" si="24"/>
        <v>0.66518431044113679</v>
      </c>
      <c r="AU26" s="161">
        <f t="shared" si="25"/>
        <v>0.988667432497636</v>
      </c>
      <c r="AV26">
        <v>9.7902057142857143E-2</v>
      </c>
      <c r="AW26" s="161">
        <f t="shared" si="26"/>
        <v>2.0115060655484651E-4</v>
      </c>
      <c r="AX26" s="161">
        <f t="shared" si="27"/>
        <v>2.9897135366291935E-4</v>
      </c>
      <c r="AY26">
        <v>0</v>
      </c>
      <c r="AZ26" s="161">
        <f t="shared" si="28"/>
        <v>0</v>
      </c>
      <c r="BA26" s="161">
        <f t="shared" si="29"/>
        <v>0</v>
      </c>
      <c r="BB26">
        <v>7.8000000000000005E-3</v>
      </c>
      <c r="BC26" s="161">
        <f t="shared" si="30"/>
        <v>1.6025962854267501E-5</v>
      </c>
      <c r="BD26" s="161">
        <f t="shared" si="31"/>
        <v>6.409911798692852E-5</v>
      </c>
      <c r="BE26">
        <v>0.82867318477428575</v>
      </c>
      <c r="BF26" s="161">
        <f t="shared" si="32"/>
        <v>1.7026007278872117E-3</v>
      </c>
      <c r="BG26" s="161">
        <f t="shared" si="33"/>
        <v>2.2738035122363668E-2</v>
      </c>
      <c r="BH26">
        <v>1.4521873142857142</v>
      </c>
      <c r="BI26" s="161">
        <f t="shared" si="34"/>
        <v>2.9836794815617101E-3</v>
      </c>
      <c r="BJ26" s="161">
        <f t="shared" si="35"/>
        <v>3.9846693199652047E-2</v>
      </c>
      <c r="BK26">
        <v>27.193999967975714</v>
      </c>
      <c r="BL26" s="161">
        <f t="shared" si="36"/>
        <v>5.5873081198170561E-2</v>
      </c>
      <c r="BM26" s="161">
        <f t="shared" si="37"/>
        <v>0.74617851494472021</v>
      </c>
      <c r="BN26">
        <v>0</v>
      </c>
      <c r="BO26" s="161">
        <f t="shared" si="38"/>
        <v>0</v>
      </c>
      <c r="BP26" s="161">
        <f t="shared" si="39"/>
        <v>0</v>
      </c>
      <c r="BQ26">
        <v>2.2256228571428571E-2</v>
      </c>
      <c r="BR26" s="161">
        <f t="shared" si="40"/>
        <v>4.572788363612837E-5</v>
      </c>
      <c r="BS26" s="161">
        <f t="shared" si="41"/>
        <v>6.1069057892387119E-4</v>
      </c>
      <c r="BT26">
        <v>0.11531863768571428</v>
      </c>
      <c r="BU26" s="161">
        <f t="shared" si="42"/>
        <v>2.3693489794307556E-4</v>
      </c>
      <c r="BV26" s="161">
        <f t="shared" si="43"/>
        <v>3.1642380640989551E-3</v>
      </c>
      <c r="BW26">
        <v>0</v>
      </c>
      <c r="BX26" s="161">
        <f t="shared" si="44"/>
        <v>0</v>
      </c>
      <c r="BY26" s="161">
        <f t="shared" si="45"/>
        <v>0</v>
      </c>
      <c r="BZ26">
        <v>0</v>
      </c>
      <c r="CA26" s="161">
        <f t="shared" si="46"/>
        <v>0</v>
      </c>
      <c r="CB26" s="161">
        <f t="shared" si="47"/>
        <v>0</v>
      </c>
      <c r="CC26">
        <v>0.33416874802857144</v>
      </c>
      <c r="CD26" s="161">
        <f t="shared" si="48"/>
        <v>6.8658665935422583E-4</v>
      </c>
      <c r="CE26" s="161">
        <f t="shared" si="49"/>
        <v>9.1692851525533442E-3</v>
      </c>
      <c r="CF26">
        <v>0</v>
      </c>
      <c r="CG26" s="161">
        <f t="shared" si="50"/>
        <v>0</v>
      </c>
      <c r="CH26" s="161">
        <f t="shared" si="51"/>
        <v>0</v>
      </c>
      <c r="CI26">
        <v>0.21122724571428569</v>
      </c>
      <c r="CJ26" s="161">
        <f t="shared" si="52"/>
        <v>4.3398974277261237E-4</v>
      </c>
      <c r="CK26" s="161">
        <f t="shared" si="53"/>
        <v>5.7958826472221158E-3</v>
      </c>
      <c r="CL26">
        <v>0</v>
      </c>
      <c r="CM26" s="161">
        <f t="shared" si="54"/>
        <v>0</v>
      </c>
      <c r="CN26" s="161">
        <f t="shared" si="55"/>
        <v>0</v>
      </c>
      <c r="CO26">
        <v>1.4956815574035713</v>
      </c>
      <c r="CP26" s="161">
        <f t="shared" si="56"/>
        <v>3.0730432154823842E-3</v>
      </c>
      <c r="CQ26" s="161">
        <f t="shared" si="57"/>
        <v>4.1040135494884319E-2</v>
      </c>
      <c r="CR26">
        <v>0.89405417142857146</v>
      </c>
      <c r="CS26" s="161">
        <f t="shared" si="58"/>
        <v>1.8369331975663069E-3</v>
      </c>
      <c r="CT26" s="161">
        <f t="shared" si="59"/>
        <v>2.4532029664717382E-2</v>
      </c>
      <c r="CU26">
        <v>2.5463619976264282</v>
      </c>
      <c r="CV26" s="161">
        <f t="shared" si="60"/>
        <v>5.2317824086512213E-3</v>
      </c>
      <c r="CW26" s="161">
        <f t="shared" si="61"/>
        <v>6.98698468830658E-2</v>
      </c>
    </row>
    <row r="27" spans="1:101" x14ac:dyDescent="0.25">
      <c r="A27" t="s">
        <v>1143</v>
      </c>
      <c r="B27" t="s">
        <v>1809</v>
      </c>
      <c r="C27">
        <v>2</v>
      </c>
      <c r="D27">
        <v>7</v>
      </c>
      <c r="E27">
        <v>315.49231319199424</v>
      </c>
      <c r="F27">
        <v>469.24999285714284</v>
      </c>
      <c r="G27">
        <v>39.196745781609572</v>
      </c>
      <c r="H27" s="161">
        <f t="shared" si="0"/>
        <v>0.12423993911305287</v>
      </c>
      <c r="I27">
        <v>85.836078082285709</v>
      </c>
      <c r="J27" s="161">
        <f t="shared" si="1"/>
        <v>0.2720702676202757</v>
      </c>
      <c r="K27">
        <v>3.1731191402130858</v>
      </c>
      <c r="L27" s="161">
        <f t="shared" si="2"/>
        <v>1.0057674965545263E-2</v>
      </c>
      <c r="M27">
        <v>187.28637018788569</v>
      </c>
      <c r="N27" s="161">
        <f t="shared" si="3"/>
        <v>0.59363211830112561</v>
      </c>
      <c r="O27">
        <v>2.8571428571428571E-3</v>
      </c>
      <c r="P27" s="161">
        <f t="shared" si="4"/>
        <v>9.05614095074364E-6</v>
      </c>
      <c r="Q27" s="161">
        <f t="shared" si="5"/>
        <v>7.2892348590922532E-5</v>
      </c>
      <c r="R27">
        <v>0</v>
      </c>
      <c r="S27" s="161">
        <f t="shared" si="6"/>
        <v>0</v>
      </c>
      <c r="T27" s="161">
        <f t="shared" si="7"/>
        <v>0</v>
      </c>
      <c r="U27">
        <v>27.378950714285715</v>
      </c>
      <c r="V27" s="161">
        <f t="shared" si="8"/>
        <v>8.6781672863212145E-2</v>
      </c>
      <c r="W27" s="161">
        <f t="shared" si="9"/>
        <v>0.6985006068317906</v>
      </c>
      <c r="X27">
        <v>0.46287563809523852</v>
      </c>
      <c r="Y27" s="161">
        <f t="shared" si="10"/>
        <v>1.467153457439559E-3</v>
      </c>
      <c r="Z27" s="161">
        <f t="shared" si="11"/>
        <v>1.180903232819934E-2</v>
      </c>
      <c r="AA27">
        <v>0</v>
      </c>
      <c r="AB27" s="161">
        <f t="shared" si="12"/>
        <v>0</v>
      </c>
      <c r="AC27" s="161">
        <f t="shared" si="13"/>
        <v>0</v>
      </c>
      <c r="AD27">
        <v>10.061346857142857</v>
      </c>
      <c r="AE27" s="161">
        <f t="shared" si="14"/>
        <v>3.1890941352412536E-2</v>
      </c>
      <c r="AF27" s="161">
        <f t="shared" si="15"/>
        <v>0.25668832084176396</v>
      </c>
      <c r="AG27">
        <v>1.2905882863714286</v>
      </c>
      <c r="AH27" s="161">
        <f t="shared" si="16"/>
        <v>4.0907123007654245E-3</v>
      </c>
      <c r="AI27" s="161">
        <f t="shared" si="17"/>
        <v>3.2925903940141638E-2</v>
      </c>
      <c r="AJ27">
        <v>0</v>
      </c>
      <c r="AK27" s="161">
        <f t="shared" si="18"/>
        <v>0</v>
      </c>
      <c r="AL27" s="161">
        <f t="shared" si="19"/>
        <v>0</v>
      </c>
      <c r="AM27">
        <v>0.36948687276190428</v>
      </c>
      <c r="AN27" s="161">
        <f t="shared" si="20"/>
        <v>1.1711438197134503E-3</v>
      </c>
      <c r="AO27" s="161">
        <f t="shared" si="21"/>
        <v>4.3045637803686724E-3</v>
      </c>
      <c r="AP27">
        <v>0</v>
      </c>
      <c r="AQ27" s="161">
        <f t="shared" si="22"/>
        <v>0</v>
      </c>
      <c r="AR27" s="161">
        <f t="shared" si="23"/>
        <v>0</v>
      </c>
      <c r="AS27">
        <v>85.441140238095286</v>
      </c>
      <c r="AT27" s="161">
        <f t="shared" si="24"/>
        <v>0.27081845314595576</v>
      </c>
      <c r="AU27" s="161">
        <f t="shared" si="25"/>
        <v>0.99539892952923803</v>
      </c>
      <c r="AV27">
        <v>2.5450971428571428E-2</v>
      </c>
      <c r="AW27" s="161">
        <f t="shared" si="26"/>
        <v>8.0670654606672225E-5</v>
      </c>
      <c r="AX27" s="161">
        <f t="shared" si="27"/>
        <v>2.9650669039390598E-4</v>
      </c>
      <c r="AY27">
        <v>0</v>
      </c>
      <c r="AZ27" s="161">
        <f t="shared" si="28"/>
        <v>0</v>
      </c>
      <c r="BA27" s="161">
        <f t="shared" si="29"/>
        <v>0</v>
      </c>
      <c r="BB27">
        <v>1.2714285714285714E-4</v>
      </c>
      <c r="BC27" s="161">
        <f t="shared" si="30"/>
        <v>4.0299827230809196E-7</v>
      </c>
      <c r="BD27" s="161">
        <f t="shared" si="31"/>
        <v>3.2437095122960526E-6</v>
      </c>
      <c r="BE27">
        <v>5.6611529000000001E-2</v>
      </c>
      <c r="BF27" s="161">
        <f t="shared" si="32"/>
        <v>1.7943869512138892E-4</v>
      </c>
      <c r="BG27" s="161">
        <f t="shared" si="33"/>
        <v>3.0227255161818404E-4</v>
      </c>
      <c r="BH27">
        <v>4.5771428571428569E-5</v>
      </c>
      <c r="BI27" s="161">
        <f t="shared" si="34"/>
        <v>1.4507937803091312E-7</v>
      </c>
      <c r="BJ27" s="161">
        <f t="shared" si="35"/>
        <v>2.4439273677796557E-7</v>
      </c>
      <c r="BK27">
        <v>184.49164369745716</v>
      </c>
      <c r="BL27" s="161">
        <f t="shared" si="36"/>
        <v>0.58477381534549133</v>
      </c>
      <c r="BM27" s="161">
        <f t="shared" si="37"/>
        <v>0.9850777902971537</v>
      </c>
      <c r="BN27">
        <v>0</v>
      </c>
      <c r="BO27" s="161">
        <f t="shared" si="38"/>
        <v>0</v>
      </c>
      <c r="BP27" s="161">
        <f t="shared" si="39"/>
        <v>0</v>
      </c>
      <c r="BQ27">
        <v>5.6852571428571426E-2</v>
      </c>
      <c r="BR27" s="161">
        <f t="shared" si="40"/>
        <v>1.8020271509427724E-4</v>
      </c>
      <c r="BS27" s="161">
        <f t="shared" si="41"/>
        <v>3.0355957762188951E-4</v>
      </c>
      <c r="BT27">
        <v>1.1032356285714287E-2</v>
      </c>
      <c r="BU27" s="161">
        <f t="shared" si="42"/>
        <v>3.4968700739787906E-5</v>
      </c>
      <c r="BV27" s="161">
        <f t="shared" si="43"/>
        <v>5.890634900258159E-5</v>
      </c>
      <c r="BW27">
        <v>0</v>
      </c>
      <c r="BX27" s="161">
        <f t="shared" si="44"/>
        <v>0</v>
      </c>
      <c r="BY27" s="161">
        <f t="shared" si="45"/>
        <v>0</v>
      </c>
      <c r="BZ27">
        <v>0</v>
      </c>
      <c r="CA27" s="161">
        <f t="shared" si="46"/>
        <v>0</v>
      </c>
      <c r="CB27" s="161">
        <f t="shared" si="47"/>
        <v>0</v>
      </c>
      <c r="CC27">
        <v>2.2203792285714286E-2</v>
      </c>
      <c r="CD27" s="161">
        <f t="shared" si="48"/>
        <v>7.0378235403162007E-5</v>
      </c>
      <c r="CE27" s="161">
        <f t="shared" si="49"/>
        <v>1.1855530257455168E-4</v>
      </c>
      <c r="CF27">
        <v>0</v>
      </c>
      <c r="CG27" s="161">
        <f t="shared" si="50"/>
        <v>0</v>
      </c>
      <c r="CH27" s="161">
        <f t="shared" si="51"/>
        <v>0</v>
      </c>
      <c r="CI27">
        <v>0</v>
      </c>
      <c r="CJ27" s="161">
        <f t="shared" si="52"/>
        <v>0</v>
      </c>
      <c r="CK27" s="161">
        <f t="shared" si="53"/>
        <v>0</v>
      </c>
      <c r="CL27">
        <v>0</v>
      </c>
      <c r="CM27" s="161">
        <f t="shared" si="54"/>
        <v>0</v>
      </c>
      <c r="CN27" s="161">
        <f t="shared" si="55"/>
        <v>0</v>
      </c>
      <c r="CO27">
        <v>5.4308781571428565E-2</v>
      </c>
      <c r="CP27" s="161">
        <f t="shared" si="56"/>
        <v>1.7213979327090204E-4</v>
      </c>
      <c r="CQ27" s="161">
        <f t="shared" si="57"/>
        <v>2.8997722320607739E-4</v>
      </c>
      <c r="CR27">
        <v>0.58244571428571423</v>
      </c>
      <c r="CS27" s="161">
        <f t="shared" si="58"/>
        <v>1.8461486696547955E-3</v>
      </c>
      <c r="CT27" s="161">
        <f t="shared" si="59"/>
        <v>3.109920458714666E-3</v>
      </c>
      <c r="CU27">
        <v>2.0112259741428571</v>
      </c>
      <c r="CV27" s="161">
        <f t="shared" si="60"/>
        <v>6.3748810669720397E-3</v>
      </c>
      <c r="CW27" s="161">
        <f t="shared" si="61"/>
        <v>1.0738773847371782E-2</v>
      </c>
    </row>
    <row r="28" spans="1:101" x14ac:dyDescent="0.25">
      <c r="A28" t="s">
        <v>1144</v>
      </c>
      <c r="B28" t="s">
        <v>1808</v>
      </c>
      <c r="C28">
        <v>2</v>
      </c>
      <c r="D28">
        <v>7</v>
      </c>
      <c r="E28">
        <v>366.95249569663002</v>
      </c>
      <c r="F28">
        <v>1372.3447410094013</v>
      </c>
      <c r="G28">
        <v>177.84476451297999</v>
      </c>
      <c r="H28" s="161">
        <f t="shared" si="0"/>
        <v>0.48465337229920158</v>
      </c>
      <c r="I28">
        <v>77.336408704085997</v>
      </c>
      <c r="J28" s="161">
        <f t="shared" si="1"/>
        <v>0.21075318906680005</v>
      </c>
      <c r="K28">
        <v>2.1483185987922857</v>
      </c>
      <c r="L28" s="161">
        <f t="shared" si="2"/>
        <v>5.8544869539962508E-3</v>
      </c>
      <c r="M28">
        <v>109.62300388077144</v>
      </c>
      <c r="N28" s="161">
        <f t="shared" si="3"/>
        <v>0.29873895168000131</v>
      </c>
      <c r="O28">
        <v>4.2952007657142861</v>
      </c>
      <c r="P28" s="161">
        <f t="shared" si="4"/>
        <v>1.1705059418005022E-2</v>
      </c>
      <c r="Q28" s="161">
        <f t="shared" si="5"/>
        <v>2.4151404048786608E-2</v>
      </c>
      <c r="R28">
        <v>0.3502219371428571</v>
      </c>
      <c r="S28" s="161">
        <f t="shared" si="6"/>
        <v>9.5440674542351511E-4</v>
      </c>
      <c r="T28" s="161">
        <f t="shared" si="7"/>
        <v>3.194785079268278E-3</v>
      </c>
      <c r="U28">
        <v>97.724374387857139</v>
      </c>
      <c r="V28" s="161">
        <f t="shared" si="8"/>
        <v>0.26631342076672682</v>
      </c>
      <c r="W28" s="161">
        <f t="shared" si="9"/>
        <v>0.54949255692441101</v>
      </c>
      <c r="X28">
        <v>23.426544058371714</v>
      </c>
      <c r="Y28" s="161">
        <f t="shared" si="10"/>
        <v>6.3840808641724298E-2</v>
      </c>
      <c r="Z28" s="161">
        <f t="shared" si="11"/>
        <v>0.13172467641948452</v>
      </c>
      <c r="AA28">
        <v>0</v>
      </c>
      <c r="AB28" s="161">
        <f t="shared" si="12"/>
        <v>0</v>
      </c>
      <c r="AC28" s="161">
        <f t="shared" si="13"/>
        <v>0</v>
      </c>
      <c r="AD28">
        <v>12.08603906142857</v>
      </c>
      <c r="AE28" s="161">
        <f t="shared" si="14"/>
        <v>3.2936249795724078E-2</v>
      </c>
      <c r="AF28" s="161">
        <f t="shared" si="15"/>
        <v>6.7958362983164849E-2</v>
      </c>
      <c r="AG28">
        <v>33.719706382465283</v>
      </c>
      <c r="AH28" s="161">
        <f t="shared" si="16"/>
        <v>9.1891203297176413E-2</v>
      </c>
      <c r="AI28" s="161">
        <f t="shared" si="17"/>
        <v>0.18960190632996818</v>
      </c>
      <c r="AJ28">
        <v>18.737647862857141</v>
      </c>
      <c r="AK28" s="161">
        <f t="shared" si="18"/>
        <v>5.1062870760110825E-2</v>
      </c>
      <c r="AL28" s="161">
        <f t="shared" si="19"/>
        <v>0.17092806436171598</v>
      </c>
      <c r="AM28">
        <v>12.361729517142857</v>
      </c>
      <c r="AN28" s="161">
        <f t="shared" si="20"/>
        <v>3.3687547195107914E-2</v>
      </c>
      <c r="AO28" s="161">
        <f t="shared" si="21"/>
        <v>0.15984359403657875</v>
      </c>
      <c r="AP28">
        <v>9.5000000000000001E-2</v>
      </c>
      <c r="AQ28" s="161">
        <f t="shared" si="22"/>
        <v>2.5888909631109082E-4</v>
      </c>
      <c r="AR28" s="161">
        <f t="shared" si="23"/>
        <v>8.6660642964431298E-4</v>
      </c>
      <c r="AS28">
        <v>64.974679186943135</v>
      </c>
      <c r="AT28" s="161">
        <f t="shared" si="24"/>
        <v>0.17706564187169213</v>
      </c>
      <c r="AU28" s="161">
        <f t="shared" si="25"/>
        <v>0.84015640596342123</v>
      </c>
      <c r="AV28">
        <v>0</v>
      </c>
      <c r="AW28" s="161">
        <f t="shared" si="26"/>
        <v>0</v>
      </c>
      <c r="AX28" s="161">
        <f t="shared" si="27"/>
        <v>0</v>
      </c>
      <c r="AY28">
        <v>0</v>
      </c>
      <c r="AZ28" s="161">
        <f t="shared" si="28"/>
        <v>0</v>
      </c>
      <c r="BA28" s="161">
        <f t="shared" si="29"/>
        <v>0</v>
      </c>
      <c r="BB28">
        <v>6.5928998571428563</v>
      </c>
      <c r="BC28" s="161">
        <f t="shared" si="30"/>
        <v>1.796663037984457E-2</v>
      </c>
      <c r="BD28" s="161">
        <f t="shared" si="31"/>
        <v>3.7071093294183947E-2</v>
      </c>
      <c r="BE28">
        <v>1.6591582471428574E-2</v>
      </c>
      <c r="BF28" s="161">
        <f t="shared" si="32"/>
        <v>4.5214524130516621E-5</v>
      </c>
      <c r="BG28" s="161">
        <f t="shared" si="33"/>
        <v>1.5135128471277772E-4</v>
      </c>
      <c r="BH28">
        <v>1.5377142857142859E-5</v>
      </c>
      <c r="BI28" s="161">
        <f t="shared" si="34"/>
        <v>4.190499598033958E-8</v>
      </c>
      <c r="BJ28" s="161">
        <f t="shared" si="35"/>
        <v>1.4027295652167497E-7</v>
      </c>
      <c r="BK28">
        <v>88.922328630442863</v>
      </c>
      <c r="BL28" s="161">
        <f t="shared" si="36"/>
        <v>0.2423265400106652</v>
      </c>
      <c r="BM28" s="161">
        <f t="shared" si="37"/>
        <v>0.81116486031669854</v>
      </c>
      <c r="BN28">
        <v>0.71315790000000001</v>
      </c>
      <c r="BO28" s="161">
        <f t="shared" si="38"/>
        <v>1.9434610974538452E-3</v>
      </c>
      <c r="BP28" s="161">
        <f t="shared" si="39"/>
        <v>6.5055496999119576E-3</v>
      </c>
      <c r="BQ28">
        <v>3.6942857142857145E-2</v>
      </c>
      <c r="BR28" s="161">
        <f t="shared" si="40"/>
        <v>1.0067476737751593E-4</v>
      </c>
      <c r="BS28" s="161">
        <f t="shared" si="41"/>
        <v>3.3699913188875089E-4</v>
      </c>
      <c r="BT28">
        <v>9.1644428571428568E-3</v>
      </c>
      <c r="BU28" s="161">
        <f t="shared" si="42"/>
        <v>2.4974466626108902E-5</v>
      </c>
      <c r="BV28" s="161">
        <f t="shared" si="43"/>
        <v>8.3599632674819974E-5</v>
      </c>
      <c r="BW28">
        <v>0</v>
      </c>
      <c r="BX28" s="161">
        <f t="shared" si="44"/>
        <v>0</v>
      </c>
      <c r="BY28" s="161">
        <f t="shared" si="45"/>
        <v>0</v>
      </c>
      <c r="BZ28">
        <v>0</v>
      </c>
      <c r="CA28" s="161">
        <f t="shared" si="46"/>
        <v>0</v>
      </c>
      <c r="CB28" s="161">
        <f t="shared" si="47"/>
        <v>0</v>
      </c>
      <c r="CC28">
        <v>0</v>
      </c>
      <c r="CD28" s="161">
        <f t="shared" si="48"/>
        <v>0</v>
      </c>
      <c r="CE28" s="161">
        <f t="shared" si="49"/>
        <v>0</v>
      </c>
      <c r="CF28">
        <v>0</v>
      </c>
      <c r="CG28" s="161">
        <f t="shared" si="50"/>
        <v>0</v>
      </c>
      <c r="CH28" s="161">
        <f t="shared" si="51"/>
        <v>0</v>
      </c>
      <c r="CI28">
        <v>0</v>
      </c>
      <c r="CJ28" s="161">
        <f t="shared" si="52"/>
        <v>0</v>
      </c>
      <c r="CK28" s="161">
        <f t="shared" si="53"/>
        <v>0</v>
      </c>
      <c r="CL28">
        <v>0</v>
      </c>
      <c r="CM28" s="161">
        <f t="shared" si="54"/>
        <v>0</v>
      </c>
      <c r="CN28" s="161">
        <f t="shared" si="55"/>
        <v>0</v>
      </c>
      <c r="CO28">
        <v>0.20290071928571426</v>
      </c>
      <c r="CP28" s="161">
        <f t="shared" si="56"/>
        <v>5.5293456691314624E-4</v>
      </c>
      <c r="CQ28" s="161">
        <f t="shared" si="57"/>
        <v>1.8508954517100615E-3</v>
      </c>
      <c r="CR28">
        <v>0</v>
      </c>
      <c r="CS28" s="161">
        <f t="shared" si="58"/>
        <v>0</v>
      </c>
      <c r="CT28" s="161">
        <f t="shared" si="59"/>
        <v>0</v>
      </c>
      <c r="CU28">
        <v>0.53903257142857142</v>
      </c>
      <c r="CV28" s="161">
        <f t="shared" si="60"/>
        <v>1.468943739993541E-3</v>
      </c>
      <c r="CW28" s="161">
        <f t="shared" si="61"/>
        <v>4.9171483388179725E-3</v>
      </c>
    </row>
    <row r="29" spans="1:101" x14ac:dyDescent="0.25">
      <c r="A29" t="s">
        <v>1145</v>
      </c>
      <c r="B29" t="s">
        <v>1808</v>
      </c>
      <c r="C29">
        <v>2</v>
      </c>
      <c r="D29">
        <v>4</v>
      </c>
      <c r="E29">
        <v>437.233572722585</v>
      </c>
      <c r="F29">
        <v>1066.4800944014526</v>
      </c>
      <c r="G29">
        <v>316.58269657271251</v>
      </c>
      <c r="H29" s="161">
        <f t="shared" si="0"/>
        <v>0.7240585268907912</v>
      </c>
      <c r="I29">
        <v>88.894476240725751</v>
      </c>
      <c r="J29" s="161">
        <f t="shared" si="1"/>
        <v>0.20331118602625542</v>
      </c>
      <c r="K29">
        <v>0.520371523534645</v>
      </c>
      <c r="L29" s="161">
        <f t="shared" si="2"/>
        <v>1.1901453959593565E-3</v>
      </c>
      <c r="M29">
        <v>31.236028385612499</v>
      </c>
      <c r="N29" s="161">
        <f t="shared" si="3"/>
        <v>7.1440141686994987E-2</v>
      </c>
      <c r="O29">
        <v>2.2316249999999999E-2</v>
      </c>
      <c r="P29" s="161">
        <f t="shared" si="4"/>
        <v>5.1039653384894953E-5</v>
      </c>
      <c r="Q29" s="161">
        <f t="shared" si="5"/>
        <v>7.0491060445163712E-5</v>
      </c>
      <c r="R29">
        <v>0</v>
      </c>
      <c r="S29" s="161">
        <f t="shared" si="6"/>
        <v>0</v>
      </c>
      <c r="T29" s="161">
        <f t="shared" si="7"/>
        <v>0</v>
      </c>
      <c r="U29">
        <v>71.26662125</v>
      </c>
      <c r="V29" s="161">
        <f t="shared" si="8"/>
        <v>0.16299439406318667</v>
      </c>
      <c r="W29" s="161">
        <f t="shared" si="9"/>
        <v>0.22511218086624493</v>
      </c>
      <c r="X29">
        <v>131.6423858321505</v>
      </c>
      <c r="Y29" s="161">
        <f t="shared" si="10"/>
        <v>0.30108023272877693</v>
      </c>
      <c r="Z29" s="161">
        <f t="shared" si="11"/>
        <v>0.41582306063248459</v>
      </c>
      <c r="AA29">
        <v>7.0624999999999993E-2</v>
      </c>
      <c r="AB29" s="161">
        <f t="shared" si="12"/>
        <v>1.6152693755932138E-4</v>
      </c>
      <c r="AC29" s="161">
        <f t="shared" si="13"/>
        <v>2.2610108791081226E-3</v>
      </c>
      <c r="AD29">
        <v>29.352251174596748</v>
      </c>
      <c r="AE29" s="161">
        <f t="shared" si="14"/>
        <v>6.7131741489622754E-2</v>
      </c>
      <c r="AF29" s="161">
        <f t="shared" si="15"/>
        <v>9.2715904856332354E-2</v>
      </c>
      <c r="AG29">
        <v>84.200122065964749</v>
      </c>
      <c r="AH29" s="161">
        <f t="shared" si="16"/>
        <v>0.19257469535485067</v>
      </c>
      <c r="AI29" s="161">
        <f t="shared" si="17"/>
        <v>0.2659656480834407</v>
      </c>
      <c r="AJ29">
        <v>0.43137500000000001</v>
      </c>
      <c r="AK29" s="161">
        <f t="shared" si="18"/>
        <v>9.8660081684463384E-4</v>
      </c>
      <c r="AL29" s="161">
        <f t="shared" si="19"/>
        <v>1.3810174413809084E-2</v>
      </c>
      <c r="AM29">
        <v>2.7179593935752751</v>
      </c>
      <c r="AN29" s="161">
        <f t="shared" si="20"/>
        <v>6.216264173519356E-3</v>
      </c>
      <c r="AO29" s="161">
        <f t="shared" si="21"/>
        <v>3.0575121295670339E-2</v>
      </c>
      <c r="AP29">
        <v>0.65834999999999999</v>
      </c>
      <c r="AQ29" s="161">
        <f t="shared" si="22"/>
        <v>1.5057169464379361E-3</v>
      </c>
      <c r="AR29" s="161">
        <f t="shared" si="23"/>
        <v>2.107662318245427E-2</v>
      </c>
      <c r="AS29">
        <v>86.152890347150503</v>
      </c>
      <c r="AT29" s="161">
        <f t="shared" si="24"/>
        <v>0.19704088551729901</v>
      </c>
      <c r="AU29" s="161">
        <f t="shared" si="25"/>
        <v>0.96915909728574079</v>
      </c>
      <c r="AV29">
        <v>2.3626500000000002E-2</v>
      </c>
      <c r="AW29" s="161">
        <f t="shared" si="26"/>
        <v>5.4036335437101695E-5</v>
      </c>
      <c r="AX29" s="161">
        <f t="shared" si="27"/>
        <v>2.6578141858915475E-4</v>
      </c>
      <c r="AY29">
        <v>0</v>
      </c>
      <c r="AZ29" s="161">
        <f t="shared" si="28"/>
        <v>0</v>
      </c>
      <c r="BA29" s="161">
        <f t="shared" si="29"/>
        <v>0</v>
      </c>
      <c r="BB29">
        <v>9.9000000000000005E-2</v>
      </c>
      <c r="BC29" s="161">
        <f t="shared" si="30"/>
        <v>2.2642360096811071E-4</v>
      </c>
      <c r="BD29" s="161">
        <f t="shared" si="31"/>
        <v>3.1271450105063383E-4</v>
      </c>
      <c r="BE29">
        <v>7.2290656250000003E-3</v>
      </c>
      <c r="BF29" s="161">
        <f t="shared" si="32"/>
        <v>1.6533647176235212E-5</v>
      </c>
      <c r="BG29" s="161">
        <f t="shared" si="33"/>
        <v>2.3143357201998673E-4</v>
      </c>
      <c r="BH29">
        <v>0</v>
      </c>
      <c r="BI29" s="161">
        <f t="shared" si="34"/>
        <v>0</v>
      </c>
      <c r="BJ29" s="161">
        <f t="shared" si="35"/>
        <v>0</v>
      </c>
      <c r="BK29">
        <v>16.675912160437498</v>
      </c>
      <c r="BL29" s="161">
        <f t="shared" si="36"/>
        <v>3.8139596775698635E-2</v>
      </c>
      <c r="BM29" s="161">
        <f t="shared" si="37"/>
        <v>0.53386787700956639</v>
      </c>
      <c r="BN29">
        <v>0</v>
      </c>
      <c r="BO29" s="161">
        <f t="shared" si="38"/>
        <v>0</v>
      </c>
      <c r="BP29" s="161">
        <f t="shared" si="39"/>
        <v>0</v>
      </c>
      <c r="BQ29">
        <v>0.30964904999999998</v>
      </c>
      <c r="BR29" s="161">
        <f t="shared" si="40"/>
        <v>7.0820053472075311E-4</v>
      </c>
      <c r="BS29" s="161">
        <f t="shared" si="41"/>
        <v>9.91320170981232E-3</v>
      </c>
      <c r="BT29">
        <v>3.1781974999999997E-2</v>
      </c>
      <c r="BU29" s="161">
        <f t="shared" si="42"/>
        <v>7.2688780054327981E-5</v>
      </c>
      <c r="BV29" s="161">
        <f t="shared" si="43"/>
        <v>1.0174781059758213E-3</v>
      </c>
      <c r="BW29">
        <v>1.5625E-2</v>
      </c>
      <c r="BX29" s="161">
        <f t="shared" si="44"/>
        <v>3.5736048132593232E-5</v>
      </c>
      <c r="BY29" s="161">
        <f t="shared" si="45"/>
        <v>5.0022364582038117E-4</v>
      </c>
      <c r="BZ29">
        <v>0</v>
      </c>
      <c r="CA29" s="161">
        <f t="shared" si="46"/>
        <v>0</v>
      </c>
      <c r="CB29" s="161">
        <f t="shared" si="47"/>
        <v>0</v>
      </c>
      <c r="CC29">
        <v>0</v>
      </c>
      <c r="CD29" s="161">
        <f t="shared" si="48"/>
        <v>0</v>
      </c>
      <c r="CE29" s="161">
        <f t="shared" si="49"/>
        <v>0</v>
      </c>
      <c r="CF29">
        <v>0</v>
      </c>
      <c r="CG29" s="161">
        <f t="shared" si="50"/>
        <v>0</v>
      </c>
      <c r="CH29" s="161">
        <f t="shared" si="51"/>
        <v>0</v>
      </c>
      <c r="CI29">
        <v>0</v>
      </c>
      <c r="CJ29" s="161">
        <f t="shared" si="52"/>
        <v>0</v>
      </c>
      <c r="CK29" s="161">
        <f t="shared" si="53"/>
        <v>0</v>
      </c>
      <c r="CL29">
        <v>0</v>
      </c>
      <c r="CM29" s="161">
        <f t="shared" si="54"/>
        <v>0</v>
      </c>
      <c r="CN29" s="161">
        <f t="shared" si="55"/>
        <v>0</v>
      </c>
      <c r="CO29">
        <v>7.2446770090125003</v>
      </c>
      <c r="CP29" s="161">
        <f t="shared" si="56"/>
        <v>1.6569352083146385E-2</v>
      </c>
      <c r="CQ29" s="161">
        <f t="shared" si="57"/>
        <v>0.23193335975931695</v>
      </c>
      <c r="CR29">
        <v>0.66253200000000012</v>
      </c>
      <c r="CS29" s="161">
        <f t="shared" si="58"/>
        <v>1.5152816282485288E-3</v>
      </c>
      <c r="CT29" s="161">
        <f t="shared" si="59"/>
        <v>2.1210507040810806E-2</v>
      </c>
      <c r="CU29">
        <v>5.1282721255375003</v>
      </c>
      <c r="CV29" s="161">
        <f t="shared" si="60"/>
        <v>1.1728907488975636E-2</v>
      </c>
      <c r="CW29" s="161">
        <f t="shared" si="61"/>
        <v>0.16417811068130586</v>
      </c>
    </row>
    <row r="30" spans="1:101" x14ac:dyDescent="0.25">
      <c r="A30" t="s">
        <v>1146</v>
      </c>
      <c r="B30" t="s">
        <v>1809</v>
      </c>
      <c r="C30">
        <v>2</v>
      </c>
      <c r="D30">
        <v>7</v>
      </c>
      <c r="E30">
        <v>614.75475788776851</v>
      </c>
      <c r="F30">
        <v>2715.44461</v>
      </c>
      <c r="G30">
        <v>350.93335474000003</v>
      </c>
      <c r="H30" s="161">
        <f t="shared" si="0"/>
        <v>0.57085097795057238</v>
      </c>
      <c r="I30">
        <v>233.22551140285714</v>
      </c>
      <c r="J30" s="161">
        <f t="shared" si="1"/>
        <v>0.37937975820503611</v>
      </c>
      <c r="K30">
        <v>1.7581774006257143</v>
      </c>
      <c r="L30" s="161">
        <f t="shared" si="2"/>
        <v>2.8599655034255017E-3</v>
      </c>
      <c r="M30">
        <v>28.837714344285718</v>
      </c>
      <c r="N30" s="161">
        <f t="shared" si="3"/>
        <v>4.6909298340966105E-2</v>
      </c>
      <c r="O30">
        <v>17.612685714285714</v>
      </c>
      <c r="P30" s="161">
        <f t="shared" si="4"/>
        <v>2.8649938025369685E-2</v>
      </c>
      <c r="Q30" s="161">
        <f t="shared" si="5"/>
        <v>5.0188121124407292E-2</v>
      </c>
      <c r="R30">
        <v>5.3492571428571427</v>
      </c>
      <c r="S30" s="161">
        <f t="shared" si="6"/>
        <v>8.7014489505321067E-3</v>
      </c>
      <c r="T30" s="161">
        <f t="shared" si="7"/>
        <v>0.18549518450019303</v>
      </c>
      <c r="U30">
        <v>221.73128285714284</v>
      </c>
      <c r="V30" s="161">
        <f t="shared" si="8"/>
        <v>0.36068249982966832</v>
      </c>
      <c r="W30" s="161">
        <f t="shared" si="9"/>
        <v>0.63183302431146626</v>
      </c>
      <c r="X30">
        <v>46.171697142857148</v>
      </c>
      <c r="Y30" s="161">
        <f t="shared" si="10"/>
        <v>7.5105880109815101E-2</v>
      </c>
      <c r="Z30" s="161">
        <f t="shared" si="11"/>
        <v>0.13156827790582887</v>
      </c>
      <c r="AA30">
        <v>0</v>
      </c>
      <c r="AB30" s="161">
        <f t="shared" si="12"/>
        <v>0</v>
      </c>
      <c r="AC30" s="161">
        <f t="shared" si="13"/>
        <v>0</v>
      </c>
      <c r="AD30">
        <v>3.8532725714285716</v>
      </c>
      <c r="AE30" s="161">
        <f t="shared" si="14"/>
        <v>6.2679833250384323E-3</v>
      </c>
      <c r="AF30" s="161">
        <f t="shared" si="15"/>
        <v>1.0980069347592762E-2</v>
      </c>
      <c r="AG30">
        <v>61.541016454285717</v>
      </c>
      <c r="AH30" s="161">
        <f t="shared" si="16"/>
        <v>0.10010661270151704</v>
      </c>
      <c r="AI30" s="161">
        <f t="shared" si="17"/>
        <v>0.17536382798346514</v>
      </c>
      <c r="AJ30">
        <v>0.93485714285714427</v>
      </c>
      <c r="AK30" s="161">
        <f t="shared" si="18"/>
        <v>1.5206993209279311E-3</v>
      </c>
      <c r="AL30" s="161">
        <f t="shared" si="19"/>
        <v>3.241786542775673E-2</v>
      </c>
      <c r="AM30">
        <v>113.81873954571428</v>
      </c>
      <c r="AN30" s="161">
        <f t="shared" si="20"/>
        <v>0.18514495103182815</v>
      </c>
      <c r="AO30" s="161">
        <f t="shared" si="21"/>
        <v>0.48802010921143141</v>
      </c>
      <c r="AP30">
        <v>1.6302000000000001</v>
      </c>
      <c r="AQ30" s="161">
        <f t="shared" si="22"/>
        <v>2.6517891550789986E-3</v>
      </c>
      <c r="AR30" s="161">
        <f t="shared" si="23"/>
        <v>5.6530138988738168E-2</v>
      </c>
      <c r="AS30">
        <v>119.405811</v>
      </c>
      <c r="AT30" s="161">
        <f t="shared" si="24"/>
        <v>0.19423324418059906</v>
      </c>
      <c r="AU30" s="161">
        <f t="shared" si="25"/>
        <v>0.51197577092562108</v>
      </c>
      <c r="AV30">
        <v>9.6085714285714286E-4</v>
      </c>
      <c r="AW30" s="161">
        <f t="shared" si="26"/>
        <v>1.5629926088877214E-6</v>
      </c>
      <c r="AX30" s="161">
        <f t="shared" si="27"/>
        <v>4.1198629475719172E-6</v>
      </c>
      <c r="AY30">
        <v>0</v>
      </c>
      <c r="AZ30" s="161">
        <f t="shared" si="28"/>
        <v>0</v>
      </c>
      <c r="BA30" s="161">
        <f t="shared" si="29"/>
        <v>0</v>
      </c>
      <c r="BB30">
        <v>2.3400000000000001E-2</v>
      </c>
      <c r="BC30" s="161">
        <f t="shared" si="30"/>
        <v>3.8063959163813382E-5</v>
      </c>
      <c r="BD30" s="161">
        <f t="shared" si="31"/>
        <v>6.6679327239602579E-5</v>
      </c>
      <c r="BE30">
        <v>0.08</v>
      </c>
      <c r="BF30" s="161">
        <f t="shared" si="32"/>
        <v>1.3013319372243891E-4</v>
      </c>
      <c r="BG30" s="161">
        <f t="shared" si="33"/>
        <v>2.7741449632554616E-3</v>
      </c>
      <c r="BH30">
        <v>0</v>
      </c>
      <c r="BI30" s="161">
        <f t="shared" si="34"/>
        <v>0</v>
      </c>
      <c r="BJ30" s="161">
        <f t="shared" si="35"/>
        <v>0</v>
      </c>
      <c r="BK30">
        <v>18.661870621428569</v>
      </c>
      <c r="BL30" s="161">
        <f t="shared" si="36"/>
        <v>3.0356610310018191E-2</v>
      </c>
      <c r="BM30" s="161">
        <f t="shared" si="37"/>
        <v>0.64713417986701416</v>
      </c>
      <c r="BN30">
        <v>0</v>
      </c>
      <c r="BO30" s="161">
        <f t="shared" si="38"/>
        <v>0</v>
      </c>
      <c r="BP30" s="161">
        <f t="shared" si="39"/>
        <v>0</v>
      </c>
      <c r="BQ30">
        <v>4.8764571428571428E-2</v>
      </c>
      <c r="BR30" s="161">
        <f t="shared" si="40"/>
        <v>7.9323617756324935E-5</v>
      </c>
      <c r="BS30" s="161">
        <f t="shared" si="41"/>
        <v>1.6909998776735327E-3</v>
      </c>
      <c r="BT30">
        <v>0</v>
      </c>
      <c r="BU30" s="161">
        <f t="shared" si="42"/>
        <v>0</v>
      </c>
      <c r="BV30" s="161">
        <f t="shared" si="43"/>
        <v>0</v>
      </c>
      <c r="BW30">
        <v>0</v>
      </c>
      <c r="BX30" s="161">
        <f t="shared" si="44"/>
        <v>0</v>
      </c>
      <c r="BY30" s="161">
        <f t="shared" si="45"/>
        <v>0</v>
      </c>
      <c r="BZ30">
        <v>0</v>
      </c>
      <c r="CA30" s="161">
        <f t="shared" si="46"/>
        <v>0</v>
      </c>
      <c r="CB30" s="161">
        <f t="shared" si="47"/>
        <v>0</v>
      </c>
      <c r="CC30">
        <v>0</v>
      </c>
      <c r="CD30" s="161">
        <f t="shared" si="48"/>
        <v>0</v>
      </c>
      <c r="CE30" s="161">
        <f t="shared" si="49"/>
        <v>0</v>
      </c>
      <c r="CF30">
        <v>0</v>
      </c>
      <c r="CG30" s="161">
        <f t="shared" si="50"/>
        <v>0</v>
      </c>
      <c r="CH30" s="161">
        <f t="shared" si="51"/>
        <v>0</v>
      </c>
      <c r="CI30">
        <v>0</v>
      </c>
      <c r="CJ30" s="161">
        <f t="shared" si="52"/>
        <v>0</v>
      </c>
      <c r="CK30" s="161">
        <f t="shared" si="53"/>
        <v>0</v>
      </c>
      <c r="CL30">
        <v>0</v>
      </c>
      <c r="CM30" s="161">
        <f t="shared" si="54"/>
        <v>0</v>
      </c>
      <c r="CN30" s="161">
        <f t="shared" si="55"/>
        <v>0</v>
      </c>
      <c r="CO30">
        <v>1.1637845714285715</v>
      </c>
      <c r="CP30" s="161">
        <f t="shared" si="56"/>
        <v>1.8930875385612478E-3</v>
      </c>
      <c r="CQ30" s="161">
        <f t="shared" si="57"/>
        <v>4.0356338839287346E-2</v>
      </c>
      <c r="CR30">
        <v>0</v>
      </c>
      <c r="CS30" s="161">
        <f t="shared" si="58"/>
        <v>0</v>
      </c>
      <c r="CT30" s="161">
        <f t="shared" si="59"/>
        <v>0</v>
      </c>
      <c r="CU30">
        <v>0.96898029428571419</v>
      </c>
      <c r="CV30" s="161">
        <f t="shared" si="60"/>
        <v>1.5762062543688588E-3</v>
      </c>
      <c r="CW30" s="161">
        <f t="shared" si="61"/>
        <v>3.3601147536081365E-2</v>
      </c>
    </row>
    <row r="31" spans="1:101" x14ac:dyDescent="0.25">
      <c r="A31" t="s">
        <v>1147</v>
      </c>
      <c r="B31" t="s">
        <v>1809</v>
      </c>
      <c r="C31">
        <v>2</v>
      </c>
      <c r="D31">
        <v>7</v>
      </c>
      <c r="E31">
        <v>818.41472885687438</v>
      </c>
      <c r="F31">
        <v>1238.831959742857</v>
      </c>
      <c r="G31">
        <v>157.86083586171429</v>
      </c>
      <c r="H31" s="161">
        <f t="shared" si="0"/>
        <v>0.192886112988469</v>
      </c>
      <c r="I31">
        <v>631.87011376211137</v>
      </c>
      <c r="J31" s="161">
        <f t="shared" si="1"/>
        <v>0.7720659116737546</v>
      </c>
      <c r="K31">
        <v>0.5645614320482728</v>
      </c>
      <c r="L31" s="161">
        <f t="shared" si="2"/>
        <v>6.8982315706466737E-4</v>
      </c>
      <c r="M31">
        <v>28.119217800999994</v>
      </c>
      <c r="N31" s="161">
        <f t="shared" si="3"/>
        <v>3.4358152180711213E-2</v>
      </c>
      <c r="O31">
        <v>10.292195428571429</v>
      </c>
      <c r="P31" s="161">
        <f t="shared" si="4"/>
        <v>1.2575770041366573E-2</v>
      </c>
      <c r="Q31" s="161">
        <f t="shared" si="5"/>
        <v>6.5197902775501373E-2</v>
      </c>
      <c r="R31">
        <v>4.4423428571428571</v>
      </c>
      <c r="S31" s="161">
        <f t="shared" si="6"/>
        <v>5.4279849818291096E-3</v>
      </c>
      <c r="T31" s="161">
        <f t="shared" si="7"/>
        <v>0.15798244775446335</v>
      </c>
      <c r="U31">
        <v>118.90405610285714</v>
      </c>
      <c r="V31" s="161">
        <f t="shared" si="8"/>
        <v>0.14528582136948717</v>
      </c>
      <c r="W31" s="161">
        <f t="shared" si="9"/>
        <v>0.75322074315517251</v>
      </c>
      <c r="X31">
        <v>1.8740093942857143</v>
      </c>
      <c r="Y31" s="161">
        <f t="shared" si="10"/>
        <v>2.2898040910178242E-3</v>
      </c>
      <c r="Z31" s="161">
        <f t="shared" si="11"/>
        <v>1.1871275000262521E-2</v>
      </c>
      <c r="AA31">
        <v>0</v>
      </c>
      <c r="AB31" s="161">
        <f t="shared" si="12"/>
        <v>0</v>
      </c>
      <c r="AC31" s="161">
        <f t="shared" si="13"/>
        <v>0</v>
      </c>
      <c r="AD31">
        <v>10.640859804571429</v>
      </c>
      <c r="AE31" s="161">
        <f t="shared" si="14"/>
        <v>1.3001794114133445E-2</v>
      </c>
      <c r="AF31" s="161">
        <f t="shared" si="15"/>
        <v>6.7406584707892944E-2</v>
      </c>
      <c r="AG31">
        <v>16.149307988571429</v>
      </c>
      <c r="AH31" s="161">
        <f t="shared" si="16"/>
        <v>1.9732425895032549E-2</v>
      </c>
      <c r="AI31" s="161">
        <f t="shared" si="17"/>
        <v>0.10230091523598787</v>
      </c>
      <c r="AJ31">
        <v>7.6011428571428577E-2</v>
      </c>
      <c r="AK31" s="161">
        <f t="shared" si="18"/>
        <v>9.2876418142667094E-5</v>
      </c>
      <c r="AL31" s="161">
        <f t="shared" si="19"/>
        <v>2.7031843171941082E-3</v>
      </c>
      <c r="AM31">
        <v>4.1997807285714286</v>
      </c>
      <c r="AN31" s="161">
        <f t="shared" si="20"/>
        <v>5.1316045282292231E-3</v>
      </c>
      <c r="AO31" s="161">
        <f t="shared" si="21"/>
        <v>6.6465886534278727E-3</v>
      </c>
      <c r="AP31">
        <v>1.7555999999999998</v>
      </c>
      <c r="AQ31" s="161">
        <f t="shared" si="22"/>
        <v>2.1451226842558718E-3</v>
      </c>
      <c r="AR31" s="161">
        <f t="shared" si="23"/>
        <v>6.2434169130322181E-2</v>
      </c>
      <c r="AS31">
        <v>627.55643846211137</v>
      </c>
      <c r="AT31" s="161">
        <f t="shared" si="24"/>
        <v>0.76679514228520118</v>
      </c>
      <c r="AU31" s="161">
        <f t="shared" si="25"/>
        <v>0.99317316137280698</v>
      </c>
      <c r="AV31">
        <v>9.9814571428571433E-2</v>
      </c>
      <c r="AW31" s="161">
        <f t="shared" si="26"/>
        <v>1.2196086887144374E-4</v>
      </c>
      <c r="AX31" s="161">
        <f t="shared" si="27"/>
        <v>1.5796691322253288E-4</v>
      </c>
      <c r="AY31">
        <v>1.4079999999999999E-2</v>
      </c>
      <c r="AZ31" s="161">
        <f t="shared" si="28"/>
        <v>1.7203991452678671E-5</v>
      </c>
      <c r="BA31" s="161">
        <f t="shared" si="29"/>
        <v>2.2283060542567274E-5</v>
      </c>
      <c r="BB31">
        <v>4.0714285714285717E-4</v>
      </c>
      <c r="BC31" s="161">
        <f t="shared" si="30"/>
        <v>4.9747743141369944E-7</v>
      </c>
      <c r="BD31" s="161">
        <f t="shared" si="31"/>
        <v>2.5791251827623242E-6</v>
      </c>
      <c r="BE31">
        <v>1.2416074239999999</v>
      </c>
      <c r="BF31" s="161">
        <f t="shared" si="32"/>
        <v>1.5170883174771578E-3</v>
      </c>
      <c r="BG31" s="161">
        <f t="shared" si="33"/>
        <v>4.4155119562246326E-2</v>
      </c>
      <c r="BH31">
        <v>2.8285714285714287</v>
      </c>
      <c r="BI31" s="161">
        <f t="shared" si="34"/>
        <v>3.4561589971899122E-3</v>
      </c>
      <c r="BJ31" s="161">
        <f t="shared" si="35"/>
        <v>0.1005921092325277</v>
      </c>
      <c r="BK31">
        <v>11.673881912714284</v>
      </c>
      <c r="BL31" s="161">
        <f t="shared" si="36"/>
        <v>1.426401737542022E-2</v>
      </c>
      <c r="BM31" s="161">
        <f t="shared" si="37"/>
        <v>0.41515670867271171</v>
      </c>
      <c r="BN31">
        <v>0.20375940000000001</v>
      </c>
      <c r="BO31" s="161">
        <f t="shared" si="38"/>
        <v>2.4896839318202662E-4</v>
      </c>
      <c r="BP31" s="161">
        <f t="shared" si="39"/>
        <v>7.246268421903037E-3</v>
      </c>
      <c r="BQ31">
        <v>9.2489142857142853E-2</v>
      </c>
      <c r="BR31" s="161">
        <f t="shared" si="40"/>
        <v>1.1301011528266067E-4</v>
      </c>
      <c r="BS31" s="161">
        <f t="shared" si="41"/>
        <v>3.2891790771595961E-3</v>
      </c>
      <c r="BT31">
        <v>0.26864190714285713</v>
      </c>
      <c r="BU31" s="161">
        <f t="shared" si="42"/>
        <v>3.2824666721001502E-4</v>
      </c>
      <c r="BV31" s="161">
        <f t="shared" si="43"/>
        <v>9.5536763875879761E-3</v>
      </c>
      <c r="BW31">
        <v>0</v>
      </c>
      <c r="BX31" s="161">
        <f t="shared" si="44"/>
        <v>0</v>
      </c>
      <c r="BY31" s="161">
        <f t="shared" si="45"/>
        <v>0</v>
      </c>
      <c r="BZ31">
        <v>0</v>
      </c>
      <c r="CA31" s="161">
        <f t="shared" si="46"/>
        <v>0</v>
      </c>
      <c r="CB31" s="161">
        <f t="shared" si="47"/>
        <v>0</v>
      </c>
      <c r="CC31">
        <v>1.8807142857142858E-5</v>
      </c>
      <c r="CD31" s="161">
        <f t="shared" si="48"/>
        <v>2.2979966261618782E-8</v>
      </c>
      <c r="CE31" s="161">
        <f t="shared" si="49"/>
        <v>6.6883591820516526E-7</v>
      </c>
      <c r="CF31">
        <v>0</v>
      </c>
      <c r="CG31" s="161">
        <f t="shared" si="50"/>
        <v>0</v>
      </c>
      <c r="CH31" s="161">
        <f t="shared" si="51"/>
        <v>0</v>
      </c>
      <c r="CI31">
        <v>0.41142857142857142</v>
      </c>
      <c r="CJ31" s="161">
        <f t="shared" si="52"/>
        <v>5.0271403595489631E-4</v>
      </c>
      <c r="CK31" s="161">
        <f t="shared" si="53"/>
        <v>1.4631579524731301E-2</v>
      </c>
      <c r="CL31">
        <v>0</v>
      </c>
      <c r="CM31" s="161">
        <f t="shared" si="54"/>
        <v>0</v>
      </c>
      <c r="CN31" s="161">
        <f t="shared" si="55"/>
        <v>0</v>
      </c>
      <c r="CO31">
        <v>2.8207129071428567</v>
      </c>
      <c r="CP31" s="161">
        <f t="shared" si="56"/>
        <v>3.4465568710899232E-3</v>
      </c>
      <c r="CQ31" s="161">
        <f t="shared" si="57"/>
        <v>0.10031263768092955</v>
      </c>
      <c r="CR31">
        <v>0.23297828571428572</v>
      </c>
      <c r="CS31" s="161">
        <f t="shared" si="58"/>
        <v>2.8467020142672594E-4</v>
      </c>
      <c r="CT31" s="161">
        <f t="shared" si="59"/>
        <v>8.2853757655378443E-3</v>
      </c>
      <c r="CU31">
        <v>2.0711737285714285</v>
      </c>
      <c r="CV31" s="161">
        <f t="shared" si="60"/>
        <v>2.5307141422837693E-3</v>
      </c>
      <c r="CW31" s="161">
        <f t="shared" si="61"/>
        <v>7.3656875636767247E-2</v>
      </c>
    </row>
    <row r="32" spans="1:101" x14ac:dyDescent="0.25">
      <c r="A32" t="s">
        <v>1148</v>
      </c>
      <c r="B32" t="s">
        <v>1809</v>
      </c>
      <c r="C32">
        <v>2</v>
      </c>
      <c r="D32">
        <v>6</v>
      </c>
      <c r="E32">
        <v>1555.9696633801268</v>
      </c>
      <c r="F32">
        <v>2091.1727066666667</v>
      </c>
      <c r="G32">
        <v>379.07914705031499</v>
      </c>
      <c r="H32" s="161">
        <f t="shared" si="0"/>
        <v>0.2436288804158421</v>
      </c>
      <c r="I32">
        <v>1105.3565523198117</v>
      </c>
      <c r="J32" s="161">
        <f t="shared" si="1"/>
        <v>0.71039723867018012</v>
      </c>
      <c r="K32">
        <v>9.1886710266666665</v>
      </c>
      <c r="L32" s="161">
        <f t="shared" si="2"/>
        <v>5.9054307053169417E-3</v>
      </c>
      <c r="M32">
        <v>62.34529298333333</v>
      </c>
      <c r="N32" s="161">
        <f t="shared" si="3"/>
        <v>4.0068450208660809E-2</v>
      </c>
      <c r="O32">
        <v>46.608333333333327</v>
      </c>
      <c r="P32" s="161">
        <f t="shared" si="4"/>
        <v>2.995452574061324E-2</v>
      </c>
      <c r="Q32" s="161">
        <f t="shared" si="5"/>
        <v>0.12295145669710771</v>
      </c>
      <c r="R32">
        <v>0</v>
      </c>
      <c r="S32" s="161">
        <f t="shared" si="6"/>
        <v>0</v>
      </c>
      <c r="T32" s="161">
        <f t="shared" si="7"/>
        <v>0</v>
      </c>
      <c r="U32">
        <v>103.61711666666667</v>
      </c>
      <c r="V32" s="161">
        <f t="shared" si="8"/>
        <v>6.6593275630819793E-2</v>
      </c>
      <c r="W32" s="161">
        <f t="shared" si="9"/>
        <v>0.27333900446102255</v>
      </c>
      <c r="X32">
        <v>4.7141666666666664</v>
      </c>
      <c r="Y32" s="161">
        <f t="shared" si="10"/>
        <v>3.0297291635016828E-3</v>
      </c>
      <c r="Z32" s="161">
        <f t="shared" si="11"/>
        <v>1.2435837484990851E-2</v>
      </c>
      <c r="AA32">
        <v>0</v>
      </c>
      <c r="AB32" s="161">
        <f t="shared" si="12"/>
        <v>0</v>
      </c>
      <c r="AC32" s="161">
        <f t="shared" si="13"/>
        <v>0</v>
      </c>
      <c r="AD32">
        <v>40.46775971698117</v>
      </c>
      <c r="AE32" s="161">
        <f t="shared" si="14"/>
        <v>2.6008064726063242E-2</v>
      </c>
      <c r="AF32" s="161">
        <f t="shared" si="15"/>
        <v>0.1067527982793786</v>
      </c>
      <c r="AG32">
        <v>183.671504</v>
      </c>
      <c r="AH32" s="161">
        <f t="shared" si="16"/>
        <v>0.11804311377189662</v>
      </c>
      <c r="AI32" s="161">
        <f t="shared" si="17"/>
        <v>0.48452019961842263</v>
      </c>
      <c r="AJ32">
        <v>0.13666666666666666</v>
      </c>
      <c r="AK32" s="161">
        <f t="shared" si="18"/>
        <v>8.7833760440918498E-5</v>
      </c>
      <c r="AL32" s="161">
        <f t="shared" si="19"/>
        <v>2.1920927808166935E-3</v>
      </c>
      <c r="AM32">
        <v>29.092114316666667</v>
      </c>
      <c r="AN32" s="161">
        <f t="shared" si="20"/>
        <v>1.8697096094706701E-2</v>
      </c>
      <c r="AO32" s="161">
        <f t="shared" si="21"/>
        <v>2.6319212796641091E-2</v>
      </c>
      <c r="AP32">
        <v>0</v>
      </c>
      <c r="AQ32" s="161">
        <f t="shared" si="22"/>
        <v>0</v>
      </c>
      <c r="AR32" s="161">
        <f t="shared" si="23"/>
        <v>0</v>
      </c>
      <c r="AS32">
        <v>1074.7062263364783</v>
      </c>
      <c r="AT32" s="161">
        <f t="shared" si="24"/>
        <v>0.69069870167123248</v>
      </c>
      <c r="AU32" s="161">
        <f t="shared" si="25"/>
        <v>0.97227109576633208</v>
      </c>
      <c r="AV32">
        <v>1.1882116666666667</v>
      </c>
      <c r="AW32" s="161">
        <f t="shared" si="26"/>
        <v>7.6364706499832573E-4</v>
      </c>
      <c r="AX32" s="161">
        <f t="shared" si="27"/>
        <v>1.0749578171613196E-3</v>
      </c>
      <c r="AY32">
        <v>0.37000000000000005</v>
      </c>
      <c r="AZ32" s="161">
        <f t="shared" si="28"/>
        <v>2.3779383924248671E-4</v>
      </c>
      <c r="BA32" s="161">
        <f t="shared" si="29"/>
        <v>3.3473361986544623E-4</v>
      </c>
      <c r="BB32">
        <v>2.6666666666666668E-4</v>
      </c>
      <c r="BC32" s="161">
        <f t="shared" si="30"/>
        <v>1.7138294720179222E-7</v>
      </c>
      <c r="BD32" s="161">
        <f t="shared" si="31"/>
        <v>7.034590764004018E-7</v>
      </c>
      <c r="BE32">
        <v>8.4854199999999995</v>
      </c>
      <c r="BF32" s="161">
        <f t="shared" si="32"/>
        <v>5.4534610794188679E-3</v>
      </c>
      <c r="BG32" s="161">
        <f t="shared" si="33"/>
        <v>0.13610361895754333</v>
      </c>
      <c r="BH32">
        <v>4.4660960000000003</v>
      </c>
      <c r="BI32" s="161">
        <f t="shared" si="34"/>
        <v>2.8702976061230076E-3</v>
      </c>
      <c r="BJ32" s="161">
        <f t="shared" si="35"/>
        <v>7.1634854634397421E-2</v>
      </c>
      <c r="BK32">
        <v>13.386300949999999</v>
      </c>
      <c r="BL32" s="161">
        <f t="shared" si="36"/>
        <v>8.6031889085293155E-3</v>
      </c>
      <c r="BM32" s="161">
        <f t="shared" si="37"/>
        <v>0.2147122951780584</v>
      </c>
      <c r="BN32">
        <v>0</v>
      </c>
      <c r="BO32" s="161">
        <f t="shared" si="38"/>
        <v>0</v>
      </c>
      <c r="BP32" s="161">
        <f t="shared" si="39"/>
        <v>0</v>
      </c>
      <c r="BQ32">
        <v>0</v>
      </c>
      <c r="BR32" s="161">
        <f t="shared" si="40"/>
        <v>0</v>
      </c>
      <c r="BS32" s="161">
        <f t="shared" si="41"/>
        <v>0</v>
      </c>
      <c r="BT32">
        <v>1.6801616666666668</v>
      </c>
      <c r="BU32" s="161">
        <f t="shared" si="42"/>
        <v>1.0798164682830321E-3</v>
      </c>
      <c r="BV32" s="161">
        <f t="shared" si="43"/>
        <v>2.6949294586133741E-2</v>
      </c>
      <c r="BW32">
        <v>0</v>
      </c>
      <c r="BX32" s="161">
        <f t="shared" si="44"/>
        <v>0</v>
      </c>
      <c r="BY32" s="161">
        <f t="shared" si="45"/>
        <v>0</v>
      </c>
      <c r="BZ32">
        <v>0</v>
      </c>
      <c r="CA32" s="161">
        <f t="shared" si="46"/>
        <v>0</v>
      </c>
      <c r="CB32" s="161">
        <f t="shared" si="47"/>
        <v>0</v>
      </c>
      <c r="CC32">
        <v>0.51666666666666672</v>
      </c>
      <c r="CD32" s="161">
        <f t="shared" si="48"/>
        <v>3.3205446020347242E-4</v>
      </c>
      <c r="CE32" s="161">
        <f t="shared" si="49"/>
        <v>8.287180025038721E-3</v>
      </c>
      <c r="CF32">
        <v>0</v>
      </c>
      <c r="CG32" s="161">
        <f t="shared" si="50"/>
        <v>0</v>
      </c>
      <c r="CH32" s="161">
        <f t="shared" si="51"/>
        <v>0</v>
      </c>
      <c r="CI32">
        <v>0.64960000000000007</v>
      </c>
      <c r="CJ32" s="161">
        <f t="shared" si="52"/>
        <v>4.1748885938356587E-4</v>
      </c>
      <c r="CK32" s="161">
        <f t="shared" si="53"/>
        <v>1.0419391246964813E-2</v>
      </c>
      <c r="CL32">
        <v>0</v>
      </c>
      <c r="CM32" s="161">
        <f t="shared" si="54"/>
        <v>0</v>
      </c>
      <c r="CN32" s="161">
        <f t="shared" si="55"/>
        <v>0</v>
      </c>
      <c r="CO32">
        <v>4.4441503166666667</v>
      </c>
      <c r="CP32" s="161">
        <f t="shared" si="56"/>
        <v>2.8561934215429181E-3</v>
      </c>
      <c r="CQ32" s="161">
        <f t="shared" si="57"/>
        <v>7.1282852385579687E-2</v>
      </c>
      <c r="CR32">
        <v>0</v>
      </c>
      <c r="CS32" s="161">
        <f t="shared" si="58"/>
        <v>0</v>
      </c>
      <c r="CT32" s="161">
        <f t="shared" si="59"/>
        <v>0</v>
      </c>
      <c r="CU32">
        <v>28.580230716666666</v>
      </c>
      <c r="CV32" s="161">
        <f t="shared" si="60"/>
        <v>1.836811564473571E-2</v>
      </c>
      <c r="CW32" s="161">
        <f t="shared" si="61"/>
        <v>0.45841842020546725</v>
      </c>
    </row>
    <row r="33" spans="1:101" x14ac:dyDescent="0.25">
      <c r="A33" t="s">
        <v>1149</v>
      </c>
      <c r="B33" t="s">
        <v>1809</v>
      </c>
      <c r="C33">
        <v>2</v>
      </c>
      <c r="D33">
        <v>7</v>
      </c>
      <c r="E33">
        <v>1349.9898498432856</v>
      </c>
      <c r="F33">
        <v>2937.6863623428571</v>
      </c>
      <c r="G33">
        <v>408.90861793674577</v>
      </c>
      <c r="H33" s="161">
        <f t="shared" si="0"/>
        <v>0.30289754992173767</v>
      </c>
      <c r="I33">
        <v>815.79290801142849</v>
      </c>
      <c r="J33" s="161">
        <f t="shared" si="1"/>
        <v>0.60429558644913539</v>
      </c>
      <c r="K33">
        <v>2.4197134613107143</v>
      </c>
      <c r="L33" s="161">
        <f t="shared" si="2"/>
        <v>1.7923938180658234E-3</v>
      </c>
      <c r="M33">
        <v>122.86861043379999</v>
      </c>
      <c r="N33" s="161">
        <f t="shared" si="3"/>
        <v>9.1014469811060622E-2</v>
      </c>
      <c r="O33">
        <v>29.684271428571428</v>
      </c>
      <c r="P33" s="161">
        <f t="shared" si="4"/>
        <v>2.1988514529955424E-2</v>
      </c>
      <c r="Q33" s="161">
        <f t="shared" si="5"/>
        <v>7.2593900266399614E-2</v>
      </c>
      <c r="R33">
        <v>1.5344128571428572</v>
      </c>
      <c r="S33" s="161">
        <f t="shared" si="6"/>
        <v>1.1366106621623715E-3</v>
      </c>
      <c r="T33" s="161">
        <f t="shared" si="7"/>
        <v>1.2488241315055638E-2</v>
      </c>
      <c r="U33">
        <v>305.74840681428572</v>
      </c>
      <c r="V33" s="161">
        <f t="shared" si="8"/>
        <v>0.22648200417934899</v>
      </c>
      <c r="W33" s="161">
        <f t="shared" si="9"/>
        <v>0.74771817810301577</v>
      </c>
      <c r="X33">
        <v>2.2116759999999998</v>
      </c>
      <c r="Y33" s="161">
        <f t="shared" si="10"/>
        <v>1.6382908362286897E-3</v>
      </c>
      <c r="Z33" s="161">
        <f t="shared" si="11"/>
        <v>5.4087292441024675E-3</v>
      </c>
      <c r="AA33">
        <v>2.4451799999999999E-2</v>
      </c>
      <c r="AB33" s="161">
        <f t="shared" si="12"/>
        <v>1.8112580626319897E-5</v>
      </c>
      <c r="AC33" s="161">
        <f t="shared" si="13"/>
        <v>1.9900770354340673E-4</v>
      </c>
      <c r="AD33">
        <v>30.408812142857141</v>
      </c>
      <c r="AE33" s="161">
        <f t="shared" si="14"/>
        <v>2.2525215390609914E-2</v>
      </c>
      <c r="AF33" s="161">
        <f t="shared" si="15"/>
        <v>7.4365789345044064E-2</v>
      </c>
      <c r="AG33">
        <v>40.756978065317426</v>
      </c>
      <c r="AH33" s="161">
        <f t="shared" si="16"/>
        <v>3.0190581114405212E-2</v>
      </c>
      <c r="AI33" s="161">
        <f t="shared" si="17"/>
        <v>9.9672582766700546E-2</v>
      </c>
      <c r="AJ33">
        <v>0.20197142857142855</v>
      </c>
      <c r="AK33" s="161">
        <f t="shared" si="18"/>
        <v>1.4960959046830946E-4</v>
      </c>
      <c r="AL33" s="161">
        <f t="shared" si="19"/>
        <v>1.6438000548581783E-3</v>
      </c>
      <c r="AM33">
        <v>9.6194980971428556</v>
      </c>
      <c r="AN33" s="161">
        <f t="shared" si="20"/>
        <v>7.1256077208725248E-3</v>
      </c>
      <c r="AO33" s="161">
        <f t="shared" si="21"/>
        <v>1.179159318826549E-2</v>
      </c>
      <c r="AP33">
        <v>0</v>
      </c>
      <c r="AQ33" s="161">
        <f t="shared" si="22"/>
        <v>0</v>
      </c>
      <c r="AR33" s="161">
        <f t="shared" si="23"/>
        <v>0</v>
      </c>
      <c r="AS33">
        <v>805.94758134285712</v>
      </c>
      <c r="AT33" s="161">
        <f t="shared" si="24"/>
        <v>0.59700269704725262</v>
      </c>
      <c r="AU33" s="161">
        <f t="shared" si="25"/>
        <v>0.98793158585728547</v>
      </c>
      <c r="AV33">
        <v>0.22582857142857143</v>
      </c>
      <c r="AW33" s="161">
        <f t="shared" si="26"/>
        <v>1.6728168101025863E-4</v>
      </c>
      <c r="AX33" s="161">
        <f t="shared" si="27"/>
        <v>2.7682095444915019E-4</v>
      </c>
      <c r="AY33">
        <v>0</v>
      </c>
      <c r="AZ33" s="161">
        <f t="shared" si="28"/>
        <v>0</v>
      </c>
      <c r="BA33" s="161">
        <f t="shared" si="29"/>
        <v>0</v>
      </c>
      <c r="BB33">
        <v>9.8473485714285713E-2</v>
      </c>
      <c r="BC33" s="161">
        <f t="shared" si="30"/>
        <v>7.2943871189636771E-5</v>
      </c>
      <c r="BD33" s="161">
        <f t="shared" si="31"/>
        <v>2.4082027473805556E-4</v>
      </c>
      <c r="BE33">
        <v>4.0323140949285712</v>
      </c>
      <c r="BF33" s="161">
        <f t="shared" si="32"/>
        <v>2.9869217871502257E-3</v>
      </c>
      <c r="BG33" s="161">
        <f t="shared" si="33"/>
        <v>3.2818097972232944E-2</v>
      </c>
      <c r="BH33">
        <v>3.2531388285714287</v>
      </c>
      <c r="BI33" s="161">
        <f t="shared" si="34"/>
        <v>2.4097505836425891E-3</v>
      </c>
      <c r="BJ33" s="161">
        <f t="shared" si="35"/>
        <v>2.647656563450905E-2</v>
      </c>
      <c r="BK33">
        <v>102.87873103315714</v>
      </c>
      <c r="BL33" s="161">
        <f t="shared" si="36"/>
        <v>7.6207040404859247E-2</v>
      </c>
      <c r="BM33" s="161">
        <f t="shared" si="37"/>
        <v>0.83730686519472652</v>
      </c>
      <c r="BN33">
        <v>2.0375939999999999</v>
      </c>
      <c r="BO33" s="161">
        <f t="shared" si="38"/>
        <v>1.5093402370666234E-3</v>
      </c>
      <c r="BP33" s="161">
        <f t="shared" si="39"/>
        <v>1.6583519523872447E-2</v>
      </c>
      <c r="BQ33">
        <v>8.866285714285714E-2</v>
      </c>
      <c r="BR33" s="161">
        <f t="shared" si="40"/>
        <v>6.5676684275181493E-5</v>
      </c>
      <c r="BS33" s="161">
        <f t="shared" si="41"/>
        <v>7.2160706326720883E-4</v>
      </c>
      <c r="BT33">
        <v>0.83956058428571434</v>
      </c>
      <c r="BU33" s="161">
        <f t="shared" si="42"/>
        <v>6.2190140494995227E-4</v>
      </c>
      <c r="BV33" s="161">
        <f t="shared" si="43"/>
        <v>6.8329948659919017E-3</v>
      </c>
      <c r="BW33">
        <v>0</v>
      </c>
      <c r="BX33" s="161">
        <f t="shared" si="44"/>
        <v>0</v>
      </c>
      <c r="BY33" s="161">
        <f t="shared" si="45"/>
        <v>0</v>
      </c>
      <c r="BZ33">
        <v>0</v>
      </c>
      <c r="CA33" s="161">
        <f t="shared" si="46"/>
        <v>0</v>
      </c>
      <c r="CB33" s="161">
        <f t="shared" si="47"/>
        <v>0</v>
      </c>
      <c r="CC33">
        <v>1.545947142857143E-3</v>
      </c>
      <c r="CD33" s="161">
        <f t="shared" si="48"/>
        <v>1.1451546417453474E-6</v>
      </c>
      <c r="CE33" s="161">
        <f t="shared" si="49"/>
        <v>1.2582116273627749E-5</v>
      </c>
      <c r="CF33">
        <v>0</v>
      </c>
      <c r="CG33" s="161">
        <f t="shared" si="50"/>
        <v>0</v>
      </c>
      <c r="CH33" s="161">
        <f t="shared" si="51"/>
        <v>0</v>
      </c>
      <c r="CI33">
        <v>0.47302857142857141</v>
      </c>
      <c r="CJ33" s="161">
        <f t="shared" si="52"/>
        <v>3.503941688772573E-4</v>
      </c>
      <c r="CK33" s="161">
        <f t="shared" si="53"/>
        <v>3.8498732081244874E-3</v>
      </c>
      <c r="CL33">
        <v>0</v>
      </c>
      <c r="CM33" s="161">
        <f t="shared" si="54"/>
        <v>0</v>
      </c>
      <c r="CN33" s="161">
        <f t="shared" si="55"/>
        <v>0</v>
      </c>
      <c r="CO33">
        <v>3.2455441957142854</v>
      </c>
      <c r="CP33" s="161">
        <f t="shared" si="56"/>
        <v>2.4041248873767802E-3</v>
      </c>
      <c r="CQ33" s="161">
        <f t="shared" si="57"/>
        <v>2.6414754624924666E-2</v>
      </c>
      <c r="CR33">
        <v>0</v>
      </c>
      <c r="CS33" s="161">
        <f t="shared" si="58"/>
        <v>0</v>
      </c>
      <c r="CT33" s="161">
        <f t="shared" si="59"/>
        <v>0</v>
      </c>
      <c r="CU33">
        <v>4.2576542357142859</v>
      </c>
      <c r="CV33" s="161">
        <f t="shared" si="60"/>
        <v>3.153841664964028E-3</v>
      </c>
      <c r="CW33" s="161">
        <f t="shared" si="61"/>
        <v>3.4652090722619953E-2</v>
      </c>
    </row>
    <row r="34" spans="1:101" x14ac:dyDescent="0.25">
      <c r="A34" t="s">
        <v>1150</v>
      </c>
      <c r="B34" t="s">
        <v>1809</v>
      </c>
      <c r="C34">
        <v>2</v>
      </c>
      <c r="D34">
        <v>7</v>
      </c>
      <c r="E34">
        <v>691.97561609377294</v>
      </c>
      <c r="F34">
        <v>1376.8871044878572</v>
      </c>
      <c r="G34">
        <v>126.93757129185572</v>
      </c>
      <c r="H34" s="161">
        <f t="shared" si="0"/>
        <v>0.18344226059354929</v>
      </c>
      <c r="I34">
        <v>500.35987486692858</v>
      </c>
      <c r="J34" s="161">
        <f t="shared" si="1"/>
        <v>0.72308888236767355</v>
      </c>
      <c r="K34">
        <v>0.55263367106761996</v>
      </c>
      <c r="L34" s="161">
        <f t="shared" si="2"/>
        <v>7.9863171217976834E-4</v>
      </c>
      <c r="M34">
        <v>64.125536263921418</v>
      </c>
      <c r="N34" s="161">
        <f t="shared" si="3"/>
        <v>9.2670225326598007E-2</v>
      </c>
      <c r="O34">
        <v>16.118772912857143</v>
      </c>
      <c r="P34" s="161">
        <f t="shared" si="4"/>
        <v>2.3293845242478618E-2</v>
      </c>
      <c r="Q34" s="161">
        <f t="shared" si="5"/>
        <v>0.12698189156145703</v>
      </c>
      <c r="R34">
        <v>1.5008839628571429</v>
      </c>
      <c r="S34" s="161">
        <f t="shared" si="6"/>
        <v>2.1689838889550565E-3</v>
      </c>
      <c r="T34" s="161">
        <f t="shared" si="7"/>
        <v>2.3405402126852489E-2</v>
      </c>
      <c r="U34">
        <v>66.195666792857139</v>
      </c>
      <c r="V34" s="161">
        <f t="shared" si="8"/>
        <v>9.566184884741176E-2</v>
      </c>
      <c r="W34" s="161">
        <f t="shared" si="9"/>
        <v>0.52148206491724669</v>
      </c>
      <c r="X34">
        <v>21.769657974285714</v>
      </c>
      <c r="Y34" s="161">
        <f t="shared" si="10"/>
        <v>3.1460151872368294E-2</v>
      </c>
      <c r="Z34" s="161">
        <f t="shared" si="11"/>
        <v>0.17149893252828013</v>
      </c>
      <c r="AA34">
        <v>0</v>
      </c>
      <c r="AB34" s="161">
        <f t="shared" si="12"/>
        <v>0</v>
      </c>
      <c r="AC34" s="161">
        <f t="shared" si="13"/>
        <v>0</v>
      </c>
      <c r="AD34">
        <v>12.663892000000001</v>
      </c>
      <c r="AE34" s="161">
        <f t="shared" si="14"/>
        <v>1.8301066837424305E-2</v>
      </c>
      <c r="AF34" s="161">
        <f t="shared" si="15"/>
        <v>9.9764725850025091E-2</v>
      </c>
      <c r="AG34">
        <v>10.189581611855715</v>
      </c>
      <c r="AH34" s="161">
        <f t="shared" si="16"/>
        <v>1.4725347793866302E-2</v>
      </c>
      <c r="AI34" s="161">
        <f t="shared" si="17"/>
        <v>8.0272385142990968E-2</v>
      </c>
      <c r="AJ34">
        <v>43.542901851428567</v>
      </c>
      <c r="AK34" s="161">
        <f t="shared" si="18"/>
        <v>6.2925485867883324E-2</v>
      </c>
      <c r="AL34" s="161">
        <f t="shared" si="19"/>
        <v>0.67902592926816363</v>
      </c>
      <c r="AM34">
        <v>32.421958491214284</v>
      </c>
      <c r="AN34" s="161">
        <f t="shared" si="20"/>
        <v>4.6854192166824314E-2</v>
      </c>
      <c r="AO34" s="161">
        <f t="shared" si="21"/>
        <v>6.4797279157999932E-2</v>
      </c>
      <c r="AP34">
        <v>0.63839999999999997</v>
      </c>
      <c r="AQ34" s="161">
        <f t="shared" si="22"/>
        <v>9.2257586127642878E-4</v>
      </c>
      <c r="AR34" s="161">
        <f t="shared" si="23"/>
        <v>9.9554723000293919E-3</v>
      </c>
      <c r="AS34">
        <v>467.79063204714288</v>
      </c>
      <c r="AT34" s="161">
        <f t="shared" si="24"/>
        <v>0.67602184407571719</v>
      </c>
      <c r="AU34" s="161">
        <f t="shared" si="25"/>
        <v>0.93490836404808131</v>
      </c>
      <c r="AV34">
        <v>0.14728432857142856</v>
      </c>
      <c r="AW34" s="161">
        <f t="shared" si="26"/>
        <v>2.1284612513205865E-4</v>
      </c>
      <c r="AX34" s="161">
        <f t="shared" si="27"/>
        <v>2.9435679391877503E-4</v>
      </c>
      <c r="AY34">
        <v>0</v>
      </c>
      <c r="AZ34" s="161">
        <f t="shared" si="28"/>
        <v>0</v>
      </c>
      <c r="BA34" s="161">
        <f t="shared" si="29"/>
        <v>0</v>
      </c>
      <c r="BB34">
        <v>0</v>
      </c>
      <c r="BC34" s="161">
        <f t="shared" si="30"/>
        <v>0</v>
      </c>
      <c r="BD34" s="161">
        <f t="shared" si="31"/>
        <v>0</v>
      </c>
      <c r="BE34">
        <v>1.7416546089928571</v>
      </c>
      <c r="BF34" s="161">
        <f t="shared" si="32"/>
        <v>2.5169306092381687E-3</v>
      </c>
      <c r="BG34" s="161">
        <f t="shared" si="33"/>
        <v>2.7160078659221352E-2</v>
      </c>
      <c r="BH34">
        <v>2.1497142857142859</v>
      </c>
      <c r="BI34" s="161">
        <f t="shared" si="34"/>
        <v>3.1066330022573624E-3</v>
      </c>
      <c r="BJ34" s="161">
        <f t="shared" si="35"/>
        <v>3.3523529173568364E-2</v>
      </c>
      <c r="BK34">
        <v>7.4308100316428574</v>
      </c>
      <c r="BL34" s="161">
        <f t="shared" si="36"/>
        <v>1.073854317813978E-2</v>
      </c>
      <c r="BM34" s="161">
        <f t="shared" si="37"/>
        <v>0.11587910939348528</v>
      </c>
      <c r="BN34">
        <v>4.0751880000000004E-2</v>
      </c>
      <c r="BO34" s="161">
        <f t="shared" si="38"/>
        <v>5.8892075171731949E-5</v>
      </c>
      <c r="BP34" s="161">
        <f t="shared" si="39"/>
        <v>6.3550158601836135E-4</v>
      </c>
      <c r="BQ34">
        <v>0.15338674285714288</v>
      </c>
      <c r="BR34" s="161">
        <f t="shared" si="40"/>
        <v>2.2166495363379495E-4</v>
      </c>
      <c r="BS34" s="161">
        <f t="shared" si="41"/>
        <v>2.3919759863816059E-3</v>
      </c>
      <c r="BT34">
        <v>0.3230221371428571</v>
      </c>
      <c r="BU34" s="161">
        <f t="shared" si="42"/>
        <v>4.6681144484010667E-4</v>
      </c>
      <c r="BV34" s="161">
        <f t="shared" si="43"/>
        <v>5.0373401294204409E-3</v>
      </c>
      <c r="BW34">
        <v>0</v>
      </c>
      <c r="BX34" s="161">
        <f t="shared" si="44"/>
        <v>0</v>
      </c>
      <c r="BY34" s="161">
        <f t="shared" si="45"/>
        <v>0</v>
      </c>
      <c r="BZ34">
        <v>0</v>
      </c>
      <c r="CA34" s="161">
        <f t="shared" si="46"/>
        <v>0</v>
      </c>
      <c r="CB34" s="161">
        <f t="shared" si="47"/>
        <v>0</v>
      </c>
      <c r="CC34">
        <v>0.19375000000000001</v>
      </c>
      <c r="CD34" s="161">
        <f t="shared" si="48"/>
        <v>2.7999541529183597E-4</v>
      </c>
      <c r="CE34" s="161">
        <f t="shared" si="49"/>
        <v>3.0214172276483318E-3</v>
      </c>
      <c r="CF34">
        <v>0</v>
      </c>
      <c r="CG34" s="161">
        <f t="shared" si="50"/>
        <v>0</v>
      </c>
      <c r="CH34" s="161">
        <f t="shared" si="51"/>
        <v>0</v>
      </c>
      <c r="CI34">
        <v>0.31268571428571429</v>
      </c>
      <c r="CJ34" s="161">
        <f t="shared" si="52"/>
        <v>4.5187389123743448E-4</v>
      </c>
      <c r="CK34" s="161">
        <f t="shared" si="53"/>
        <v>4.8761496979735806E-3</v>
      </c>
      <c r="CL34">
        <v>0</v>
      </c>
      <c r="CM34" s="161">
        <f t="shared" si="54"/>
        <v>0</v>
      </c>
      <c r="CN34" s="161">
        <f t="shared" si="55"/>
        <v>0</v>
      </c>
      <c r="CO34">
        <v>2.0856142857142856</v>
      </c>
      <c r="CP34" s="161">
        <f t="shared" si="56"/>
        <v>3.0139996803466179E-3</v>
      </c>
      <c r="CQ34" s="161">
        <f t="shared" si="57"/>
        <v>3.2523927396576065E-2</v>
      </c>
      <c r="CR34">
        <v>0</v>
      </c>
      <c r="CS34" s="161">
        <f t="shared" si="58"/>
        <v>0</v>
      </c>
      <c r="CT34" s="161">
        <f t="shared" si="59"/>
        <v>0</v>
      </c>
      <c r="CU34">
        <v>4.0119607632857139</v>
      </c>
      <c r="CV34" s="161">
        <f t="shared" si="60"/>
        <v>5.797835458326372E-3</v>
      </c>
      <c r="CW34" s="161">
        <f t="shared" si="61"/>
        <v>6.2564167054661196E-2</v>
      </c>
    </row>
    <row r="35" spans="1:101" x14ac:dyDescent="0.25">
      <c r="A35" t="s">
        <v>1151</v>
      </c>
      <c r="B35" t="s">
        <v>1809</v>
      </c>
      <c r="C35">
        <v>2</v>
      </c>
      <c r="D35">
        <v>7</v>
      </c>
      <c r="E35">
        <v>879.07543019493437</v>
      </c>
      <c r="F35">
        <v>1683.8521277142859</v>
      </c>
      <c r="G35">
        <v>225.57317021385714</v>
      </c>
      <c r="H35" s="161">
        <f t="shared" si="0"/>
        <v>0.25660274700640473</v>
      </c>
      <c r="I35">
        <v>627.42480847928562</v>
      </c>
      <c r="J35" s="161">
        <f t="shared" si="1"/>
        <v>0.71373261830347667</v>
      </c>
      <c r="K35">
        <v>0.50171741439174289</v>
      </c>
      <c r="L35" s="161">
        <f t="shared" si="2"/>
        <v>5.7073306471605903E-4</v>
      </c>
      <c r="M35">
        <v>25.575734087400001</v>
      </c>
      <c r="N35" s="161">
        <f t="shared" si="3"/>
        <v>2.9093901625402725E-2</v>
      </c>
      <c r="O35">
        <v>21.582679062857146</v>
      </c>
      <c r="P35" s="161">
        <f t="shared" si="4"/>
        <v>2.4551566704658329E-2</v>
      </c>
      <c r="Q35" s="161">
        <f t="shared" si="5"/>
        <v>9.5679282435918458E-2</v>
      </c>
      <c r="R35">
        <v>3.181885714285714</v>
      </c>
      <c r="S35" s="161">
        <f t="shared" si="6"/>
        <v>3.6195821257114795E-3</v>
      </c>
      <c r="T35" s="161">
        <f t="shared" si="7"/>
        <v>0.12441033768228316</v>
      </c>
      <c r="U35">
        <v>117.84108118285714</v>
      </c>
      <c r="V35" s="161">
        <f t="shared" si="8"/>
        <v>0.13405116004291687</v>
      </c>
      <c r="W35" s="161">
        <f t="shared" si="9"/>
        <v>0.52240734601165817</v>
      </c>
      <c r="X35">
        <v>53.323719999999994</v>
      </c>
      <c r="Y35" s="161">
        <f t="shared" si="10"/>
        <v>6.0658867451426207E-2</v>
      </c>
      <c r="Z35" s="161">
        <f t="shared" si="11"/>
        <v>0.23639212034589863</v>
      </c>
      <c r="AA35">
        <v>0</v>
      </c>
      <c r="AB35" s="161">
        <f t="shared" si="12"/>
        <v>0</v>
      </c>
      <c r="AC35" s="161">
        <f t="shared" si="13"/>
        <v>0</v>
      </c>
      <c r="AD35">
        <v>9.8987903999999993</v>
      </c>
      <c r="AE35" s="161">
        <f t="shared" si="14"/>
        <v>1.126045622479171E-2</v>
      </c>
      <c r="AF35" s="161">
        <f t="shared" si="15"/>
        <v>4.3882835847079429E-2</v>
      </c>
      <c r="AG35">
        <v>22.926899568142858</v>
      </c>
      <c r="AH35" s="161">
        <f t="shared" si="16"/>
        <v>2.6080696582611612E-2</v>
      </c>
      <c r="AI35" s="161">
        <f t="shared" si="17"/>
        <v>0.10163841535944526</v>
      </c>
      <c r="AJ35">
        <v>6.0849851428571425E-2</v>
      </c>
      <c r="AK35" s="161">
        <f t="shared" si="18"/>
        <v>6.9220284560880073E-5</v>
      </c>
      <c r="AL35" s="161">
        <f t="shared" si="19"/>
        <v>2.3792025370857049E-3</v>
      </c>
      <c r="AM35">
        <v>8.2198132892857139</v>
      </c>
      <c r="AN35" s="161">
        <f t="shared" si="20"/>
        <v>9.3505210212313367E-3</v>
      </c>
      <c r="AO35" s="161">
        <f t="shared" si="21"/>
        <v>1.3100873886718635E-2</v>
      </c>
      <c r="AP35">
        <v>0</v>
      </c>
      <c r="AQ35" s="161">
        <f t="shared" si="22"/>
        <v>0</v>
      </c>
      <c r="AR35" s="161">
        <f t="shared" si="23"/>
        <v>0</v>
      </c>
      <c r="AS35">
        <v>619.04859926142854</v>
      </c>
      <c r="AT35" s="161">
        <f t="shared" si="24"/>
        <v>0.70420418771589932</v>
      </c>
      <c r="AU35" s="161">
        <f t="shared" si="25"/>
        <v>0.98664985970484842</v>
      </c>
      <c r="AV35">
        <v>0.15639592857142856</v>
      </c>
      <c r="AW35" s="161">
        <f t="shared" si="26"/>
        <v>1.7790956634602774E-4</v>
      </c>
      <c r="AX35" s="161">
        <f t="shared" si="27"/>
        <v>2.4926640843305441E-4</v>
      </c>
      <c r="AY35">
        <v>0</v>
      </c>
      <c r="AZ35" s="161">
        <f t="shared" si="28"/>
        <v>0</v>
      </c>
      <c r="BA35" s="161">
        <f t="shared" si="29"/>
        <v>0</v>
      </c>
      <c r="BB35">
        <v>0</v>
      </c>
      <c r="BC35" s="161">
        <f t="shared" si="30"/>
        <v>0</v>
      </c>
      <c r="BD35" s="161">
        <f t="shared" si="31"/>
        <v>0</v>
      </c>
      <c r="BE35">
        <v>3.094492914285714</v>
      </c>
      <c r="BF35" s="161">
        <f t="shared" si="32"/>
        <v>3.5201676761680307E-3</v>
      </c>
      <c r="BG35" s="161">
        <f t="shared" si="33"/>
        <v>0.12099331748253629</v>
      </c>
      <c r="BH35">
        <v>2.8159999999999998</v>
      </c>
      <c r="BI35" s="161">
        <f t="shared" si="34"/>
        <v>3.2033656080861614E-3</v>
      </c>
      <c r="BJ35" s="161">
        <f t="shared" si="35"/>
        <v>0.11010436652089352</v>
      </c>
      <c r="BK35">
        <v>4.3569045538285716</v>
      </c>
      <c r="BL35" s="161">
        <f t="shared" si="36"/>
        <v>4.9562351581848114E-3</v>
      </c>
      <c r="BM35" s="161">
        <f t="shared" si="37"/>
        <v>0.17035305962048691</v>
      </c>
      <c r="BN35">
        <v>0.20375940000000001</v>
      </c>
      <c r="BO35" s="161">
        <f t="shared" si="38"/>
        <v>2.3178830052708504E-4</v>
      </c>
      <c r="BP35" s="161">
        <f t="shared" si="39"/>
        <v>7.9669032882376967E-3</v>
      </c>
      <c r="BQ35">
        <v>0.24640885714285712</v>
      </c>
      <c r="BR35" s="161">
        <f t="shared" si="40"/>
        <v>2.8030456622842492E-4</v>
      </c>
      <c r="BS35" s="161">
        <f t="shared" si="41"/>
        <v>9.6344783809842443E-3</v>
      </c>
      <c r="BT35">
        <v>0.63369500857142858</v>
      </c>
      <c r="BU35" s="161">
        <f t="shared" si="42"/>
        <v>7.2086533965681093E-4</v>
      </c>
      <c r="BV35" s="161">
        <f t="shared" si="43"/>
        <v>2.4777197260727746E-2</v>
      </c>
      <c r="BW35">
        <v>0</v>
      </c>
      <c r="BX35" s="161">
        <f t="shared" si="44"/>
        <v>0</v>
      </c>
      <c r="BY35" s="161">
        <f t="shared" si="45"/>
        <v>0</v>
      </c>
      <c r="BZ35">
        <v>0</v>
      </c>
      <c r="CA35" s="161">
        <f t="shared" si="46"/>
        <v>0</v>
      </c>
      <c r="CB35" s="161">
        <f t="shared" si="47"/>
        <v>0</v>
      </c>
      <c r="CC35">
        <v>6.7705714285714292E-5</v>
      </c>
      <c r="CD35" s="161">
        <f t="shared" si="48"/>
        <v>7.7019231752047255E-8</v>
      </c>
      <c r="CE35" s="161">
        <f t="shared" si="49"/>
        <v>2.6472637717589428E-6</v>
      </c>
      <c r="CF35">
        <v>0</v>
      </c>
      <c r="CG35" s="161">
        <f t="shared" si="50"/>
        <v>0</v>
      </c>
      <c r="CH35" s="161">
        <f t="shared" si="51"/>
        <v>0</v>
      </c>
      <c r="CI35">
        <v>0.40960000000000002</v>
      </c>
      <c r="CJ35" s="161">
        <f t="shared" si="52"/>
        <v>4.6594408844889625E-4</v>
      </c>
      <c r="CK35" s="161">
        <f t="shared" si="53"/>
        <v>1.6015180584857239E-2</v>
      </c>
      <c r="CL35">
        <v>0</v>
      </c>
      <c r="CM35" s="161">
        <f t="shared" si="54"/>
        <v>0</v>
      </c>
      <c r="CN35" s="161">
        <f t="shared" si="55"/>
        <v>0</v>
      </c>
      <c r="CO35">
        <v>5.7893777228571421</v>
      </c>
      <c r="CP35" s="161">
        <f t="shared" si="56"/>
        <v>6.5857576312573669E-3</v>
      </c>
      <c r="CQ35" s="161">
        <f t="shared" si="57"/>
        <v>0.22636213307008476</v>
      </c>
      <c r="CR35">
        <v>0</v>
      </c>
      <c r="CS35" s="161">
        <f t="shared" si="58"/>
        <v>0</v>
      </c>
      <c r="CT35" s="161">
        <f t="shared" si="59"/>
        <v>0</v>
      </c>
      <c r="CU35">
        <v>4.782692359285714</v>
      </c>
      <c r="CV35" s="161">
        <f t="shared" si="60"/>
        <v>5.4405938273410226E-3</v>
      </c>
      <c r="CW35" s="161">
        <f t="shared" si="61"/>
        <v>0.18700117630805088</v>
      </c>
    </row>
    <row r="36" spans="1:101" x14ac:dyDescent="0.25">
      <c r="A36" t="s">
        <v>1810</v>
      </c>
      <c r="B36" t="s">
        <v>1809</v>
      </c>
      <c r="C36">
        <v>2</v>
      </c>
      <c r="D36">
        <v>7</v>
      </c>
      <c r="E36">
        <v>2129.9640761686574</v>
      </c>
      <c r="F36">
        <v>3131.0698652285714</v>
      </c>
      <c r="G36">
        <v>484.77775543942852</v>
      </c>
      <c r="H36" s="161">
        <f t="shared" si="0"/>
        <v>0.22759902895237483</v>
      </c>
      <c r="I36">
        <v>1562.4295241878572</v>
      </c>
      <c r="J36" s="161">
        <f t="shared" si="1"/>
        <v>0.73354735963356177</v>
      </c>
      <c r="K36">
        <v>0.93440987686405719</v>
      </c>
      <c r="L36" s="161">
        <f t="shared" si="2"/>
        <v>4.3869748195230482E-4</v>
      </c>
      <c r="M36">
        <v>81.822386664514269</v>
      </c>
      <c r="N36" s="161">
        <f t="shared" si="3"/>
        <v>3.8414913932114277E-2</v>
      </c>
      <c r="O36">
        <v>25.90968881142857</v>
      </c>
      <c r="P36" s="161">
        <f t="shared" si="4"/>
        <v>1.2164378311034462E-2</v>
      </c>
      <c r="Q36" s="161">
        <f t="shared" si="5"/>
        <v>5.3446529921618705E-2</v>
      </c>
      <c r="R36">
        <v>2.0059714285714287</v>
      </c>
      <c r="S36" s="161">
        <f t="shared" si="6"/>
        <v>9.4178650758267035E-4</v>
      </c>
      <c r="T36" s="161">
        <f t="shared" si="7"/>
        <v>2.4516168622607568E-2</v>
      </c>
      <c r="U36">
        <v>427.18590423142859</v>
      </c>
      <c r="V36" s="161">
        <f t="shared" si="8"/>
        <v>0.20056014512688083</v>
      </c>
      <c r="W36" s="161">
        <f t="shared" si="9"/>
        <v>0.88119947633365403</v>
      </c>
      <c r="X36">
        <v>2.6123385714285718</v>
      </c>
      <c r="Y36" s="161">
        <f t="shared" si="10"/>
        <v>1.2264707187586005E-3</v>
      </c>
      <c r="Z36" s="161">
        <f t="shared" si="11"/>
        <v>5.3887344089470612E-3</v>
      </c>
      <c r="AA36">
        <v>0</v>
      </c>
      <c r="AB36" s="161">
        <f t="shared" si="12"/>
        <v>0</v>
      </c>
      <c r="AC36" s="161">
        <f t="shared" si="13"/>
        <v>0</v>
      </c>
      <c r="AD36">
        <v>11.715335628571427</v>
      </c>
      <c r="AE36" s="161">
        <f t="shared" si="14"/>
        <v>5.500250337388211E-3</v>
      </c>
      <c r="AF36" s="161">
        <f t="shared" si="15"/>
        <v>2.4166405114756182E-2</v>
      </c>
      <c r="AG36">
        <v>17.354488196571427</v>
      </c>
      <c r="AH36" s="161">
        <f t="shared" si="16"/>
        <v>8.1477844583127349E-3</v>
      </c>
      <c r="AI36" s="161">
        <f t="shared" si="17"/>
        <v>3.5798854221024211E-2</v>
      </c>
      <c r="AJ36">
        <v>13.226887302857142</v>
      </c>
      <c r="AK36" s="161">
        <f t="shared" si="18"/>
        <v>6.2099109796487448E-3</v>
      </c>
      <c r="AL36" s="161">
        <f t="shared" si="19"/>
        <v>0.1616536481279828</v>
      </c>
      <c r="AM36">
        <v>5.4072436149999996</v>
      </c>
      <c r="AN36" s="161">
        <f t="shared" si="20"/>
        <v>2.5386548418818667E-3</v>
      </c>
      <c r="AO36" s="161">
        <f t="shared" si="21"/>
        <v>3.4607920109616828E-3</v>
      </c>
      <c r="AP36">
        <v>0.41610000000000003</v>
      </c>
      <c r="AQ36" s="161">
        <f t="shared" si="22"/>
        <v>1.9535540747169479E-4</v>
      </c>
      <c r="AR36" s="161">
        <f t="shared" si="23"/>
        <v>5.0854053146369461E-3</v>
      </c>
      <c r="AS36">
        <v>1557.0113346442856</v>
      </c>
      <c r="AT36" s="161">
        <f t="shared" si="24"/>
        <v>0.73100356577140524</v>
      </c>
      <c r="AU36" s="161">
        <f t="shared" si="25"/>
        <v>0.99653220227876338</v>
      </c>
      <c r="AV36">
        <v>1.094592857142857E-2</v>
      </c>
      <c r="AW36" s="161">
        <f t="shared" si="26"/>
        <v>5.1390202745193327E-6</v>
      </c>
      <c r="AX36" s="161">
        <f t="shared" si="27"/>
        <v>7.0057102749118923E-6</v>
      </c>
      <c r="AY36">
        <v>0</v>
      </c>
      <c r="AZ36" s="161">
        <f t="shared" si="28"/>
        <v>0</v>
      </c>
      <c r="BA36" s="161">
        <f t="shared" si="29"/>
        <v>0</v>
      </c>
      <c r="BB36">
        <v>0</v>
      </c>
      <c r="BC36" s="161">
        <f t="shared" si="30"/>
        <v>0</v>
      </c>
      <c r="BD36" s="161">
        <f t="shared" si="31"/>
        <v>0</v>
      </c>
      <c r="BE36">
        <v>8.0135743428571424E-2</v>
      </c>
      <c r="BF36" s="161">
        <f t="shared" si="32"/>
        <v>3.7623049292323379E-5</v>
      </c>
      <c r="BG36" s="161">
        <f t="shared" si="33"/>
        <v>9.7938653093977354E-4</v>
      </c>
      <c r="BH36">
        <v>7.4485714285714284</v>
      </c>
      <c r="BI36" s="161">
        <f t="shared" si="34"/>
        <v>3.4970408712102744E-3</v>
      </c>
      <c r="BJ36" s="161">
        <f t="shared" si="35"/>
        <v>9.1033416797188293E-2</v>
      </c>
      <c r="BK36">
        <v>36.603638599028571</v>
      </c>
      <c r="BL36" s="161">
        <f t="shared" si="36"/>
        <v>1.7185096691804569E-2</v>
      </c>
      <c r="BM36" s="161">
        <f t="shared" si="37"/>
        <v>0.44735481438728653</v>
      </c>
      <c r="BN36">
        <v>12.796090320000001</v>
      </c>
      <c r="BO36" s="161">
        <f t="shared" si="38"/>
        <v>6.0076554638505393E-3</v>
      </c>
      <c r="BP36" s="161">
        <f t="shared" si="39"/>
        <v>0.15638862225403119</v>
      </c>
      <c r="BQ36">
        <v>0.16661228571428571</v>
      </c>
      <c r="BR36" s="161">
        <f t="shared" si="40"/>
        <v>7.8223049664755394E-5</v>
      </c>
      <c r="BS36" s="161">
        <f t="shared" si="41"/>
        <v>2.0362677319279926E-3</v>
      </c>
      <c r="BT36">
        <v>3.2290542000000004E-3</v>
      </c>
      <c r="BU36" s="161">
        <f t="shared" si="42"/>
        <v>1.5160134558740387E-6</v>
      </c>
      <c r="BV36" s="161">
        <f t="shared" si="43"/>
        <v>3.9464189834008058E-5</v>
      </c>
      <c r="BW36">
        <v>0</v>
      </c>
      <c r="BX36" s="161">
        <f t="shared" si="44"/>
        <v>0</v>
      </c>
      <c r="BY36" s="161">
        <f t="shared" si="45"/>
        <v>0</v>
      </c>
      <c r="BZ36">
        <v>0</v>
      </c>
      <c r="CA36" s="161">
        <f t="shared" si="46"/>
        <v>0</v>
      </c>
      <c r="CB36" s="161">
        <f t="shared" si="47"/>
        <v>0</v>
      </c>
      <c r="CC36">
        <v>8.7949722857142852E-4</v>
      </c>
      <c r="CD36" s="161">
        <f t="shared" si="48"/>
        <v>4.1291646108579114E-7</v>
      </c>
      <c r="CE36" s="161">
        <f t="shared" si="49"/>
        <v>1.0748858160023089E-5</v>
      </c>
      <c r="CF36">
        <v>0</v>
      </c>
      <c r="CG36" s="161">
        <f t="shared" si="50"/>
        <v>0</v>
      </c>
      <c r="CH36" s="161">
        <f t="shared" si="51"/>
        <v>0</v>
      </c>
      <c r="CI36">
        <v>1.0834285714285714</v>
      </c>
      <c r="CJ36" s="161">
        <f t="shared" si="52"/>
        <v>5.0866049035785802E-4</v>
      </c>
      <c r="CK36" s="161">
        <f t="shared" si="53"/>
        <v>1.3241224261409206E-2</v>
      </c>
      <c r="CL36">
        <v>0</v>
      </c>
      <c r="CM36" s="161">
        <f t="shared" si="54"/>
        <v>0</v>
      </c>
      <c r="CN36" s="161">
        <f t="shared" si="55"/>
        <v>0</v>
      </c>
      <c r="CO36">
        <v>7.2386077313428574</v>
      </c>
      <c r="CP36" s="161">
        <f t="shared" si="56"/>
        <v>3.3984647029181546E-3</v>
      </c>
      <c r="CQ36" s="161">
        <f t="shared" si="57"/>
        <v>8.8467325709067651E-2</v>
      </c>
      <c r="CR36">
        <v>0</v>
      </c>
      <c r="CS36" s="161">
        <f t="shared" si="58"/>
        <v>0</v>
      </c>
      <c r="CT36" s="161">
        <f t="shared" si="59"/>
        <v>0</v>
      </c>
      <c r="CU36">
        <v>0.75223470214285715</v>
      </c>
      <c r="CV36" s="161">
        <f t="shared" si="60"/>
        <v>3.5316778839573855E-4</v>
      </c>
      <c r="CW36" s="161">
        <f t="shared" si="61"/>
        <v>9.1935072149282038E-3</v>
      </c>
    </row>
    <row r="37" spans="1:101" x14ac:dyDescent="0.25">
      <c r="A37" t="s">
        <v>1811</v>
      </c>
      <c r="B37" t="s">
        <v>1809</v>
      </c>
      <c r="C37">
        <v>2</v>
      </c>
      <c r="D37">
        <v>5</v>
      </c>
      <c r="E37">
        <v>747.58639307186002</v>
      </c>
      <c r="F37">
        <v>1370.9944199199999</v>
      </c>
      <c r="G37">
        <v>53.352116918599997</v>
      </c>
      <c r="H37" s="161">
        <f t="shared" si="0"/>
        <v>7.1365821279028616E-2</v>
      </c>
      <c r="I37">
        <v>681.34591316000001</v>
      </c>
      <c r="J37" s="161">
        <f t="shared" si="1"/>
        <v>0.91139421406578114</v>
      </c>
      <c r="K37">
        <v>0.33423707326060004</v>
      </c>
      <c r="L37" s="161">
        <f t="shared" si="2"/>
        <v>4.4708822466284811E-4</v>
      </c>
      <c r="M37">
        <v>12.554125920000001</v>
      </c>
      <c r="N37" s="161">
        <f t="shared" si="3"/>
        <v>1.6792876430528163E-2</v>
      </c>
      <c r="O37">
        <v>3.5663580000000001</v>
      </c>
      <c r="P37" s="161">
        <f t="shared" si="4"/>
        <v>4.7704961367016109E-3</v>
      </c>
      <c r="Q37" s="161">
        <f t="shared" si="5"/>
        <v>6.6845669974843508E-2</v>
      </c>
      <c r="R37">
        <v>0</v>
      </c>
      <c r="S37" s="161">
        <f t="shared" si="6"/>
        <v>0</v>
      </c>
      <c r="T37" s="161">
        <f t="shared" si="7"/>
        <v>0</v>
      </c>
      <c r="U37">
        <v>27.671339199999998</v>
      </c>
      <c r="V37" s="161">
        <f t="shared" si="8"/>
        <v>3.701423602200335E-2</v>
      </c>
      <c r="W37" s="161">
        <f t="shared" si="9"/>
        <v>0.5186549437619975</v>
      </c>
      <c r="X37">
        <v>0.18864212</v>
      </c>
      <c r="Y37" s="161">
        <f t="shared" si="10"/>
        <v>2.5233487627411539E-4</v>
      </c>
      <c r="Z37" s="161">
        <f t="shared" si="11"/>
        <v>3.5357944706826475E-3</v>
      </c>
      <c r="AA37">
        <v>0</v>
      </c>
      <c r="AB37" s="161">
        <f t="shared" si="12"/>
        <v>0</v>
      </c>
      <c r="AC37" s="161">
        <f t="shared" si="13"/>
        <v>0</v>
      </c>
      <c r="AD37">
        <v>0.89406846000000006</v>
      </c>
      <c r="AE37" s="161">
        <f t="shared" si="14"/>
        <v>1.1959399853791344E-3</v>
      </c>
      <c r="AF37" s="161">
        <f t="shared" si="15"/>
        <v>1.6757881629403604E-2</v>
      </c>
      <c r="AG37">
        <v>21.0317091386</v>
      </c>
      <c r="AH37" s="161">
        <f t="shared" si="16"/>
        <v>2.8132814258670404E-2</v>
      </c>
      <c r="AI37" s="161">
        <f t="shared" si="17"/>
        <v>0.39420571016307276</v>
      </c>
      <c r="AJ37">
        <v>0.14780000000000021</v>
      </c>
      <c r="AK37" s="161">
        <f t="shared" si="18"/>
        <v>1.9770290279453131E-4</v>
      </c>
      <c r="AL37" s="161">
        <f t="shared" si="19"/>
        <v>1.177302194846873E-2</v>
      </c>
      <c r="AM37">
        <v>0.70078116000000001</v>
      </c>
      <c r="AN37" s="161">
        <f t="shared" si="20"/>
        <v>9.3739153961920629E-4</v>
      </c>
      <c r="AO37" s="161">
        <f t="shared" si="21"/>
        <v>1.0285247866973497E-3</v>
      </c>
      <c r="AP37">
        <v>0</v>
      </c>
      <c r="AQ37" s="161">
        <f t="shared" si="22"/>
        <v>0</v>
      </c>
      <c r="AR37" s="161">
        <f t="shared" si="23"/>
        <v>0</v>
      </c>
      <c r="AS37">
        <v>680.63599999999997</v>
      </c>
      <c r="AT37" s="161">
        <f t="shared" si="24"/>
        <v>0.91044460721555076</v>
      </c>
      <c r="AU37" s="161">
        <f t="shared" si="25"/>
        <v>0.99895807232965184</v>
      </c>
      <c r="AV37">
        <v>9.1319999999999995E-3</v>
      </c>
      <c r="AW37" s="161">
        <f t="shared" si="26"/>
        <v>1.2215310611093757E-5</v>
      </c>
      <c r="AX37" s="161">
        <f t="shared" si="27"/>
        <v>1.3402883650753679E-5</v>
      </c>
      <c r="AY37">
        <v>0</v>
      </c>
      <c r="AZ37" s="161">
        <f t="shared" si="28"/>
        <v>0</v>
      </c>
      <c r="BA37" s="161">
        <f t="shared" si="29"/>
        <v>0</v>
      </c>
      <c r="BB37">
        <v>0</v>
      </c>
      <c r="BC37" s="161">
        <f t="shared" si="30"/>
        <v>0</v>
      </c>
      <c r="BD37" s="161">
        <f t="shared" si="31"/>
        <v>0</v>
      </c>
      <c r="BE37">
        <v>1.3206399999999998E-2</v>
      </c>
      <c r="BF37" s="161">
        <f t="shared" si="32"/>
        <v>1.7665383054571679E-5</v>
      </c>
      <c r="BG37" s="161">
        <f t="shared" si="33"/>
        <v>1.0519569489868552E-3</v>
      </c>
      <c r="BH37">
        <v>3.2692000000000001</v>
      </c>
      <c r="BI37" s="161">
        <f t="shared" si="34"/>
        <v>4.3730062910411422E-3</v>
      </c>
      <c r="BJ37" s="161">
        <f t="shared" si="35"/>
        <v>0.26040841240821327</v>
      </c>
      <c r="BK37">
        <v>4.71918024</v>
      </c>
      <c r="BL37" s="161">
        <f t="shared" si="36"/>
        <v>6.3125550220473042E-3</v>
      </c>
      <c r="BM37" s="161">
        <f t="shared" si="37"/>
        <v>0.3759067154553441</v>
      </c>
      <c r="BN37">
        <v>0</v>
      </c>
      <c r="BO37" s="161">
        <f t="shared" si="38"/>
        <v>0</v>
      </c>
      <c r="BP37" s="161">
        <f t="shared" si="39"/>
        <v>0</v>
      </c>
      <c r="BQ37">
        <v>3.4135199999999997E-2</v>
      </c>
      <c r="BR37" s="161">
        <f t="shared" si="40"/>
        <v>4.5660542134451114E-5</v>
      </c>
      <c r="BS37" s="161">
        <f t="shared" si="41"/>
        <v>2.71904234651806E-3</v>
      </c>
      <c r="BT37">
        <v>0</v>
      </c>
      <c r="BU37" s="161">
        <f t="shared" si="42"/>
        <v>0</v>
      </c>
      <c r="BV37" s="161">
        <f t="shared" si="43"/>
        <v>0</v>
      </c>
      <c r="BW37">
        <v>0</v>
      </c>
      <c r="BX37" s="161">
        <f t="shared" si="44"/>
        <v>0</v>
      </c>
      <c r="BY37" s="161">
        <f t="shared" si="45"/>
        <v>0</v>
      </c>
      <c r="BZ37">
        <v>0</v>
      </c>
      <c r="CA37" s="161">
        <f t="shared" si="46"/>
        <v>0</v>
      </c>
      <c r="CB37" s="161">
        <f t="shared" si="47"/>
        <v>0</v>
      </c>
      <c r="CC37">
        <v>0</v>
      </c>
      <c r="CD37" s="161">
        <f t="shared" si="48"/>
        <v>0</v>
      </c>
      <c r="CE37" s="161">
        <f t="shared" si="49"/>
        <v>0</v>
      </c>
      <c r="CF37">
        <v>0</v>
      </c>
      <c r="CG37" s="161">
        <f t="shared" si="50"/>
        <v>0</v>
      </c>
      <c r="CH37" s="161">
        <f t="shared" si="51"/>
        <v>0</v>
      </c>
      <c r="CI37">
        <v>0.47552000000000005</v>
      </c>
      <c r="CJ37" s="161">
        <f t="shared" si="52"/>
        <v>6.3607364233325713E-4</v>
      </c>
      <c r="CK37" s="161">
        <f t="shared" si="53"/>
        <v>3.7877587259376483E-2</v>
      </c>
      <c r="CL37">
        <v>0</v>
      </c>
      <c r="CM37" s="161">
        <f t="shared" si="54"/>
        <v>0</v>
      </c>
      <c r="CN37" s="161">
        <f t="shared" si="55"/>
        <v>0</v>
      </c>
      <c r="CO37">
        <v>3.1810985999999999</v>
      </c>
      <c r="CP37" s="161">
        <f t="shared" si="56"/>
        <v>4.2551585067362565E-3</v>
      </c>
      <c r="CQ37" s="161">
        <f t="shared" si="57"/>
        <v>0.25339068767282202</v>
      </c>
      <c r="CR37">
        <v>0</v>
      </c>
      <c r="CS37" s="161">
        <f t="shared" si="58"/>
        <v>0</v>
      </c>
      <c r="CT37" s="161">
        <f t="shared" si="59"/>
        <v>0</v>
      </c>
      <c r="CU37">
        <v>0.71398547999999995</v>
      </c>
      <c r="CV37" s="161">
        <f t="shared" si="60"/>
        <v>9.5505414038664794E-4</v>
      </c>
      <c r="CW37" s="161">
        <f t="shared" si="61"/>
        <v>5.6872575960270434E-2</v>
      </c>
    </row>
    <row r="38" spans="1:101" x14ac:dyDescent="0.25">
      <c r="A38" t="s">
        <v>1812</v>
      </c>
      <c r="B38" t="s">
        <v>1808</v>
      </c>
      <c r="C38">
        <v>2</v>
      </c>
      <c r="D38">
        <v>7</v>
      </c>
      <c r="E38">
        <v>567.25833281674284</v>
      </c>
      <c r="F38">
        <v>1268.0581263142856</v>
      </c>
      <c r="G38">
        <v>459.22930530565719</v>
      </c>
      <c r="H38" s="161">
        <f t="shared" si="0"/>
        <v>0.80955938192275922</v>
      </c>
      <c r="I38">
        <v>62.641897573142856</v>
      </c>
      <c r="J38" s="161">
        <f t="shared" si="1"/>
        <v>0.11042922412808311</v>
      </c>
      <c r="K38">
        <v>7.5838033449430853</v>
      </c>
      <c r="L38" s="161">
        <f t="shared" si="2"/>
        <v>1.3369223343596243E-2</v>
      </c>
      <c r="M38">
        <v>37.803326593000001</v>
      </c>
      <c r="N38" s="161">
        <f t="shared" si="3"/>
        <v>6.6642170605561921E-2</v>
      </c>
      <c r="O38">
        <v>0.95024014285714287</v>
      </c>
      <c r="P38" s="161">
        <f t="shared" si="4"/>
        <v>1.6751453224824204E-3</v>
      </c>
      <c r="Q38" s="161">
        <f t="shared" si="5"/>
        <v>2.0692062372297325E-3</v>
      </c>
      <c r="R38">
        <v>2.6746285714285714</v>
      </c>
      <c r="S38" s="161">
        <f t="shared" si="6"/>
        <v>4.71500975251893E-3</v>
      </c>
      <c r="T38" s="161">
        <f t="shared" si="7"/>
        <v>7.0751143152672419E-2</v>
      </c>
      <c r="U38">
        <v>375.97748296428568</v>
      </c>
      <c r="V38" s="161">
        <f t="shared" si="8"/>
        <v>0.66279763771358846</v>
      </c>
      <c r="W38" s="161">
        <f t="shared" si="9"/>
        <v>0.81871404681815729</v>
      </c>
      <c r="X38">
        <v>51.996674685714289</v>
      </c>
      <c r="Y38" s="161">
        <f t="shared" si="10"/>
        <v>9.1663130671915949E-2</v>
      </c>
      <c r="Z38" s="161">
        <f t="shared" si="11"/>
        <v>0.11322595070692616</v>
      </c>
      <c r="AA38">
        <v>0</v>
      </c>
      <c r="AB38" s="161">
        <f t="shared" si="12"/>
        <v>0</v>
      </c>
      <c r="AC38" s="161">
        <f t="shared" si="13"/>
        <v>0</v>
      </c>
      <c r="AD38">
        <v>18.675245714285715</v>
      </c>
      <c r="AE38" s="161">
        <f t="shared" si="14"/>
        <v>3.2921941616182303E-2</v>
      </c>
      <c r="AF38" s="161">
        <f t="shared" si="15"/>
        <v>4.066649383766071E-2</v>
      </c>
      <c r="AG38">
        <v>11.629347512799999</v>
      </c>
      <c r="AH38" s="161">
        <f t="shared" si="16"/>
        <v>2.0500972555227231E-2</v>
      </c>
      <c r="AI38" s="161">
        <f t="shared" si="17"/>
        <v>2.5323618023592055E-2</v>
      </c>
      <c r="AJ38">
        <v>3.7084142857142857E-2</v>
      </c>
      <c r="AK38" s="161">
        <f t="shared" si="18"/>
        <v>6.5374346592671692E-5</v>
      </c>
      <c r="AL38" s="161">
        <f t="shared" si="19"/>
        <v>9.8097564948185505E-4</v>
      </c>
      <c r="AM38">
        <v>1.8731390588571428</v>
      </c>
      <c r="AN38" s="161">
        <f t="shared" si="20"/>
        <v>3.3020917463759403E-3</v>
      </c>
      <c r="AO38" s="161">
        <f t="shared" si="21"/>
        <v>2.990233583952339E-2</v>
      </c>
      <c r="AP38">
        <v>0.5928000000000001</v>
      </c>
      <c r="AQ38" s="161">
        <f t="shared" si="22"/>
        <v>1.0450265173830575E-3</v>
      </c>
      <c r="AR38" s="161">
        <f t="shared" si="23"/>
        <v>1.5681159660424389E-2</v>
      </c>
      <c r="AS38">
        <v>60.722221142857144</v>
      </c>
      <c r="AT38" s="161">
        <f t="shared" si="24"/>
        <v>0.10704509326701055</v>
      </c>
      <c r="AU38" s="161">
        <f t="shared" si="25"/>
        <v>0.96935475289451067</v>
      </c>
      <c r="AV38">
        <v>4.6537371428571429E-2</v>
      </c>
      <c r="AW38" s="161">
        <f t="shared" si="26"/>
        <v>8.2039114696629207E-5</v>
      </c>
      <c r="AX38" s="161">
        <f t="shared" si="27"/>
        <v>7.42911265965926E-4</v>
      </c>
      <c r="AY38">
        <v>0</v>
      </c>
      <c r="AZ38" s="161">
        <f t="shared" si="28"/>
        <v>0</v>
      </c>
      <c r="BA38" s="161">
        <f t="shared" si="29"/>
        <v>0</v>
      </c>
      <c r="BB38">
        <v>3.1428571428571432E-4</v>
      </c>
      <c r="BC38" s="161">
        <f t="shared" si="30"/>
        <v>5.5404336279225138E-7</v>
      </c>
      <c r="BD38" s="161">
        <f t="shared" si="31"/>
        <v>6.8437643385264742E-7</v>
      </c>
      <c r="BE38">
        <v>0.40363273714285713</v>
      </c>
      <c r="BF38" s="161">
        <f t="shared" si="32"/>
        <v>7.1155012415349351E-4</v>
      </c>
      <c r="BG38" s="161">
        <f t="shared" si="33"/>
        <v>1.0677175093305078E-2</v>
      </c>
      <c r="BH38">
        <v>1.1314285714285713E-4</v>
      </c>
      <c r="BI38" s="161">
        <f t="shared" si="34"/>
        <v>1.9945561060521046E-7</v>
      </c>
      <c r="BJ38" s="161">
        <f t="shared" si="35"/>
        <v>2.9929338854482627E-6</v>
      </c>
      <c r="BK38">
        <v>27.59543771142857</v>
      </c>
      <c r="BL38" s="161">
        <f t="shared" si="36"/>
        <v>4.8647038068885429E-2</v>
      </c>
      <c r="BM38" s="161">
        <f t="shared" si="37"/>
        <v>0.72997379327295464</v>
      </c>
      <c r="BN38">
        <v>0</v>
      </c>
      <c r="BO38" s="161">
        <f t="shared" si="38"/>
        <v>0</v>
      </c>
      <c r="BP38" s="161">
        <f t="shared" si="39"/>
        <v>0</v>
      </c>
      <c r="BQ38">
        <v>0.15438171428571429</v>
      </c>
      <c r="BR38" s="161">
        <f t="shared" si="40"/>
        <v>2.7215415861610358E-4</v>
      </c>
      <c r="BS38" s="161">
        <f t="shared" si="41"/>
        <v>4.0838129392110423E-3</v>
      </c>
      <c r="BT38">
        <v>5.2570041000000005E-2</v>
      </c>
      <c r="BU38" s="161">
        <f t="shared" si="42"/>
        <v>9.2673898220166226E-5</v>
      </c>
      <c r="BV38" s="161">
        <f t="shared" si="43"/>
        <v>1.3906194437855197E-3</v>
      </c>
      <c r="BW38">
        <v>0</v>
      </c>
      <c r="BX38" s="161">
        <f t="shared" si="44"/>
        <v>0</v>
      </c>
      <c r="BY38" s="161">
        <f t="shared" si="45"/>
        <v>0</v>
      </c>
      <c r="BZ38">
        <v>0</v>
      </c>
      <c r="CA38" s="161">
        <f t="shared" si="46"/>
        <v>0</v>
      </c>
      <c r="CB38" s="161">
        <f t="shared" si="47"/>
        <v>0</v>
      </c>
      <c r="CC38">
        <v>0.15570000185714286</v>
      </c>
      <c r="CD38" s="161">
        <f t="shared" si="48"/>
        <v>2.7447812195901747E-4</v>
      </c>
      <c r="CE38" s="161">
        <f t="shared" si="49"/>
        <v>4.1186852028512657E-3</v>
      </c>
      <c r="CF38">
        <v>0</v>
      </c>
      <c r="CG38" s="161">
        <f t="shared" si="50"/>
        <v>0</v>
      </c>
      <c r="CH38" s="161">
        <f t="shared" si="51"/>
        <v>0</v>
      </c>
      <c r="CI38">
        <v>0</v>
      </c>
      <c r="CJ38" s="161">
        <f t="shared" si="52"/>
        <v>0</v>
      </c>
      <c r="CK38" s="161">
        <f t="shared" si="53"/>
        <v>0</v>
      </c>
      <c r="CL38">
        <v>0</v>
      </c>
      <c r="CM38" s="161">
        <f t="shared" si="54"/>
        <v>0</v>
      </c>
      <c r="CN38" s="161">
        <f t="shared" si="55"/>
        <v>0</v>
      </c>
      <c r="CO38">
        <v>3.0553652148571429</v>
      </c>
      <c r="CP38" s="161">
        <f t="shared" si="56"/>
        <v>5.3861971488115661E-3</v>
      </c>
      <c r="CQ38" s="161">
        <f t="shared" si="57"/>
        <v>8.0822654782526496E-2</v>
      </c>
      <c r="CR38">
        <v>0.58244571428571423</v>
      </c>
      <c r="CS38" s="161">
        <f t="shared" si="58"/>
        <v>1.0267733069579744E-3</v>
      </c>
      <c r="CT38" s="161">
        <f t="shared" si="59"/>
        <v>1.5407260862422754E-2</v>
      </c>
      <c r="CU38">
        <v>2.4991676010000003</v>
      </c>
      <c r="CV38" s="161">
        <f t="shared" si="60"/>
        <v>4.4056957058529024E-3</v>
      </c>
      <c r="CW38" s="161">
        <f t="shared" si="61"/>
        <v>6.610972700647906E-2</v>
      </c>
    </row>
    <row r="39" spans="1:101" x14ac:dyDescent="0.25">
      <c r="A39" t="s">
        <v>1813</v>
      </c>
      <c r="B39" t="s">
        <v>1809</v>
      </c>
      <c r="C39">
        <v>2</v>
      </c>
      <c r="D39">
        <v>7</v>
      </c>
      <c r="E39">
        <v>1024.3131292924199</v>
      </c>
      <c r="F39">
        <v>2130.1765954857142</v>
      </c>
      <c r="G39">
        <v>402.90978563660002</v>
      </c>
      <c r="H39" s="161">
        <f t="shared" si="0"/>
        <v>0.39334630604112636</v>
      </c>
      <c r="I39">
        <v>583.05495660142856</v>
      </c>
      <c r="J39" s="161">
        <f t="shared" si="1"/>
        <v>0.56921554544965569</v>
      </c>
      <c r="K39">
        <v>2.3717099247483859</v>
      </c>
      <c r="L39" s="161">
        <f t="shared" si="2"/>
        <v>2.3154149419003615E-3</v>
      </c>
      <c r="M39">
        <v>35.976677129642859</v>
      </c>
      <c r="N39" s="161">
        <f t="shared" si="3"/>
        <v>3.5122733567317453E-2</v>
      </c>
      <c r="O39">
        <v>25.338381714285713</v>
      </c>
      <c r="P39" s="161">
        <f t="shared" si="4"/>
        <v>2.4736949073169728E-2</v>
      </c>
      <c r="Q39" s="161">
        <f t="shared" si="5"/>
        <v>6.2888474337377806E-2</v>
      </c>
      <c r="R39">
        <v>5.2419645714285723</v>
      </c>
      <c r="S39" s="161">
        <f t="shared" si="6"/>
        <v>5.1175411322215919E-3</v>
      </c>
      <c r="T39" s="161">
        <f t="shared" si="7"/>
        <v>0.14570452275342222</v>
      </c>
      <c r="U39">
        <v>309.94184690057142</v>
      </c>
      <c r="V39" s="161">
        <f t="shared" si="8"/>
        <v>0.30258505728094548</v>
      </c>
      <c r="W39" s="161">
        <f t="shared" si="9"/>
        <v>0.76925867266008774</v>
      </c>
      <c r="X39">
        <v>36.117365800000002</v>
      </c>
      <c r="Y39" s="161">
        <f t="shared" si="10"/>
        <v>3.5260082846882312E-2</v>
      </c>
      <c r="Z39" s="161">
        <f t="shared" si="11"/>
        <v>8.9641321922559747E-2</v>
      </c>
      <c r="AA39">
        <v>6.4306157142857145E-2</v>
      </c>
      <c r="AB39" s="161">
        <f t="shared" si="12"/>
        <v>6.2779784134250888E-5</v>
      </c>
      <c r="AC39" s="161">
        <f t="shared" si="13"/>
        <v>1.7874401493814533E-3</v>
      </c>
      <c r="AD39">
        <v>7.072028071428571</v>
      </c>
      <c r="AE39" s="161">
        <f t="shared" si="14"/>
        <v>6.9041661862850679E-3</v>
      </c>
      <c r="AF39" s="161">
        <f t="shared" si="15"/>
        <v>1.7552385977061147E-2</v>
      </c>
      <c r="AG39">
        <v>24.438041721742856</v>
      </c>
      <c r="AH39" s="161">
        <f t="shared" si="16"/>
        <v>2.3857979579568884E-2</v>
      </c>
      <c r="AI39" s="161">
        <f t="shared" si="17"/>
        <v>6.0653879833498195E-2</v>
      </c>
      <c r="AJ39">
        <v>0.16629999999999998</v>
      </c>
      <c r="AK39" s="161">
        <f t="shared" si="18"/>
        <v>1.6235269786581523E-4</v>
      </c>
      <c r="AL39" s="161">
        <f t="shared" si="19"/>
        <v>4.622439126346598E-3</v>
      </c>
      <c r="AM39">
        <v>9.6459118014285714</v>
      </c>
      <c r="AN39" s="161">
        <f t="shared" si="20"/>
        <v>9.4169561295107309E-3</v>
      </c>
      <c r="AO39" s="161">
        <f t="shared" si="21"/>
        <v>1.6543743762429647E-2</v>
      </c>
      <c r="AP39">
        <v>1.7555999999999998</v>
      </c>
      <c r="AQ39" s="161">
        <f t="shared" si="22"/>
        <v>1.7139290220879446E-3</v>
      </c>
      <c r="AR39" s="161">
        <f t="shared" si="23"/>
        <v>4.8798280999483391E-2</v>
      </c>
      <c r="AS39">
        <v>573.1723829428571</v>
      </c>
      <c r="AT39" s="161">
        <f t="shared" si="24"/>
        <v>0.55956754487643434</v>
      </c>
      <c r="AU39" s="161">
        <f t="shared" si="25"/>
        <v>0.98305035649439287</v>
      </c>
      <c r="AV39">
        <v>0.23666185714285715</v>
      </c>
      <c r="AW39" s="161">
        <f t="shared" si="26"/>
        <v>2.3104444371062547E-4</v>
      </c>
      <c r="AX39" s="161">
        <f t="shared" si="27"/>
        <v>4.0589974317744665E-4</v>
      </c>
      <c r="AY39">
        <v>0</v>
      </c>
      <c r="AZ39" s="161">
        <f t="shared" si="28"/>
        <v>0</v>
      </c>
      <c r="BA39" s="161">
        <f t="shared" si="29"/>
        <v>0</v>
      </c>
      <c r="BB39">
        <v>2.1214285714285714E-3</v>
      </c>
      <c r="BC39" s="161">
        <f t="shared" si="30"/>
        <v>2.0710742748108892E-6</v>
      </c>
      <c r="BD39" s="161">
        <f t="shared" si="31"/>
        <v>5.2652694152779157E-6</v>
      </c>
      <c r="BE39">
        <v>2.5043077532142854</v>
      </c>
      <c r="BF39" s="161">
        <f t="shared" si="32"/>
        <v>2.4448654240566297E-3</v>
      </c>
      <c r="BG39" s="161">
        <f t="shared" si="33"/>
        <v>6.9609201099644358E-2</v>
      </c>
      <c r="BH39">
        <v>2.7493164285714289</v>
      </c>
      <c r="BI39" s="161">
        <f t="shared" si="34"/>
        <v>2.6840585656366773E-3</v>
      </c>
      <c r="BJ39" s="161">
        <f t="shared" si="35"/>
        <v>7.6419409682117065E-2</v>
      </c>
      <c r="BK39">
        <v>15.140003867499999</v>
      </c>
      <c r="BL39" s="161">
        <f t="shared" si="36"/>
        <v>1.4780640250075175E-2</v>
      </c>
      <c r="BM39" s="161">
        <f t="shared" si="37"/>
        <v>0.42082829976049801</v>
      </c>
      <c r="BN39">
        <v>0</v>
      </c>
      <c r="BO39" s="161">
        <f t="shared" si="38"/>
        <v>0</v>
      </c>
      <c r="BP39" s="161">
        <f t="shared" si="39"/>
        <v>0</v>
      </c>
      <c r="BQ39">
        <v>0</v>
      </c>
      <c r="BR39" s="161">
        <f t="shared" si="40"/>
        <v>0</v>
      </c>
      <c r="BS39" s="161">
        <f t="shared" si="41"/>
        <v>0</v>
      </c>
      <c r="BT39">
        <v>0.53257485464285714</v>
      </c>
      <c r="BU39" s="161">
        <f t="shared" si="42"/>
        <v>5.1993364081035637E-4</v>
      </c>
      <c r="BV39" s="161">
        <f t="shared" si="43"/>
        <v>1.4803336414969906E-2</v>
      </c>
      <c r="BW39">
        <v>4.8085714285714285E-3</v>
      </c>
      <c r="BX39" s="161">
        <f t="shared" si="44"/>
        <v>4.6944350229046825E-6</v>
      </c>
      <c r="BY39" s="161">
        <f t="shared" si="45"/>
        <v>1.3365801992339707E-4</v>
      </c>
      <c r="BZ39">
        <v>0</v>
      </c>
      <c r="CA39" s="161">
        <f t="shared" si="46"/>
        <v>0</v>
      </c>
      <c r="CB39" s="161">
        <f t="shared" si="47"/>
        <v>0</v>
      </c>
      <c r="CC39">
        <v>0.18415335535714286</v>
      </c>
      <c r="CD39" s="161">
        <f t="shared" si="48"/>
        <v>1.7978228540754254E-4</v>
      </c>
      <c r="CE39" s="161">
        <f t="shared" si="49"/>
        <v>5.1186871620617332E-3</v>
      </c>
      <c r="CF39">
        <v>0</v>
      </c>
      <c r="CG39" s="161">
        <f t="shared" si="50"/>
        <v>0</v>
      </c>
      <c r="CH39" s="161">
        <f t="shared" si="51"/>
        <v>0</v>
      </c>
      <c r="CI39">
        <v>0.36845714285714287</v>
      </c>
      <c r="CJ39" s="161">
        <f t="shared" si="52"/>
        <v>3.5971143229577413E-4</v>
      </c>
      <c r="CK39" s="161">
        <f t="shared" si="53"/>
        <v>1.0241555703696545E-2</v>
      </c>
      <c r="CL39">
        <v>0</v>
      </c>
      <c r="CM39" s="161">
        <f t="shared" si="54"/>
        <v>0</v>
      </c>
      <c r="CN39" s="161">
        <f t="shared" si="55"/>
        <v>0</v>
      </c>
      <c r="CO39">
        <v>3.4462132660714286</v>
      </c>
      <c r="CP39" s="161">
        <f t="shared" si="56"/>
        <v>3.3644138374483404E-3</v>
      </c>
      <c r="CQ39" s="161">
        <f t="shared" si="57"/>
        <v>9.5790204683242772E-2</v>
      </c>
      <c r="CR39">
        <v>0</v>
      </c>
      <c r="CS39" s="161">
        <f t="shared" si="58"/>
        <v>0</v>
      </c>
      <c r="CT39" s="161">
        <f t="shared" si="59"/>
        <v>0</v>
      </c>
      <c r="CU39">
        <v>3.8186711614285715</v>
      </c>
      <c r="CV39" s="161">
        <f t="shared" si="60"/>
        <v>3.7280310602544478E-3</v>
      </c>
      <c r="CW39" s="161">
        <f t="shared" si="61"/>
        <v>0.1061429644452125</v>
      </c>
    </row>
    <row r="40" spans="1:101" x14ac:dyDescent="0.25">
      <c r="A40" t="s">
        <v>1814</v>
      </c>
      <c r="B40" t="s">
        <v>1808</v>
      </c>
      <c r="C40">
        <v>2</v>
      </c>
      <c r="D40">
        <v>7</v>
      </c>
      <c r="E40">
        <v>370.9071625286457</v>
      </c>
      <c r="F40">
        <v>953.16607411140137</v>
      </c>
      <c r="G40">
        <v>231.21798391847571</v>
      </c>
      <c r="H40" s="161">
        <f t="shared" si="0"/>
        <v>0.62338506040745012</v>
      </c>
      <c r="I40">
        <v>88.474469188128992</v>
      </c>
      <c r="J40" s="161">
        <f t="shared" si="1"/>
        <v>0.23853534826601247</v>
      </c>
      <c r="K40">
        <v>0.8871084871874515</v>
      </c>
      <c r="L40" s="161">
        <f t="shared" si="2"/>
        <v>2.391726493334943E-3</v>
      </c>
      <c r="M40">
        <v>50.327600934853997</v>
      </c>
      <c r="N40" s="161">
        <f t="shared" si="3"/>
        <v>0.13568786483320372</v>
      </c>
      <c r="O40">
        <v>0.23099657142857141</v>
      </c>
      <c r="P40" s="161">
        <f t="shared" si="4"/>
        <v>6.2278811186540842E-4</v>
      </c>
      <c r="Q40" s="161">
        <f t="shared" si="5"/>
        <v>9.9904240800757793E-4</v>
      </c>
      <c r="R40">
        <v>0</v>
      </c>
      <c r="S40" s="161">
        <f t="shared" si="6"/>
        <v>0</v>
      </c>
      <c r="T40" s="161">
        <f t="shared" si="7"/>
        <v>0</v>
      </c>
      <c r="U40">
        <v>187.01945838999998</v>
      </c>
      <c r="V40" s="161">
        <f t="shared" si="8"/>
        <v>0.50422174949386744</v>
      </c>
      <c r="W40" s="161">
        <f t="shared" si="9"/>
        <v>0.80884477591475101</v>
      </c>
      <c r="X40">
        <v>1.302245395514593</v>
      </c>
      <c r="Y40" s="161">
        <f t="shared" si="10"/>
        <v>3.5109739769827678E-3</v>
      </c>
      <c r="Z40" s="161">
        <f t="shared" si="11"/>
        <v>5.6321111941437345E-3</v>
      </c>
      <c r="AA40">
        <v>0.39841142857142853</v>
      </c>
      <c r="AB40" s="161">
        <f t="shared" si="12"/>
        <v>1.0741540439803683E-3</v>
      </c>
      <c r="AC40" s="161">
        <f t="shared" si="13"/>
        <v>7.9163604298791782E-3</v>
      </c>
      <c r="AD40">
        <v>12.478277076912443</v>
      </c>
      <c r="AE40" s="161">
        <f t="shared" si="14"/>
        <v>3.3642588597756526E-2</v>
      </c>
      <c r="AF40" s="161">
        <f t="shared" si="15"/>
        <v>5.3967588789772133E-2</v>
      </c>
      <c r="AG40">
        <v>30.103225056048426</v>
      </c>
      <c r="AH40" s="161">
        <f t="shared" si="16"/>
        <v>8.1161077750078525E-2</v>
      </c>
      <c r="AI40" s="161">
        <f t="shared" si="17"/>
        <v>0.13019413345746675</v>
      </c>
      <c r="AJ40">
        <v>1.7220857142857144</v>
      </c>
      <c r="AK40" s="161">
        <f t="shared" si="18"/>
        <v>4.6429022900109545E-3</v>
      </c>
      <c r="AL40" s="161">
        <f t="shared" si="19"/>
        <v>3.4217520451945427E-2</v>
      </c>
      <c r="AM40">
        <v>34.750245152614426</v>
      </c>
      <c r="AN40" s="161">
        <f t="shared" si="20"/>
        <v>9.3689873540607649E-2</v>
      </c>
      <c r="AO40" s="161">
        <f t="shared" si="21"/>
        <v>0.39277144549714932</v>
      </c>
      <c r="AP40">
        <v>0</v>
      </c>
      <c r="AQ40" s="161">
        <f t="shared" si="22"/>
        <v>0</v>
      </c>
      <c r="AR40" s="161">
        <f t="shared" si="23"/>
        <v>0</v>
      </c>
      <c r="AS40">
        <v>53.722757464086001</v>
      </c>
      <c r="AT40" s="161">
        <f t="shared" si="24"/>
        <v>0.14484152071325102</v>
      </c>
      <c r="AU40" s="161">
        <f t="shared" si="25"/>
        <v>0.60721197829231188</v>
      </c>
      <c r="AV40">
        <v>1.4665714285714286E-3</v>
      </c>
      <c r="AW40" s="161">
        <f t="shared" si="26"/>
        <v>3.9540121538045603E-6</v>
      </c>
      <c r="AX40" s="161">
        <f t="shared" si="27"/>
        <v>1.6576210538804847E-5</v>
      </c>
      <c r="AY40">
        <v>0</v>
      </c>
      <c r="AZ40" s="161">
        <f t="shared" si="28"/>
        <v>0</v>
      </c>
      <c r="BA40" s="161">
        <f t="shared" si="29"/>
        <v>0</v>
      </c>
      <c r="BB40">
        <v>8.3781428571428576E-2</v>
      </c>
      <c r="BC40" s="161">
        <f t="shared" si="30"/>
        <v>2.2588247689867141E-4</v>
      </c>
      <c r="BD40" s="161">
        <f t="shared" si="31"/>
        <v>3.6234823585767776E-4</v>
      </c>
      <c r="BE40">
        <v>2.6736535714285718E-3</v>
      </c>
      <c r="BF40" s="161">
        <f t="shared" si="32"/>
        <v>7.2084172039198127E-6</v>
      </c>
      <c r="BG40" s="161">
        <f t="shared" si="33"/>
        <v>5.312499546500245E-5</v>
      </c>
      <c r="BH40">
        <v>1.704E-2</v>
      </c>
      <c r="BI40" s="161">
        <f t="shared" si="34"/>
        <v>4.5941415322989283E-5</v>
      </c>
      <c r="BJ40" s="161">
        <f t="shared" si="35"/>
        <v>3.385816069805759E-4</v>
      </c>
      <c r="BK40">
        <v>44.054067153348569</v>
      </c>
      <c r="BL40" s="161">
        <f t="shared" si="36"/>
        <v>0.11877383777927505</v>
      </c>
      <c r="BM40" s="161">
        <f t="shared" si="37"/>
        <v>0.87534605931989218</v>
      </c>
      <c r="BN40">
        <v>0</v>
      </c>
      <c r="BO40" s="161">
        <f t="shared" si="38"/>
        <v>0</v>
      </c>
      <c r="BP40" s="161">
        <f t="shared" si="39"/>
        <v>0</v>
      </c>
      <c r="BQ40">
        <v>0.16253288571428573</v>
      </c>
      <c r="BR40" s="161">
        <f t="shared" si="40"/>
        <v>4.3820368581243854E-4</v>
      </c>
      <c r="BS40" s="161">
        <f t="shared" si="41"/>
        <v>3.2294979831181425E-3</v>
      </c>
      <c r="BT40">
        <v>4.6310454000000004E-5</v>
      </c>
      <c r="BU40" s="161">
        <f t="shared" si="42"/>
        <v>1.2485726531749945E-7</v>
      </c>
      <c r="BV40" s="161">
        <f t="shared" si="43"/>
        <v>9.2018004315258454E-7</v>
      </c>
      <c r="BW40">
        <v>0</v>
      </c>
      <c r="BX40" s="161">
        <f t="shared" si="44"/>
        <v>0</v>
      </c>
      <c r="BY40" s="161">
        <f t="shared" si="45"/>
        <v>0</v>
      </c>
      <c r="BZ40">
        <v>0</v>
      </c>
      <c r="CA40" s="161">
        <f t="shared" si="46"/>
        <v>0</v>
      </c>
      <c r="CB40" s="161">
        <f t="shared" si="47"/>
        <v>0</v>
      </c>
      <c r="CC40">
        <v>1.2613574571428572E-5</v>
      </c>
      <c r="CD40" s="161">
        <f t="shared" si="48"/>
        <v>3.4007363151026796E-8</v>
      </c>
      <c r="CE40" s="161">
        <f t="shared" si="49"/>
        <v>2.5062936315514169E-7</v>
      </c>
      <c r="CF40">
        <v>0</v>
      </c>
      <c r="CG40" s="161">
        <f t="shared" si="50"/>
        <v>0</v>
      </c>
      <c r="CH40" s="161">
        <f t="shared" si="51"/>
        <v>0</v>
      </c>
      <c r="CI40">
        <v>0</v>
      </c>
      <c r="CJ40" s="161">
        <f t="shared" si="52"/>
        <v>0</v>
      </c>
      <c r="CK40" s="161">
        <f t="shared" si="53"/>
        <v>0</v>
      </c>
      <c r="CL40">
        <v>0</v>
      </c>
      <c r="CM40" s="161">
        <f t="shared" si="54"/>
        <v>0</v>
      </c>
      <c r="CN40" s="161">
        <f t="shared" si="55"/>
        <v>0</v>
      </c>
      <c r="CO40">
        <v>2.1033393395428569E-2</v>
      </c>
      <c r="CP40" s="161">
        <f t="shared" si="56"/>
        <v>5.6707973100422748E-5</v>
      </c>
      <c r="CQ40" s="161">
        <f t="shared" si="57"/>
        <v>4.1792958545063593E-4</v>
      </c>
      <c r="CR40">
        <v>1.0891734857142858</v>
      </c>
      <c r="CS40" s="161">
        <f t="shared" si="58"/>
        <v>2.9365124099758181E-3</v>
      </c>
      <c r="CT40" s="161">
        <f t="shared" si="59"/>
        <v>2.1641673067709991E-2</v>
      </c>
      <c r="CU40">
        <v>2.8605242962242854</v>
      </c>
      <c r="CV40" s="161">
        <f t="shared" si="60"/>
        <v>7.7122379538932815E-3</v>
      </c>
      <c r="CW40" s="161">
        <f t="shared" si="61"/>
        <v>5.683808175015255E-2</v>
      </c>
    </row>
    <row r="41" spans="1:101" x14ac:dyDescent="0.25">
      <c r="A41" t="s">
        <v>1815</v>
      </c>
      <c r="B41" t="s">
        <v>1808</v>
      </c>
      <c r="C41">
        <v>2</v>
      </c>
      <c r="D41">
        <v>7</v>
      </c>
      <c r="E41">
        <v>1502.4397753267428</v>
      </c>
      <c r="F41">
        <v>3211.7428258642858</v>
      </c>
      <c r="G41">
        <v>1211.9768189545998</v>
      </c>
      <c r="H41" s="161">
        <f t="shared" si="0"/>
        <v>0.80667247956146881</v>
      </c>
      <c r="I41">
        <v>121.76623302214286</v>
      </c>
      <c r="J41" s="161">
        <f t="shared" si="1"/>
        <v>8.1045666536391961E-2</v>
      </c>
      <c r="K41">
        <v>6.2796085843160432</v>
      </c>
      <c r="L41" s="161">
        <f t="shared" si="2"/>
        <v>4.1796075206744221E-3</v>
      </c>
      <c r="M41">
        <v>162.41711476567858</v>
      </c>
      <c r="N41" s="161">
        <f t="shared" si="3"/>
        <v>0.10810224638146107</v>
      </c>
      <c r="O41">
        <v>941.93001306000008</v>
      </c>
      <c r="P41" s="161">
        <f t="shared" si="4"/>
        <v>0.6269336239152441</v>
      </c>
      <c r="Q41" s="161">
        <f t="shared" si="5"/>
        <v>0.7771848424233635</v>
      </c>
      <c r="R41">
        <v>2.8843332857142854</v>
      </c>
      <c r="S41" s="161">
        <f t="shared" si="6"/>
        <v>1.9197663248012823E-3</v>
      </c>
      <c r="T41" s="161">
        <f t="shared" si="7"/>
        <v>1.7758801403876388E-2</v>
      </c>
      <c r="U41">
        <v>187.86123754142858</v>
      </c>
      <c r="V41" s="161">
        <f t="shared" si="8"/>
        <v>0.12503744950480528</v>
      </c>
      <c r="W41" s="161">
        <f t="shared" si="9"/>
        <v>0.15500398572265581</v>
      </c>
      <c r="X41">
        <v>23.367249514285714</v>
      </c>
      <c r="Y41" s="161">
        <f t="shared" si="10"/>
        <v>1.5552869338276088E-2</v>
      </c>
      <c r="Z41" s="161">
        <f t="shared" si="11"/>
        <v>1.9280277600062779E-2</v>
      </c>
      <c r="AA41">
        <v>1.44845</v>
      </c>
      <c r="AB41" s="161">
        <f t="shared" si="12"/>
        <v>9.6406526490221448E-4</v>
      </c>
      <c r="AC41" s="161">
        <f t="shared" si="13"/>
        <v>8.9180872476998432E-3</v>
      </c>
      <c r="AD41">
        <v>15.008833785714286</v>
      </c>
      <c r="AE41" s="161">
        <f t="shared" si="14"/>
        <v>9.9896408709295795E-3</v>
      </c>
      <c r="AF41" s="161">
        <f t="shared" si="15"/>
        <v>1.2383763081096117E-2</v>
      </c>
      <c r="AG41">
        <v>43.797685053171428</v>
      </c>
      <c r="AH41" s="161">
        <f t="shared" si="16"/>
        <v>2.9151042040035536E-2</v>
      </c>
      <c r="AI41" s="161">
        <f t="shared" si="17"/>
        <v>3.6137395013008139E-2</v>
      </c>
      <c r="AJ41">
        <v>54.180016039999998</v>
      </c>
      <c r="AK41" s="161">
        <f t="shared" si="18"/>
        <v>3.6061356288452369E-2</v>
      </c>
      <c r="AL41" s="161">
        <f t="shared" si="19"/>
        <v>0.33358563300527938</v>
      </c>
      <c r="AM41">
        <v>40.223462673571426</v>
      </c>
      <c r="AN41" s="161">
        <f t="shared" si="20"/>
        <v>2.6772096515365374E-2</v>
      </c>
      <c r="AO41" s="161">
        <f t="shared" si="21"/>
        <v>0.3303334732072799</v>
      </c>
      <c r="AP41">
        <v>0</v>
      </c>
      <c r="AQ41" s="161">
        <f t="shared" si="22"/>
        <v>0</v>
      </c>
      <c r="AR41" s="161">
        <f t="shared" si="23"/>
        <v>0</v>
      </c>
      <c r="AS41">
        <v>81.539674777142864</v>
      </c>
      <c r="AT41" s="161">
        <f t="shared" si="24"/>
        <v>5.4271509657956199E-2</v>
      </c>
      <c r="AU41" s="161">
        <f t="shared" si="25"/>
        <v>0.66964110454427128</v>
      </c>
      <c r="AV41">
        <v>3.0955714285714289E-3</v>
      </c>
      <c r="AW41" s="161">
        <f t="shared" si="26"/>
        <v>2.0603630703921029E-6</v>
      </c>
      <c r="AX41" s="161">
        <f t="shared" si="27"/>
        <v>2.5422248448866015E-5</v>
      </c>
      <c r="AY41">
        <v>0</v>
      </c>
      <c r="AZ41" s="161">
        <f t="shared" si="28"/>
        <v>0</v>
      </c>
      <c r="BA41" s="161">
        <f t="shared" si="29"/>
        <v>0</v>
      </c>
      <c r="BB41">
        <v>1.1800000000000001E-2</v>
      </c>
      <c r="BC41" s="161">
        <f t="shared" si="30"/>
        <v>7.8538921784294479E-6</v>
      </c>
      <c r="BD41" s="161">
        <f t="shared" si="31"/>
        <v>9.7361598138305851E-6</v>
      </c>
      <c r="BE41">
        <v>1.2777091785714286E-2</v>
      </c>
      <c r="BF41" s="161">
        <f t="shared" si="32"/>
        <v>8.5042289185505552E-6</v>
      </c>
      <c r="BG41" s="161">
        <f t="shared" si="33"/>
        <v>7.8668382972742575E-5</v>
      </c>
      <c r="BH41">
        <v>6.2207142857142857E-2</v>
      </c>
      <c r="BI41" s="161">
        <f t="shared" si="34"/>
        <v>4.1404084129504868E-5</v>
      </c>
      <c r="BJ41" s="161">
        <f t="shared" si="35"/>
        <v>3.8300854529333295E-4</v>
      </c>
      <c r="BK41">
        <v>97.781823974464288</v>
      </c>
      <c r="BL41" s="161">
        <f t="shared" si="36"/>
        <v>6.5082025636068644E-2</v>
      </c>
      <c r="BM41" s="161">
        <f t="shared" si="37"/>
        <v>0.6020413804021546</v>
      </c>
      <c r="BN41">
        <v>0</v>
      </c>
      <c r="BO41" s="161">
        <f t="shared" si="38"/>
        <v>0</v>
      </c>
      <c r="BP41" s="161">
        <f t="shared" si="39"/>
        <v>0</v>
      </c>
      <c r="BQ41">
        <v>0.67929942857142855</v>
      </c>
      <c r="BR41" s="161">
        <f t="shared" si="40"/>
        <v>4.5213088719226569E-4</v>
      </c>
      <c r="BS41" s="161">
        <f t="shared" si="41"/>
        <v>4.1824374823519264E-3</v>
      </c>
      <c r="BT41">
        <v>7.5954249714285701E-2</v>
      </c>
      <c r="BU41" s="161">
        <f t="shared" si="42"/>
        <v>5.05539396397886E-5</v>
      </c>
      <c r="BV41" s="161">
        <f t="shared" si="43"/>
        <v>4.6764929806730006E-4</v>
      </c>
      <c r="BW41">
        <v>0</v>
      </c>
      <c r="BX41" s="161">
        <f t="shared" si="44"/>
        <v>0</v>
      </c>
      <c r="BY41" s="161">
        <f t="shared" si="45"/>
        <v>0</v>
      </c>
      <c r="BZ41">
        <v>0</v>
      </c>
      <c r="CA41" s="161">
        <f t="shared" si="46"/>
        <v>0</v>
      </c>
      <c r="CB41" s="161">
        <f t="shared" si="47"/>
        <v>0</v>
      </c>
      <c r="CC41">
        <v>1.7302571428571431E-4</v>
      </c>
      <c r="CD41" s="161">
        <f t="shared" si="48"/>
        <v>1.1516316136404573E-7</v>
      </c>
      <c r="CE41" s="161">
        <f t="shared" si="49"/>
        <v>1.0653170051403813E-6</v>
      </c>
      <c r="CF41">
        <v>0</v>
      </c>
      <c r="CG41" s="161">
        <f t="shared" si="50"/>
        <v>0</v>
      </c>
      <c r="CH41" s="161">
        <f t="shared" si="51"/>
        <v>0</v>
      </c>
      <c r="CI41">
        <v>0</v>
      </c>
      <c r="CJ41" s="161">
        <f t="shared" si="52"/>
        <v>0</v>
      </c>
      <c r="CK41" s="161">
        <f t="shared" si="53"/>
        <v>0</v>
      </c>
      <c r="CL41">
        <v>0</v>
      </c>
      <c r="CM41" s="161">
        <f t="shared" si="54"/>
        <v>0</v>
      </c>
      <c r="CN41" s="161">
        <f t="shared" si="55"/>
        <v>0</v>
      </c>
      <c r="CO41">
        <v>2.1097949052857143</v>
      </c>
      <c r="CP41" s="161">
        <f t="shared" si="56"/>
        <v>1.4042459071791327E-3</v>
      </c>
      <c r="CQ41" s="161">
        <f t="shared" si="57"/>
        <v>1.298997897068634E-2</v>
      </c>
      <c r="CR41">
        <v>0.58244571428571423</v>
      </c>
      <c r="CS41" s="161">
        <f t="shared" si="58"/>
        <v>3.8766659659223075E-4</v>
      </c>
      <c r="CT41" s="161">
        <f t="shared" si="59"/>
        <v>3.5861104608711758E-3</v>
      </c>
      <c r="CU41">
        <v>2.5998399072857135</v>
      </c>
      <c r="CV41" s="161">
        <f t="shared" si="60"/>
        <v>1.7304120604237289E-3</v>
      </c>
      <c r="CW41" s="161">
        <f t="shared" si="61"/>
        <v>1.6007179483741838E-2</v>
      </c>
    </row>
    <row r="42" spans="1:101" x14ac:dyDescent="0.25">
      <c r="A42" t="s">
        <v>1816</v>
      </c>
      <c r="B42" t="s">
        <v>1808</v>
      </c>
      <c r="C42">
        <v>2</v>
      </c>
      <c r="D42">
        <v>7</v>
      </c>
      <c r="E42">
        <v>372.42567915067576</v>
      </c>
      <c r="F42">
        <v>2749.5233019579714</v>
      </c>
      <c r="G42">
        <v>250.14389115297286</v>
      </c>
      <c r="H42" s="161">
        <f t="shared" si="0"/>
        <v>0.67166123378879516</v>
      </c>
      <c r="I42">
        <v>76.590798031843292</v>
      </c>
      <c r="J42" s="161">
        <f t="shared" si="1"/>
        <v>0.20565391249741463</v>
      </c>
      <c r="K42">
        <v>0.77854996456523418</v>
      </c>
      <c r="L42" s="161">
        <f t="shared" si="2"/>
        <v>2.0904841103887707E-3</v>
      </c>
      <c r="M42">
        <v>44.912440001294279</v>
      </c>
      <c r="N42" s="161">
        <f t="shared" si="3"/>
        <v>0.12059436960340114</v>
      </c>
      <c r="O42">
        <v>21.149085714285714</v>
      </c>
      <c r="P42" s="161">
        <f t="shared" si="4"/>
        <v>5.678739920006759E-2</v>
      </c>
      <c r="Q42" s="161">
        <f t="shared" si="5"/>
        <v>8.4547680204399692E-2</v>
      </c>
      <c r="R42">
        <v>1.5207685714285712</v>
      </c>
      <c r="S42" s="161">
        <f t="shared" si="6"/>
        <v>4.0834149108533941E-3</v>
      </c>
      <c r="T42" s="161">
        <f t="shared" si="7"/>
        <v>3.3860742622416999E-2</v>
      </c>
      <c r="U42">
        <v>180.27118521428571</v>
      </c>
      <c r="V42" s="161">
        <f t="shared" si="8"/>
        <v>0.4840460669237357</v>
      </c>
      <c r="W42" s="161">
        <f t="shared" si="9"/>
        <v>0.72066994873779577</v>
      </c>
      <c r="X42">
        <v>9.7749476393241146</v>
      </c>
      <c r="Y42" s="161">
        <f t="shared" si="10"/>
        <v>2.6246706890932114E-2</v>
      </c>
      <c r="Z42" s="161">
        <f t="shared" si="11"/>
        <v>3.9077299046836801E-2</v>
      </c>
      <c r="AA42">
        <v>0</v>
      </c>
      <c r="AB42" s="161">
        <f t="shared" si="12"/>
        <v>0</v>
      </c>
      <c r="AC42" s="161">
        <f t="shared" si="13"/>
        <v>0</v>
      </c>
      <c r="AD42">
        <v>12.284714649769585</v>
      </c>
      <c r="AE42" s="161">
        <f t="shared" si="14"/>
        <v>3.2985681002945667E-2</v>
      </c>
      <c r="AF42" s="161">
        <f t="shared" si="15"/>
        <v>4.9110592280092888E-2</v>
      </c>
      <c r="AG42">
        <v>26.583422221021859</v>
      </c>
      <c r="AH42" s="161">
        <f t="shared" si="16"/>
        <v>7.1379133366007111E-2</v>
      </c>
      <c r="AI42" s="161">
        <f t="shared" si="17"/>
        <v>0.10627252218110354</v>
      </c>
      <c r="AJ42">
        <v>0</v>
      </c>
      <c r="AK42" s="161">
        <f t="shared" si="18"/>
        <v>0</v>
      </c>
      <c r="AL42" s="161">
        <f t="shared" si="19"/>
        <v>0</v>
      </c>
      <c r="AM42">
        <v>8.8082509639477724</v>
      </c>
      <c r="AN42" s="161">
        <f t="shared" si="20"/>
        <v>2.3651030143880425E-2</v>
      </c>
      <c r="AO42" s="161">
        <f t="shared" si="21"/>
        <v>0.11500403691166222</v>
      </c>
      <c r="AP42">
        <v>1.254</v>
      </c>
      <c r="AQ42" s="161">
        <f t="shared" si="22"/>
        <v>3.3671147565865278E-3</v>
      </c>
      <c r="AR42" s="161">
        <f t="shared" si="23"/>
        <v>2.7920994716917238E-2</v>
      </c>
      <c r="AS42">
        <v>67.18985435360986</v>
      </c>
      <c r="AT42" s="161">
        <f t="shared" si="24"/>
        <v>0.18041144345050983</v>
      </c>
      <c r="AU42" s="161">
        <f t="shared" si="25"/>
        <v>0.87725753067196266</v>
      </c>
      <c r="AV42">
        <v>0.3446927142857143</v>
      </c>
      <c r="AW42" s="161">
        <f t="shared" si="26"/>
        <v>9.2553423027056823E-4</v>
      </c>
      <c r="AX42" s="161">
        <f t="shared" si="27"/>
        <v>4.5004455253541721E-3</v>
      </c>
      <c r="AY42">
        <v>0.248</v>
      </c>
      <c r="AZ42" s="161">
        <f t="shared" si="28"/>
        <v>6.6590467275395447E-4</v>
      </c>
      <c r="BA42" s="161">
        <f t="shared" si="29"/>
        <v>3.2379868910217104E-3</v>
      </c>
      <c r="BB42">
        <v>8.053571428571428E-2</v>
      </c>
      <c r="BC42" s="161">
        <f t="shared" si="30"/>
        <v>2.1624640510659092E-4</v>
      </c>
      <c r="BD42" s="161">
        <f t="shared" si="31"/>
        <v>3.2195754977067787E-4</v>
      </c>
      <c r="BE42">
        <v>1.7964155142857143</v>
      </c>
      <c r="BF42" s="161">
        <f t="shared" si="32"/>
        <v>4.8235543756877238E-3</v>
      </c>
      <c r="BG42" s="161">
        <f t="shared" si="33"/>
        <v>3.9998172315597762E-2</v>
      </c>
      <c r="BH42">
        <v>1.4399999999999999E-5</v>
      </c>
      <c r="BI42" s="161">
        <f t="shared" si="34"/>
        <v>3.8665432611519937E-8</v>
      </c>
      <c r="BJ42" s="161">
        <f t="shared" si="35"/>
        <v>3.2062386277799696E-7</v>
      </c>
      <c r="BK42">
        <v>6.0531407473571424</v>
      </c>
      <c r="BL42" s="161">
        <f t="shared" si="36"/>
        <v>1.6253285114929378E-2</v>
      </c>
      <c r="BM42" s="161">
        <f t="shared" si="37"/>
        <v>0.13477648391364852</v>
      </c>
      <c r="BN42">
        <v>0</v>
      </c>
      <c r="BO42" s="161">
        <f t="shared" si="38"/>
        <v>0</v>
      </c>
      <c r="BP42" s="161">
        <f t="shared" si="39"/>
        <v>0</v>
      </c>
      <c r="BQ42">
        <v>0.26518800000000003</v>
      </c>
      <c r="BR42" s="161">
        <f t="shared" si="40"/>
        <v>7.1205616273498269E-4</v>
      </c>
      <c r="BS42" s="161">
        <f t="shared" si="41"/>
        <v>5.9045556196091302E-3</v>
      </c>
      <c r="BT42">
        <v>0.36550209250857141</v>
      </c>
      <c r="BU42" s="161">
        <f t="shared" si="42"/>
        <v>9.814094810597009E-4</v>
      </c>
      <c r="BV42" s="161">
        <f t="shared" si="43"/>
        <v>8.1381036634402062E-3</v>
      </c>
      <c r="BW42">
        <v>0</v>
      </c>
      <c r="BX42" s="161">
        <f t="shared" si="44"/>
        <v>0</v>
      </c>
      <c r="BY42" s="161">
        <f t="shared" si="45"/>
        <v>0</v>
      </c>
      <c r="BZ42">
        <v>2.48E-3</v>
      </c>
      <c r="CA42" s="161">
        <f t="shared" si="46"/>
        <v>6.6590467275395446E-6</v>
      </c>
      <c r="CB42" s="161">
        <f t="shared" si="47"/>
        <v>5.5218554145099482E-5</v>
      </c>
      <c r="CC42">
        <v>0.23836995949142858</v>
      </c>
      <c r="CD42" s="161">
        <f t="shared" si="48"/>
        <v>6.4004705592545625E-4</v>
      </c>
      <c r="CE42" s="161">
        <f t="shared" si="49"/>
        <v>5.3074373043317013E-3</v>
      </c>
      <c r="CF42">
        <v>0</v>
      </c>
      <c r="CG42" s="161">
        <f t="shared" si="50"/>
        <v>0</v>
      </c>
      <c r="CH42" s="161">
        <f t="shared" si="51"/>
        <v>0</v>
      </c>
      <c r="CI42">
        <v>0</v>
      </c>
      <c r="CJ42" s="161">
        <f t="shared" si="52"/>
        <v>0</v>
      </c>
      <c r="CK42" s="161">
        <f t="shared" si="53"/>
        <v>0</v>
      </c>
      <c r="CL42">
        <v>0</v>
      </c>
      <c r="CM42" s="161">
        <f t="shared" si="54"/>
        <v>0</v>
      </c>
      <c r="CN42" s="161">
        <f t="shared" si="55"/>
        <v>0</v>
      </c>
      <c r="CO42">
        <v>0.5611738176514286</v>
      </c>
      <c r="CP42" s="161">
        <f t="shared" si="56"/>
        <v>1.5068075298437979E-3</v>
      </c>
      <c r="CQ42" s="161">
        <f t="shared" si="57"/>
        <v>1.2494841465644191E-2</v>
      </c>
      <c r="CR42">
        <v>0</v>
      </c>
      <c r="CS42" s="161">
        <f t="shared" si="58"/>
        <v>0</v>
      </c>
      <c r="CT42" s="161">
        <f t="shared" si="59"/>
        <v>0</v>
      </c>
      <c r="CU42">
        <v>32.855386898571425</v>
      </c>
      <c r="CV42" s="161">
        <f t="shared" si="60"/>
        <v>8.8219982503620037E-2</v>
      </c>
      <c r="CW42" s="161">
        <f t="shared" si="61"/>
        <v>0.73154312920038644</v>
      </c>
    </row>
    <row r="43" spans="1:101" x14ac:dyDescent="0.25">
      <c r="A43" t="s">
        <v>1817</v>
      </c>
      <c r="B43" t="s">
        <v>1808</v>
      </c>
      <c r="C43">
        <v>2</v>
      </c>
      <c r="D43">
        <v>7</v>
      </c>
      <c r="E43">
        <v>136.26406159599873</v>
      </c>
      <c r="F43">
        <v>986.37088757142851</v>
      </c>
      <c r="G43">
        <v>99.918469661228571</v>
      </c>
      <c r="H43" s="161">
        <f t="shared" si="0"/>
        <v>0.73327088955759256</v>
      </c>
      <c r="I43">
        <v>21.840262628571427</v>
      </c>
      <c r="J43" s="161">
        <f t="shared" si="1"/>
        <v>0.1602789640406018</v>
      </c>
      <c r="K43">
        <v>0.45942350722722852</v>
      </c>
      <c r="L43" s="161">
        <f t="shared" si="2"/>
        <v>3.3715676888404086E-3</v>
      </c>
      <c r="M43">
        <v>14.045905798971443</v>
      </c>
      <c r="N43" s="161">
        <f t="shared" si="3"/>
        <v>0.10307857871296483</v>
      </c>
      <c r="O43">
        <v>0</v>
      </c>
      <c r="P43" s="161">
        <f t="shared" si="4"/>
        <v>0</v>
      </c>
      <c r="Q43" s="161">
        <f t="shared" si="5"/>
        <v>0</v>
      </c>
      <c r="R43">
        <v>4.0764285714285711E-2</v>
      </c>
      <c r="S43" s="161">
        <f t="shared" si="6"/>
        <v>2.9915654382257689E-4</v>
      </c>
      <c r="T43" s="161">
        <f t="shared" si="7"/>
        <v>2.9022183615435332E-3</v>
      </c>
      <c r="U43">
        <v>81.077782571428571</v>
      </c>
      <c r="V43" s="161">
        <f t="shared" si="8"/>
        <v>0.59500488699515874</v>
      </c>
      <c r="W43" s="161">
        <f t="shared" si="9"/>
        <v>0.81143939500195561</v>
      </c>
      <c r="X43">
        <v>3.1563541142857146</v>
      </c>
      <c r="Y43" s="161">
        <f t="shared" si="10"/>
        <v>2.3163511180547387E-2</v>
      </c>
      <c r="Z43" s="161">
        <f t="shared" si="11"/>
        <v>3.1589296002903826E-2</v>
      </c>
      <c r="AA43">
        <v>8.7678571428571425E-2</v>
      </c>
      <c r="AB43" s="161">
        <f t="shared" si="12"/>
        <v>6.4344604440549002E-4</v>
      </c>
      <c r="AC43" s="161">
        <f t="shared" si="13"/>
        <v>6.2422867334758839E-3</v>
      </c>
      <c r="AD43">
        <v>9.637733428571428</v>
      </c>
      <c r="AE43" s="161">
        <f t="shared" si="14"/>
        <v>7.0728358715343262E-2</v>
      </c>
      <c r="AF43" s="161">
        <f t="shared" si="15"/>
        <v>9.6455975169034883E-2</v>
      </c>
      <c r="AG43">
        <v>6.0458852612285714</v>
      </c>
      <c r="AH43" s="161">
        <f t="shared" si="16"/>
        <v>4.4368890743574488E-2</v>
      </c>
      <c r="AI43" s="161">
        <f t="shared" si="17"/>
        <v>6.0508185140615303E-2</v>
      </c>
      <c r="AJ43">
        <v>10.800147714285728</v>
      </c>
      <c r="AK43" s="161">
        <f t="shared" si="18"/>
        <v>7.9258959316114097E-2</v>
      </c>
      <c r="AL43" s="161">
        <f t="shared" si="19"/>
        <v>0.76891785185378392</v>
      </c>
      <c r="AM43">
        <v>0.71658831428571435</v>
      </c>
      <c r="AN43" s="161">
        <f t="shared" si="20"/>
        <v>5.2588210412389197E-3</v>
      </c>
      <c r="AO43" s="161">
        <f t="shared" si="21"/>
        <v>3.2810425701945256E-2</v>
      </c>
      <c r="AP43">
        <v>0</v>
      </c>
      <c r="AQ43" s="161">
        <f t="shared" si="22"/>
        <v>0</v>
      </c>
      <c r="AR43" s="161">
        <f t="shared" si="23"/>
        <v>0</v>
      </c>
      <c r="AS43">
        <v>21.123674314285715</v>
      </c>
      <c r="AT43" s="161">
        <f t="shared" si="24"/>
        <v>0.1550201429993629</v>
      </c>
      <c r="AU43" s="161">
        <f t="shared" si="25"/>
        <v>0.96718957429805485</v>
      </c>
      <c r="AV43">
        <v>0</v>
      </c>
      <c r="AW43" s="161">
        <f t="shared" si="26"/>
        <v>0</v>
      </c>
      <c r="AX43" s="161">
        <f t="shared" si="27"/>
        <v>0</v>
      </c>
      <c r="AY43">
        <v>0</v>
      </c>
      <c r="AZ43" s="161">
        <f t="shared" si="28"/>
        <v>0</v>
      </c>
      <c r="BA43" s="161">
        <f t="shared" si="29"/>
        <v>0</v>
      </c>
      <c r="BB43">
        <v>7.1428571428571429E-4</v>
      </c>
      <c r="BC43" s="161">
        <f t="shared" si="30"/>
        <v>5.2419229686801633E-6</v>
      </c>
      <c r="BD43" s="161">
        <f t="shared" si="31"/>
        <v>7.1486854903551333E-6</v>
      </c>
      <c r="BE43">
        <v>1.8192428571428571E-3</v>
      </c>
      <c r="BF43" s="161">
        <f t="shared" si="32"/>
        <v>1.3350863285850255E-5</v>
      </c>
      <c r="BG43" s="161">
        <f t="shared" si="33"/>
        <v>1.2952122014630606E-4</v>
      </c>
      <c r="BH43">
        <v>3.7499999999999999E-3</v>
      </c>
      <c r="BI43" s="161">
        <f t="shared" si="34"/>
        <v>2.7520095585570858E-5</v>
      </c>
      <c r="BJ43" s="161">
        <f t="shared" si="35"/>
        <v>2.6698171365171803E-4</v>
      </c>
      <c r="BK43">
        <v>0.95012435314285715</v>
      </c>
      <c r="BL43" s="161">
        <f t="shared" si="36"/>
        <v>6.9726701377786958E-3</v>
      </c>
      <c r="BM43" s="161">
        <f t="shared" si="37"/>
        <v>6.7644220795816043E-2</v>
      </c>
      <c r="BN43">
        <v>0</v>
      </c>
      <c r="BO43" s="161">
        <f t="shared" si="38"/>
        <v>0</v>
      </c>
      <c r="BP43" s="161">
        <f t="shared" si="39"/>
        <v>0</v>
      </c>
      <c r="BQ43">
        <v>1.5305142857142856E-2</v>
      </c>
      <c r="BR43" s="161">
        <f t="shared" si="40"/>
        <v>1.1231973183450358E-4</v>
      </c>
      <c r="BS43" s="161">
        <f t="shared" si="41"/>
        <v>1.0896515380491604E-3</v>
      </c>
      <c r="BT43">
        <v>1.6111647999999999E-2</v>
      </c>
      <c r="BU43" s="161">
        <f t="shared" si="42"/>
        <v>1.1823842480028574E-4</v>
      </c>
      <c r="BV43" s="161">
        <f t="shared" si="43"/>
        <v>1.1470707714115401E-3</v>
      </c>
      <c r="BW43">
        <v>0</v>
      </c>
      <c r="BX43" s="161">
        <f t="shared" si="44"/>
        <v>0</v>
      </c>
      <c r="BY43" s="161">
        <f t="shared" si="45"/>
        <v>0</v>
      </c>
      <c r="BZ43">
        <v>0</v>
      </c>
      <c r="CA43" s="161">
        <f t="shared" si="46"/>
        <v>0</v>
      </c>
      <c r="CB43" s="161">
        <f t="shared" si="47"/>
        <v>0</v>
      </c>
      <c r="CC43">
        <v>8.124685714285714E-5</v>
      </c>
      <c r="CD43" s="161">
        <f t="shared" si="48"/>
        <v>5.9624567322630633E-7</v>
      </c>
      <c r="CE43" s="161">
        <f t="shared" si="49"/>
        <v>5.7843800396843545E-6</v>
      </c>
      <c r="CF43">
        <v>0</v>
      </c>
      <c r="CG43" s="161">
        <f t="shared" si="50"/>
        <v>0</v>
      </c>
      <c r="CH43" s="161">
        <f t="shared" si="51"/>
        <v>0</v>
      </c>
      <c r="CI43">
        <v>0</v>
      </c>
      <c r="CJ43" s="161">
        <f t="shared" si="52"/>
        <v>0</v>
      </c>
      <c r="CK43" s="161">
        <f t="shared" si="53"/>
        <v>0</v>
      </c>
      <c r="CL43">
        <v>0</v>
      </c>
      <c r="CM43" s="161">
        <f t="shared" si="54"/>
        <v>0</v>
      </c>
      <c r="CN43" s="161">
        <f t="shared" si="55"/>
        <v>0</v>
      </c>
      <c r="CO43">
        <v>1.6131842742857141E-2</v>
      </c>
      <c r="CP43" s="161">
        <f t="shared" si="56"/>
        <v>1.1838662780128695E-4</v>
      </c>
      <c r="CQ43" s="161">
        <f t="shared" si="57"/>
        <v>1.1485085386261416E-3</v>
      </c>
      <c r="CR43">
        <v>0.93191314285714288</v>
      </c>
      <c r="CS43" s="161">
        <f t="shared" si="58"/>
        <v>6.8390236717008855E-3</v>
      </c>
      <c r="CT43" s="161">
        <f t="shared" si="59"/>
        <v>6.6347671427882227E-2</v>
      </c>
      <c r="CU43">
        <v>1.1820786082285717</v>
      </c>
      <c r="CV43" s="161">
        <f t="shared" si="60"/>
        <v>8.6749110101623627E-3</v>
      </c>
      <c r="CW43" s="161">
        <f t="shared" si="61"/>
        <v>8.4158232665573846E-2</v>
      </c>
    </row>
    <row r="44" spans="1:101" x14ac:dyDescent="0.25">
      <c r="A44" t="s">
        <v>1818</v>
      </c>
      <c r="B44" t="s">
        <v>1808</v>
      </c>
      <c r="C44">
        <v>2</v>
      </c>
      <c r="D44">
        <v>6</v>
      </c>
      <c r="E44">
        <v>344.50855463541166</v>
      </c>
      <c r="F44">
        <v>1084.1867783596767</v>
      </c>
      <c r="G44">
        <v>78.247449453181005</v>
      </c>
      <c r="H44" s="161">
        <f t="shared" si="0"/>
        <v>0.22712774008177861</v>
      </c>
      <c r="I44">
        <v>203.26153418918668</v>
      </c>
      <c r="J44" s="161">
        <f t="shared" si="1"/>
        <v>0.59000431616072746</v>
      </c>
      <c r="K44">
        <v>15.987372994110634</v>
      </c>
      <c r="L44" s="161">
        <f t="shared" si="2"/>
        <v>4.6406316415073749E-2</v>
      </c>
      <c r="M44">
        <v>47.012197998933338</v>
      </c>
      <c r="N44" s="161">
        <f t="shared" si="3"/>
        <v>0.13646162734242015</v>
      </c>
      <c r="O44">
        <v>12.4277</v>
      </c>
      <c r="P44" s="161">
        <f t="shared" si="4"/>
        <v>3.6073705087387602E-2</v>
      </c>
      <c r="Q44" s="161">
        <f t="shared" si="5"/>
        <v>0.15882562418134863</v>
      </c>
      <c r="R44">
        <v>0</v>
      </c>
      <c r="S44" s="161">
        <f t="shared" si="6"/>
        <v>0</v>
      </c>
      <c r="T44" s="161">
        <f t="shared" si="7"/>
        <v>0</v>
      </c>
      <c r="U44">
        <v>25.735588333333336</v>
      </c>
      <c r="V44" s="161">
        <f t="shared" si="8"/>
        <v>7.4702320122555246E-2</v>
      </c>
      <c r="W44" s="161">
        <f t="shared" si="9"/>
        <v>0.32890002822049946</v>
      </c>
      <c r="X44">
        <v>3.1901761810035834</v>
      </c>
      <c r="Y44" s="161">
        <f t="shared" si="10"/>
        <v>9.2600782711468512E-3</v>
      </c>
      <c r="Z44" s="161">
        <f t="shared" si="11"/>
        <v>4.0770353580820679E-2</v>
      </c>
      <c r="AA44">
        <v>0</v>
      </c>
      <c r="AB44" s="161">
        <f t="shared" si="12"/>
        <v>0</v>
      </c>
      <c r="AC44" s="161">
        <f t="shared" si="13"/>
        <v>0</v>
      </c>
      <c r="AD44">
        <v>3.5203189973118332</v>
      </c>
      <c r="AE44" s="161">
        <f t="shared" si="14"/>
        <v>1.0218379050230944E-2</v>
      </c>
      <c r="AF44" s="161">
        <f t="shared" si="15"/>
        <v>4.4989568630197964E-2</v>
      </c>
      <c r="AG44">
        <v>30.064300941532334</v>
      </c>
      <c r="AH44" s="161">
        <f t="shared" si="16"/>
        <v>8.7267211617862273E-2</v>
      </c>
      <c r="AI44" s="161">
        <f t="shared" si="17"/>
        <v>0.38422084236140075</v>
      </c>
      <c r="AJ44">
        <v>0.89391250000000166</v>
      </c>
      <c r="AK44" s="161">
        <f t="shared" si="18"/>
        <v>2.5947468879140493E-3</v>
      </c>
      <c r="AL44" s="161">
        <f t="shared" si="19"/>
        <v>1.9014480029635791E-2</v>
      </c>
      <c r="AM44">
        <v>2.3012245455018001</v>
      </c>
      <c r="AN44" s="161">
        <f t="shared" si="20"/>
        <v>6.6797312128784505E-3</v>
      </c>
      <c r="AO44" s="161">
        <f t="shared" si="21"/>
        <v>1.1321495504210473E-2</v>
      </c>
      <c r="AP44">
        <v>0.229159</v>
      </c>
      <c r="AQ44" s="161">
        <f t="shared" si="22"/>
        <v>6.651765156964407E-4</v>
      </c>
      <c r="AR44" s="161">
        <f t="shared" si="23"/>
        <v>4.8744583268623054E-3</v>
      </c>
      <c r="AS44">
        <v>200.92954631035164</v>
      </c>
      <c r="AT44" s="161">
        <f t="shared" si="24"/>
        <v>0.58323528866501562</v>
      </c>
      <c r="AU44" s="161">
        <f t="shared" si="25"/>
        <v>0.98852715597106278</v>
      </c>
      <c r="AV44">
        <v>3.0763333333333334E-2</v>
      </c>
      <c r="AW44" s="161">
        <f t="shared" si="26"/>
        <v>8.9296282833643177E-5</v>
      </c>
      <c r="AX44" s="161">
        <f t="shared" si="27"/>
        <v>1.5134852472726201E-4</v>
      </c>
      <c r="AY44">
        <v>0</v>
      </c>
      <c r="AZ44" s="161">
        <f t="shared" si="28"/>
        <v>0</v>
      </c>
      <c r="BA44" s="161">
        <f t="shared" si="29"/>
        <v>0</v>
      </c>
      <c r="BB44">
        <v>3.3093650000000001</v>
      </c>
      <c r="BC44" s="161">
        <f t="shared" si="30"/>
        <v>9.6060459325959333E-3</v>
      </c>
      <c r="BD44" s="161">
        <f t="shared" si="31"/>
        <v>4.229358302573355E-2</v>
      </c>
      <c r="BE44">
        <v>5.6771666666666672E-3</v>
      </c>
      <c r="BF44" s="161">
        <f t="shared" si="32"/>
        <v>1.6479029592384809E-5</v>
      </c>
      <c r="BG44" s="161">
        <f t="shared" si="33"/>
        <v>1.2075943921608338E-4</v>
      </c>
      <c r="BH44">
        <v>6.8519999999999996E-4</v>
      </c>
      <c r="BI44" s="161">
        <f t="shared" si="34"/>
        <v>1.9889201321143883E-6</v>
      </c>
      <c r="BJ44" s="161">
        <f t="shared" si="35"/>
        <v>1.4574940742305785E-5</v>
      </c>
      <c r="BK44">
        <v>23.459976153100001</v>
      </c>
      <c r="BL44" s="161">
        <f t="shared" si="36"/>
        <v>6.8096933551990743E-2</v>
      </c>
      <c r="BM44" s="161">
        <f t="shared" si="37"/>
        <v>0.499018917465469</v>
      </c>
      <c r="BN44">
        <v>17.927960545833333</v>
      </c>
      <c r="BO44" s="161">
        <f t="shared" si="38"/>
        <v>5.2039231840864536E-2</v>
      </c>
      <c r="BP44" s="161">
        <f t="shared" si="39"/>
        <v>0.38134699735247651</v>
      </c>
      <c r="BQ44">
        <v>0.52010624999999999</v>
      </c>
      <c r="BR44" s="161">
        <f t="shared" si="40"/>
        <v>1.5097048912193799E-3</v>
      </c>
      <c r="BS44" s="161">
        <f t="shared" si="41"/>
        <v>1.1063219167327609E-2</v>
      </c>
      <c r="BT44">
        <v>0</v>
      </c>
      <c r="BU44" s="161">
        <f t="shared" si="42"/>
        <v>0</v>
      </c>
      <c r="BV44" s="161">
        <f t="shared" si="43"/>
        <v>0</v>
      </c>
      <c r="BW44">
        <v>0</v>
      </c>
      <c r="BX44" s="161">
        <f t="shared" si="44"/>
        <v>0</v>
      </c>
      <c r="BY44" s="161">
        <f t="shared" si="45"/>
        <v>0</v>
      </c>
      <c r="BZ44">
        <v>0</v>
      </c>
      <c r="CA44" s="161">
        <f t="shared" si="46"/>
        <v>0</v>
      </c>
      <c r="CB44" s="161">
        <f t="shared" si="47"/>
        <v>0</v>
      </c>
      <c r="CC44">
        <v>0</v>
      </c>
      <c r="CD44" s="161">
        <f t="shared" si="48"/>
        <v>0</v>
      </c>
      <c r="CE44" s="161">
        <f t="shared" si="49"/>
        <v>0</v>
      </c>
      <c r="CF44">
        <v>0.54629166666666673</v>
      </c>
      <c r="CG44" s="161">
        <f t="shared" si="50"/>
        <v>1.5857129215406543E-3</v>
      </c>
      <c r="CH44" s="161">
        <f t="shared" si="51"/>
        <v>1.1620211134971003E-2</v>
      </c>
      <c r="CI44">
        <v>0</v>
      </c>
      <c r="CJ44" s="161">
        <f t="shared" si="52"/>
        <v>0</v>
      </c>
      <c r="CK44" s="161">
        <f t="shared" si="53"/>
        <v>0</v>
      </c>
      <c r="CL44">
        <v>0</v>
      </c>
      <c r="CM44" s="161">
        <f t="shared" si="54"/>
        <v>0</v>
      </c>
      <c r="CN44" s="161">
        <f t="shared" si="55"/>
        <v>0</v>
      </c>
      <c r="CO44">
        <v>0.40884062458333337</v>
      </c>
      <c r="CP44" s="161">
        <f t="shared" si="56"/>
        <v>1.1867357692060894E-3</v>
      </c>
      <c r="CQ44" s="161">
        <f t="shared" si="57"/>
        <v>8.6964796794357403E-3</v>
      </c>
      <c r="CR44">
        <v>0</v>
      </c>
      <c r="CS44" s="161">
        <f t="shared" si="58"/>
        <v>0</v>
      </c>
      <c r="CT44" s="161">
        <f t="shared" si="59"/>
        <v>0</v>
      </c>
      <c r="CU44">
        <v>3.0195888920833336</v>
      </c>
      <c r="CV44" s="161">
        <f t="shared" si="60"/>
        <v>8.7649170142637539E-3</v>
      </c>
      <c r="CW44" s="161">
        <f t="shared" si="61"/>
        <v>6.4229902463863633E-2</v>
      </c>
    </row>
    <row r="45" spans="1:101" x14ac:dyDescent="0.25">
      <c r="A45" t="s">
        <v>1819</v>
      </c>
      <c r="B45" t="s">
        <v>1809</v>
      </c>
      <c r="C45">
        <v>2</v>
      </c>
      <c r="D45">
        <v>7</v>
      </c>
      <c r="E45">
        <v>1146.6772064111415</v>
      </c>
      <c r="F45">
        <v>2165.6682268571431</v>
      </c>
      <c r="G45">
        <v>250.06469766271428</v>
      </c>
      <c r="H45" s="161">
        <f t="shared" si="0"/>
        <v>0.21807767370327713</v>
      </c>
      <c r="I45">
        <v>738.43923302242854</v>
      </c>
      <c r="J45" s="161">
        <f t="shared" si="1"/>
        <v>0.64398178397003991</v>
      </c>
      <c r="K45">
        <v>19.907115398998428</v>
      </c>
      <c r="L45" s="161">
        <f t="shared" si="2"/>
        <v>1.7360696879380303E-2</v>
      </c>
      <c r="M45">
        <v>138.26616032699999</v>
      </c>
      <c r="N45" s="161">
        <f t="shared" si="3"/>
        <v>0.12057984544730248</v>
      </c>
      <c r="O45">
        <v>49.545545714285716</v>
      </c>
      <c r="P45" s="161">
        <f t="shared" si="4"/>
        <v>4.320792759921762E-2</v>
      </c>
      <c r="Q45" s="161">
        <f t="shared" si="5"/>
        <v>0.19813090843039524</v>
      </c>
      <c r="R45">
        <v>0</v>
      </c>
      <c r="S45" s="161">
        <f t="shared" si="6"/>
        <v>0</v>
      </c>
      <c r="T45" s="161">
        <f t="shared" si="7"/>
        <v>0</v>
      </c>
      <c r="U45">
        <v>166.67886175428572</v>
      </c>
      <c r="V45" s="161">
        <f t="shared" si="8"/>
        <v>0.14535813638081768</v>
      </c>
      <c r="W45" s="161">
        <f t="shared" si="9"/>
        <v>0.66654295193278801</v>
      </c>
      <c r="X45">
        <v>2.5226031428571427</v>
      </c>
      <c r="Y45" s="161">
        <f t="shared" si="10"/>
        <v>2.1999243804212E-3</v>
      </c>
      <c r="Z45" s="161">
        <f t="shared" si="11"/>
        <v>1.0087801942598128E-2</v>
      </c>
      <c r="AA45">
        <v>0</v>
      </c>
      <c r="AB45" s="161">
        <f t="shared" si="12"/>
        <v>0</v>
      </c>
      <c r="AC45" s="161">
        <f t="shared" si="13"/>
        <v>0</v>
      </c>
      <c r="AD45">
        <v>13.365022571428572</v>
      </c>
      <c r="AE45" s="161">
        <f t="shared" si="14"/>
        <v>1.1655435807657049E-2</v>
      </c>
      <c r="AF45" s="161">
        <f t="shared" si="15"/>
        <v>5.3446258893589338E-2</v>
      </c>
      <c r="AG45">
        <v>17.952664479857141</v>
      </c>
      <c r="AH45" s="161">
        <f t="shared" si="16"/>
        <v>1.5656249535163612E-2</v>
      </c>
      <c r="AI45" s="161">
        <f t="shared" si="17"/>
        <v>7.1792078800629364E-2</v>
      </c>
      <c r="AJ45">
        <v>14.973028571428571</v>
      </c>
      <c r="AK45" s="161">
        <f t="shared" si="18"/>
        <v>1.3057753732012343E-2</v>
      </c>
      <c r="AL45" s="161">
        <f t="shared" si="19"/>
        <v>0.10829134573504683</v>
      </c>
      <c r="AM45">
        <v>2.4807800295714286</v>
      </c>
      <c r="AN45" s="161">
        <f t="shared" si="20"/>
        <v>2.16345107036334E-3</v>
      </c>
      <c r="AO45" s="161">
        <f t="shared" si="21"/>
        <v>3.3594910977543906E-3</v>
      </c>
      <c r="AP45">
        <v>0.17100000000000001</v>
      </c>
      <c r="AQ45" s="161">
        <f t="shared" si="22"/>
        <v>1.4912653625966286E-4</v>
      </c>
      <c r="AR45" s="161">
        <f t="shared" si="23"/>
        <v>1.2367451269029556E-3</v>
      </c>
      <c r="AS45">
        <v>735.93542355000011</v>
      </c>
      <c r="AT45" s="161">
        <f t="shared" si="24"/>
        <v>0.64179824926783291</v>
      </c>
      <c r="AU45" s="161">
        <f t="shared" si="25"/>
        <v>0.99660932225637533</v>
      </c>
      <c r="AV45">
        <v>2.3029442857142857E-2</v>
      </c>
      <c r="AW45" s="161">
        <f t="shared" si="26"/>
        <v>2.0083631843716654E-5</v>
      </c>
      <c r="AX45" s="161">
        <f t="shared" si="27"/>
        <v>3.1186645870484762E-5</v>
      </c>
      <c r="AY45">
        <v>0</v>
      </c>
      <c r="AZ45" s="161">
        <f t="shared" si="28"/>
        <v>0</v>
      </c>
      <c r="BA45" s="161">
        <f t="shared" si="29"/>
        <v>0</v>
      </c>
      <c r="BB45">
        <v>0</v>
      </c>
      <c r="BC45" s="161">
        <f t="shared" si="30"/>
        <v>0</v>
      </c>
      <c r="BD45" s="161">
        <f t="shared" si="31"/>
        <v>0</v>
      </c>
      <c r="BE45">
        <v>0.18238641828571428</v>
      </c>
      <c r="BF45" s="161">
        <f t="shared" si="32"/>
        <v>1.5905646093423748E-4</v>
      </c>
      <c r="BG45" s="161">
        <f t="shared" si="33"/>
        <v>1.3190965732639839E-3</v>
      </c>
      <c r="BH45">
        <v>3.4195149714285717</v>
      </c>
      <c r="BI45" s="161">
        <f t="shared" si="34"/>
        <v>2.9821077390479703E-3</v>
      </c>
      <c r="BJ45" s="161">
        <f t="shared" si="35"/>
        <v>2.4731394604011608E-2</v>
      </c>
      <c r="BK45">
        <v>110.13588529714286</v>
      </c>
      <c r="BL45" s="161">
        <f t="shared" si="36"/>
        <v>9.6047854340669273E-2</v>
      </c>
      <c r="BM45" s="161">
        <f t="shared" si="37"/>
        <v>0.79654982127710117</v>
      </c>
      <c r="BN45">
        <v>0</v>
      </c>
      <c r="BO45" s="161">
        <f t="shared" si="38"/>
        <v>0</v>
      </c>
      <c r="BP45" s="161">
        <f t="shared" si="39"/>
        <v>0</v>
      </c>
      <c r="BQ45">
        <v>0.3147531428571429</v>
      </c>
      <c r="BR45" s="161">
        <f t="shared" si="40"/>
        <v>2.7449149690718459E-4</v>
      </c>
      <c r="BS45" s="161">
        <f t="shared" si="41"/>
        <v>2.2764293310290132E-3</v>
      </c>
      <c r="BT45">
        <v>0</v>
      </c>
      <c r="BU45" s="161">
        <f t="shared" si="42"/>
        <v>0</v>
      </c>
      <c r="BV45" s="161">
        <f t="shared" si="43"/>
        <v>0</v>
      </c>
      <c r="BW45">
        <v>0</v>
      </c>
      <c r="BX45" s="161">
        <f t="shared" si="44"/>
        <v>0</v>
      </c>
      <c r="BY45" s="161">
        <f t="shared" si="45"/>
        <v>0</v>
      </c>
      <c r="BZ45">
        <v>0</v>
      </c>
      <c r="CA45" s="161">
        <f t="shared" si="46"/>
        <v>0</v>
      </c>
      <c r="CB45" s="161">
        <f t="shared" si="47"/>
        <v>0</v>
      </c>
      <c r="CC45">
        <v>0</v>
      </c>
      <c r="CD45" s="161">
        <f t="shared" si="48"/>
        <v>0</v>
      </c>
      <c r="CE45" s="161">
        <f t="shared" si="49"/>
        <v>0</v>
      </c>
      <c r="CF45">
        <v>0</v>
      </c>
      <c r="CG45" s="161">
        <f t="shared" si="50"/>
        <v>0</v>
      </c>
      <c r="CH45" s="161">
        <f t="shared" si="51"/>
        <v>0</v>
      </c>
      <c r="CI45">
        <v>0.49737142857142852</v>
      </c>
      <c r="CJ45" s="161">
        <f t="shared" si="52"/>
        <v>4.3375016594957575E-4</v>
      </c>
      <c r="CK45" s="161">
        <f t="shared" si="53"/>
        <v>3.5972028686928402E-3</v>
      </c>
      <c r="CL45">
        <v>0</v>
      </c>
      <c r="CM45" s="161">
        <f t="shared" si="54"/>
        <v>0</v>
      </c>
      <c r="CN45" s="161">
        <f t="shared" si="55"/>
        <v>0</v>
      </c>
      <c r="CO45">
        <v>3.6091714285714285</v>
      </c>
      <c r="CP45" s="161">
        <f t="shared" si="56"/>
        <v>3.1475042918724929E-3</v>
      </c>
      <c r="CQ45" s="161">
        <f t="shared" si="57"/>
        <v>2.6103071207269547E-2</v>
      </c>
      <c r="CR45">
        <v>0</v>
      </c>
      <c r="CS45" s="161">
        <f t="shared" si="58"/>
        <v>0</v>
      </c>
      <c r="CT45" s="161">
        <f t="shared" si="59"/>
        <v>0</v>
      </c>
      <c r="CU45">
        <v>4.9630490687142856</v>
      </c>
      <c r="CV45" s="161">
        <f t="shared" si="60"/>
        <v>4.3282006836497479E-3</v>
      </c>
      <c r="CW45" s="161">
        <f t="shared" si="61"/>
        <v>3.5894893276682133E-2</v>
      </c>
    </row>
    <row r="46" spans="1:101" x14ac:dyDescent="0.25">
      <c r="A46" t="s">
        <v>1820</v>
      </c>
      <c r="B46" t="s">
        <v>1808</v>
      </c>
      <c r="C46">
        <v>2</v>
      </c>
      <c r="D46">
        <v>5</v>
      </c>
      <c r="E46">
        <v>152.90590509999998</v>
      </c>
      <c r="F46">
        <v>1007.5054400000001</v>
      </c>
      <c r="G46">
        <v>75.917127800000003</v>
      </c>
      <c r="H46" s="161">
        <f t="shared" si="0"/>
        <v>0.49649572232249917</v>
      </c>
      <c r="I46">
        <v>17.733654000000001</v>
      </c>
      <c r="J46" s="161">
        <f t="shared" si="1"/>
        <v>0.11597756141858777</v>
      </c>
      <c r="K46">
        <v>0.20882740000000002</v>
      </c>
      <c r="L46" s="161">
        <f t="shared" si="2"/>
        <v>1.3657248872332795E-3</v>
      </c>
      <c r="M46">
        <v>59.046295900000018</v>
      </c>
      <c r="N46" s="161">
        <f t="shared" si="3"/>
        <v>0.38616099137168003</v>
      </c>
      <c r="O46">
        <v>1.6128</v>
      </c>
      <c r="P46" s="161">
        <f t="shared" si="4"/>
        <v>1.0547663276609453E-2</v>
      </c>
      <c r="Q46" s="161">
        <f t="shared" si="5"/>
        <v>2.1244217829853147E-2</v>
      </c>
      <c r="R46">
        <v>0</v>
      </c>
      <c r="S46" s="161">
        <f t="shared" si="6"/>
        <v>0</v>
      </c>
      <c r="T46" s="161">
        <f t="shared" si="7"/>
        <v>0</v>
      </c>
      <c r="U46">
        <v>47.425427999999997</v>
      </c>
      <c r="V46" s="161">
        <f t="shared" si="8"/>
        <v>0.31016086637716128</v>
      </c>
      <c r="W46" s="161">
        <f t="shared" si="9"/>
        <v>0.62469997712426617</v>
      </c>
      <c r="X46">
        <v>2.6827999999999999</v>
      </c>
      <c r="Y46" s="161">
        <f t="shared" si="10"/>
        <v>1.7545430951443352E-2</v>
      </c>
      <c r="Z46" s="161">
        <f t="shared" si="11"/>
        <v>3.5338533974410974E-2</v>
      </c>
      <c r="AA46">
        <v>0</v>
      </c>
      <c r="AB46" s="161">
        <f t="shared" si="12"/>
        <v>0</v>
      </c>
      <c r="AC46" s="161">
        <f t="shared" si="13"/>
        <v>0</v>
      </c>
      <c r="AD46">
        <v>0.41923199999999994</v>
      </c>
      <c r="AE46" s="161">
        <f t="shared" si="14"/>
        <v>2.7417646148186594E-3</v>
      </c>
      <c r="AF46" s="161">
        <f t="shared" si="15"/>
        <v>5.5222320989862309E-3</v>
      </c>
      <c r="AG46">
        <v>23.776867799999998</v>
      </c>
      <c r="AH46" s="161">
        <f t="shared" si="16"/>
        <v>0.1554999971024664</v>
      </c>
      <c r="AI46" s="161">
        <f t="shared" si="17"/>
        <v>0.3131950389724833</v>
      </c>
      <c r="AJ46">
        <v>9.5760000000000201</v>
      </c>
      <c r="AK46" s="161">
        <f t="shared" si="18"/>
        <v>6.2626750704868756E-2</v>
      </c>
      <c r="AL46" s="161">
        <f t="shared" si="19"/>
        <v>0.16217782765269137</v>
      </c>
      <c r="AM46">
        <v>1.3298140000000001</v>
      </c>
      <c r="AN46" s="161">
        <f t="shared" si="20"/>
        <v>8.6969433857397842E-3</v>
      </c>
      <c r="AO46" s="161">
        <f t="shared" si="21"/>
        <v>7.4988155289372402E-2</v>
      </c>
      <c r="AP46">
        <v>0.8299200000000001</v>
      </c>
      <c r="AQ46" s="161">
        <f t="shared" si="22"/>
        <v>5.4276517277552817E-3</v>
      </c>
      <c r="AR46" s="161">
        <f t="shared" si="23"/>
        <v>1.4055411729899891E-2</v>
      </c>
      <c r="AS46">
        <v>16.403839999999999</v>
      </c>
      <c r="AT46" s="161">
        <f t="shared" si="24"/>
        <v>0.10728061803284797</v>
      </c>
      <c r="AU46" s="161">
        <f t="shared" si="25"/>
        <v>0.92501184471062747</v>
      </c>
      <c r="AV46">
        <v>0</v>
      </c>
      <c r="AW46" s="161">
        <f t="shared" si="26"/>
        <v>0</v>
      </c>
      <c r="AX46" s="161">
        <f t="shared" si="27"/>
        <v>0</v>
      </c>
      <c r="AY46">
        <v>0</v>
      </c>
      <c r="AZ46" s="161">
        <f t="shared" si="28"/>
        <v>0</v>
      </c>
      <c r="BA46" s="161">
        <f t="shared" si="29"/>
        <v>0</v>
      </c>
      <c r="BB46">
        <v>0</v>
      </c>
      <c r="BC46" s="161">
        <f t="shared" si="30"/>
        <v>0</v>
      </c>
      <c r="BD46" s="161">
        <f t="shared" si="31"/>
        <v>0</v>
      </c>
      <c r="BE46">
        <v>3.7590000000000003E-4</v>
      </c>
      <c r="BF46" s="161">
        <f t="shared" si="32"/>
        <v>2.4583746438972557E-6</v>
      </c>
      <c r="BG46" s="161">
        <f t="shared" si="33"/>
        <v>6.3661910416297581E-6</v>
      </c>
      <c r="BH46">
        <v>0</v>
      </c>
      <c r="BI46" s="161">
        <f t="shared" si="34"/>
        <v>0</v>
      </c>
      <c r="BJ46" s="161">
        <f t="shared" si="35"/>
        <v>0</v>
      </c>
      <c r="BK46">
        <v>48.295999999999999</v>
      </c>
      <c r="BL46" s="161">
        <f t="shared" si="36"/>
        <v>0.31585438095680196</v>
      </c>
      <c r="BM46" s="161">
        <f t="shared" si="37"/>
        <v>0.81793445742631221</v>
      </c>
      <c r="BN46">
        <v>0</v>
      </c>
      <c r="BO46" s="161">
        <f t="shared" si="38"/>
        <v>0</v>
      </c>
      <c r="BP46" s="161">
        <f t="shared" si="39"/>
        <v>0</v>
      </c>
      <c r="BQ46">
        <v>0</v>
      </c>
      <c r="BR46" s="161">
        <f t="shared" si="40"/>
        <v>0</v>
      </c>
      <c r="BS46" s="161">
        <f t="shared" si="41"/>
        <v>0</v>
      </c>
      <c r="BT46">
        <v>0</v>
      </c>
      <c r="BU46" s="161">
        <f t="shared" si="42"/>
        <v>0</v>
      </c>
      <c r="BV46" s="161">
        <f t="shared" si="43"/>
        <v>0</v>
      </c>
      <c r="BW46">
        <v>0</v>
      </c>
      <c r="BX46" s="161">
        <f t="shared" si="44"/>
        <v>0</v>
      </c>
      <c r="BY46" s="161">
        <f t="shared" si="45"/>
        <v>0</v>
      </c>
      <c r="BZ46">
        <v>0</v>
      </c>
      <c r="CA46" s="161">
        <f t="shared" si="46"/>
        <v>0</v>
      </c>
      <c r="CB46" s="161">
        <f t="shared" si="47"/>
        <v>0</v>
      </c>
      <c r="CC46">
        <v>0</v>
      </c>
      <c r="CD46" s="161">
        <f t="shared" si="48"/>
        <v>0</v>
      </c>
      <c r="CE46" s="161">
        <f t="shared" si="49"/>
        <v>0</v>
      </c>
      <c r="CF46">
        <v>0</v>
      </c>
      <c r="CG46" s="161">
        <f t="shared" si="50"/>
        <v>0</v>
      </c>
      <c r="CH46" s="161">
        <f t="shared" si="51"/>
        <v>0</v>
      </c>
      <c r="CI46">
        <v>0</v>
      </c>
      <c r="CJ46" s="161">
        <f t="shared" si="52"/>
        <v>0</v>
      </c>
      <c r="CK46" s="161">
        <f t="shared" si="53"/>
        <v>0</v>
      </c>
      <c r="CL46">
        <v>0</v>
      </c>
      <c r="CM46" s="161">
        <f t="shared" si="54"/>
        <v>0</v>
      </c>
      <c r="CN46" s="161">
        <f t="shared" si="55"/>
        <v>0</v>
      </c>
      <c r="CO46">
        <v>0.34399999999999997</v>
      </c>
      <c r="CP46" s="161">
        <f t="shared" si="56"/>
        <v>2.2497496076101511E-3</v>
      </c>
      <c r="CQ46" s="161">
        <f t="shared" si="57"/>
        <v>5.8259370000548986E-3</v>
      </c>
      <c r="CR46">
        <v>0</v>
      </c>
      <c r="CS46" s="161">
        <f t="shared" si="58"/>
        <v>0</v>
      </c>
      <c r="CT46" s="161">
        <f t="shared" si="59"/>
        <v>0</v>
      </c>
      <c r="CU46">
        <v>0</v>
      </c>
      <c r="CV46" s="161">
        <f t="shared" si="60"/>
        <v>0</v>
      </c>
      <c r="CW46" s="161">
        <f t="shared" si="61"/>
        <v>0</v>
      </c>
    </row>
    <row r="47" spans="1:101" x14ac:dyDescent="0.25">
      <c r="A47" t="s">
        <v>1821</v>
      </c>
      <c r="B47" t="s">
        <v>1809</v>
      </c>
      <c r="C47">
        <v>2</v>
      </c>
      <c r="D47">
        <v>5</v>
      </c>
      <c r="E47">
        <v>342.15728371062801</v>
      </c>
      <c r="F47">
        <v>842.25655815999994</v>
      </c>
      <c r="G47">
        <v>173.42336394373339</v>
      </c>
      <c r="H47" s="161">
        <f t="shared" si="0"/>
        <v>0.50685276099632115</v>
      </c>
      <c r="I47">
        <v>153.830597536</v>
      </c>
      <c r="J47" s="161">
        <f t="shared" si="1"/>
        <v>0.449590304984122</v>
      </c>
      <c r="K47">
        <v>1.4230444359551999</v>
      </c>
      <c r="L47" s="161">
        <f t="shared" si="2"/>
        <v>4.1590359279292987E-3</v>
      </c>
      <c r="M47">
        <v>13.480277794939999</v>
      </c>
      <c r="N47" s="161">
        <f t="shared" si="3"/>
        <v>3.9397898091629253E-2</v>
      </c>
      <c r="O47">
        <v>0</v>
      </c>
      <c r="P47" s="161">
        <f t="shared" si="4"/>
        <v>0</v>
      </c>
      <c r="Q47" s="161">
        <f t="shared" si="5"/>
        <v>0</v>
      </c>
      <c r="R47">
        <v>0.26400000000000001</v>
      </c>
      <c r="S47" s="161">
        <f t="shared" si="6"/>
        <v>7.7157498194097246E-4</v>
      </c>
      <c r="T47" s="161">
        <f t="shared" si="7"/>
        <v>1.9584166143749346E-2</v>
      </c>
      <c r="U47">
        <v>50.998563000000004</v>
      </c>
      <c r="V47" s="161">
        <f t="shared" si="8"/>
        <v>0.14905005805204755</v>
      </c>
      <c r="W47" s="161">
        <f t="shared" si="9"/>
        <v>0.2940697368582143</v>
      </c>
      <c r="X47">
        <v>60.3744789333334</v>
      </c>
      <c r="Y47" s="161">
        <f t="shared" si="10"/>
        <v>0.17645241474500886</v>
      </c>
      <c r="Z47" s="161">
        <f t="shared" si="11"/>
        <v>0.34813347844481723</v>
      </c>
      <c r="AA47">
        <v>0</v>
      </c>
      <c r="AB47" s="161">
        <f t="shared" si="12"/>
        <v>0</v>
      </c>
      <c r="AC47" s="161">
        <f t="shared" si="13"/>
        <v>0</v>
      </c>
      <c r="AD47">
        <v>13.998476</v>
      </c>
      <c r="AE47" s="161">
        <f t="shared" si="14"/>
        <v>4.0912401010989155E-2</v>
      </c>
      <c r="AF47" s="161">
        <f t="shared" si="15"/>
        <v>8.0718512671347775E-2</v>
      </c>
      <c r="AG47">
        <v>48.007846010400002</v>
      </c>
      <c r="AH47" s="161">
        <f t="shared" si="16"/>
        <v>0.14030929135795214</v>
      </c>
      <c r="AI47" s="161">
        <f t="shared" si="17"/>
        <v>0.27682455765288916</v>
      </c>
      <c r="AJ47">
        <v>0</v>
      </c>
      <c r="AK47" s="161">
        <f t="shared" si="18"/>
        <v>0</v>
      </c>
      <c r="AL47" s="161">
        <f t="shared" si="19"/>
        <v>0</v>
      </c>
      <c r="AM47">
        <v>0.1295635626666666</v>
      </c>
      <c r="AN47" s="161">
        <f t="shared" si="20"/>
        <v>3.7866668001795964E-4</v>
      </c>
      <c r="AO47" s="161">
        <f t="shared" si="21"/>
        <v>8.4224832212814922E-4</v>
      </c>
      <c r="AP47">
        <v>1.7556</v>
      </c>
      <c r="AQ47" s="161">
        <f t="shared" si="22"/>
        <v>5.1309736299074669E-3</v>
      </c>
      <c r="AR47" s="161">
        <f t="shared" si="23"/>
        <v>0.13023470485593314</v>
      </c>
      <c r="AS47">
        <v>153.6995471733334</v>
      </c>
      <c r="AT47" s="161">
        <f t="shared" si="24"/>
        <v>0.44920729293409228</v>
      </c>
      <c r="AU47" s="161">
        <f t="shared" si="25"/>
        <v>0.99914808650056808</v>
      </c>
      <c r="AV47">
        <v>1.4867999999999999E-3</v>
      </c>
      <c r="AW47" s="161">
        <f t="shared" si="26"/>
        <v>4.345370011931204E-6</v>
      </c>
      <c r="AX47" s="161">
        <f t="shared" si="27"/>
        <v>9.6651773042229357E-6</v>
      </c>
      <c r="AY47">
        <v>0</v>
      </c>
      <c r="AZ47" s="161">
        <f t="shared" si="28"/>
        <v>0</v>
      </c>
      <c r="BA47" s="161">
        <f t="shared" si="29"/>
        <v>0</v>
      </c>
      <c r="BB47">
        <v>4.3999999999999997E-2</v>
      </c>
      <c r="BC47" s="161">
        <f t="shared" si="30"/>
        <v>1.2859583032349541E-4</v>
      </c>
      <c r="BD47" s="161">
        <f t="shared" si="31"/>
        <v>2.5371437273166746E-4</v>
      </c>
      <c r="BE47">
        <v>4.3230480000000003E-3</v>
      </c>
      <c r="BF47" s="161">
        <f t="shared" si="32"/>
        <v>1.2634680615643778E-5</v>
      </c>
      <c r="BG47" s="161">
        <f t="shared" si="33"/>
        <v>3.206942813613762E-4</v>
      </c>
      <c r="BH47">
        <v>0.41096000000000005</v>
      </c>
      <c r="BI47" s="161">
        <f t="shared" si="34"/>
        <v>1.2010850552214474E-3</v>
      </c>
      <c r="BJ47" s="161">
        <f t="shared" si="35"/>
        <v>3.0486018630436484E-2</v>
      </c>
      <c r="BK47">
        <v>5.5172148281400002</v>
      </c>
      <c r="BL47" s="161">
        <f t="shared" si="36"/>
        <v>1.6124791406767373E-2</v>
      </c>
      <c r="BM47" s="161">
        <f t="shared" si="37"/>
        <v>0.40928049941307293</v>
      </c>
      <c r="BN47">
        <v>0</v>
      </c>
      <c r="BO47" s="161">
        <f t="shared" si="38"/>
        <v>0</v>
      </c>
      <c r="BP47" s="161">
        <f t="shared" si="39"/>
        <v>0</v>
      </c>
      <c r="BQ47">
        <v>0</v>
      </c>
      <c r="BR47" s="161">
        <f t="shared" si="40"/>
        <v>0</v>
      </c>
      <c r="BS47" s="161">
        <f t="shared" si="41"/>
        <v>0</v>
      </c>
      <c r="BT47">
        <v>3.1321080000000002E-4</v>
      </c>
      <c r="BU47" s="161">
        <f t="shared" si="42"/>
        <v>9.1540006573377858E-7</v>
      </c>
      <c r="BV47" s="161">
        <f t="shared" si="43"/>
        <v>2.3234743731881241E-5</v>
      </c>
      <c r="BW47">
        <v>0</v>
      </c>
      <c r="BX47" s="161">
        <f t="shared" si="44"/>
        <v>0</v>
      </c>
      <c r="BY47" s="161">
        <f t="shared" si="45"/>
        <v>0</v>
      </c>
      <c r="BZ47">
        <v>0</v>
      </c>
      <c r="CA47" s="161">
        <f t="shared" si="46"/>
        <v>0</v>
      </c>
      <c r="CB47" s="161">
        <f t="shared" si="47"/>
        <v>0</v>
      </c>
      <c r="CC47">
        <v>8.5309199999999993E-5</v>
      </c>
      <c r="CD47" s="161">
        <f t="shared" si="48"/>
        <v>2.493274410962076E-7</v>
      </c>
      <c r="CE47" s="161">
        <f t="shared" si="49"/>
        <v>6.3284452514785662E-6</v>
      </c>
      <c r="CF47">
        <v>0</v>
      </c>
      <c r="CG47" s="161">
        <f t="shared" si="50"/>
        <v>0</v>
      </c>
      <c r="CH47" s="161">
        <f t="shared" si="51"/>
        <v>0</v>
      </c>
      <c r="CI47">
        <v>5.9775999999999996E-2</v>
      </c>
      <c r="CJ47" s="161">
        <f t="shared" si="52"/>
        <v>1.7470328075948322E-4</v>
      </c>
      <c r="CK47" s="161">
        <f t="shared" si="53"/>
        <v>4.434329982608942E-3</v>
      </c>
      <c r="CL47">
        <v>0</v>
      </c>
      <c r="CM47" s="161">
        <f t="shared" si="54"/>
        <v>0</v>
      </c>
      <c r="CN47" s="161">
        <f t="shared" si="55"/>
        <v>0</v>
      </c>
      <c r="CO47">
        <v>3.9686358908000003</v>
      </c>
      <c r="CP47" s="161">
        <f t="shared" si="56"/>
        <v>1.1598864264296611E-2</v>
      </c>
      <c r="CQ47" s="161">
        <f t="shared" si="57"/>
        <v>0.29440312367224958</v>
      </c>
      <c r="CR47">
        <v>0</v>
      </c>
      <c r="CS47" s="161">
        <f t="shared" si="58"/>
        <v>0</v>
      </c>
      <c r="CT47" s="161">
        <f t="shared" si="59"/>
        <v>0</v>
      </c>
      <c r="CU47">
        <v>1.4993695080000002</v>
      </c>
      <c r="CV47" s="161">
        <f t="shared" si="60"/>
        <v>4.3821060646134277E-3</v>
      </c>
      <c r="CW47" s="161">
        <f t="shared" si="61"/>
        <v>0.11122689983160498</v>
      </c>
    </row>
    <row r="48" spans="1:101" x14ac:dyDescent="0.25">
      <c r="A48" t="s">
        <v>1822</v>
      </c>
      <c r="B48" t="s">
        <v>1808</v>
      </c>
      <c r="C48">
        <v>2</v>
      </c>
      <c r="D48">
        <v>7</v>
      </c>
      <c r="E48">
        <v>164.74903313902428</v>
      </c>
      <c r="F48">
        <v>955.37341315714286</v>
      </c>
      <c r="G48">
        <v>98.278816297642848</v>
      </c>
      <c r="H48" s="161">
        <f t="shared" si="0"/>
        <v>0.5965365284706089</v>
      </c>
      <c r="I48">
        <v>56.285170332142854</v>
      </c>
      <c r="J48" s="161">
        <f t="shared" si="1"/>
        <v>0.3416418855984808</v>
      </c>
      <c r="K48">
        <v>0.92164099952050005</v>
      </c>
      <c r="L48" s="161">
        <f t="shared" si="2"/>
        <v>5.5942118867718564E-3</v>
      </c>
      <c r="M48">
        <v>9.2634055097178578</v>
      </c>
      <c r="N48" s="161">
        <f t="shared" si="3"/>
        <v>5.6227374044137107E-2</v>
      </c>
      <c r="O48">
        <v>13.387394285714285</v>
      </c>
      <c r="P48" s="161">
        <f t="shared" si="4"/>
        <v>8.1259319284849862E-2</v>
      </c>
      <c r="Q48" s="161">
        <f t="shared" si="5"/>
        <v>0.13621851371479504</v>
      </c>
      <c r="R48">
        <v>0</v>
      </c>
      <c r="S48" s="161">
        <f t="shared" si="6"/>
        <v>0</v>
      </c>
      <c r="T48" s="161">
        <f t="shared" si="7"/>
        <v>0</v>
      </c>
      <c r="U48">
        <v>39.251396642857138</v>
      </c>
      <c r="V48" s="161">
        <f t="shared" si="8"/>
        <v>0.23824963275951158</v>
      </c>
      <c r="W48" s="161">
        <f t="shared" si="9"/>
        <v>0.39938817052885645</v>
      </c>
      <c r="X48">
        <v>17.763167428571428</v>
      </c>
      <c r="Y48" s="161">
        <f t="shared" si="10"/>
        <v>0.10781955493227018</v>
      </c>
      <c r="Z48" s="161">
        <f t="shared" si="11"/>
        <v>0.18074258622300343</v>
      </c>
      <c r="AA48">
        <v>0</v>
      </c>
      <c r="AB48" s="161">
        <f t="shared" si="12"/>
        <v>0</v>
      </c>
      <c r="AC48" s="161">
        <f t="shared" si="13"/>
        <v>0</v>
      </c>
      <c r="AD48">
        <v>13.960667357142857</v>
      </c>
      <c r="AE48" s="161">
        <f t="shared" si="14"/>
        <v>8.473899416066423E-2</v>
      </c>
      <c r="AF48" s="161">
        <f t="shared" si="15"/>
        <v>0.14205164330492343</v>
      </c>
      <c r="AG48">
        <v>13.9157534405</v>
      </c>
      <c r="AH48" s="161">
        <f t="shared" si="16"/>
        <v>8.4466373946832957E-2</v>
      </c>
      <c r="AI48" s="161">
        <f t="shared" si="17"/>
        <v>0.14159463824182994</v>
      </c>
      <c r="AJ48">
        <v>2.4171428571428569E-2</v>
      </c>
      <c r="AK48" s="161">
        <f t="shared" si="18"/>
        <v>1.4671666419451088E-4</v>
      </c>
      <c r="AL48" s="161">
        <f t="shared" si="19"/>
        <v>2.6093458335675057E-3</v>
      </c>
      <c r="AM48">
        <v>4.4263695749999998</v>
      </c>
      <c r="AN48" s="161">
        <f t="shared" si="20"/>
        <v>2.6867347811776146E-2</v>
      </c>
      <c r="AO48" s="161">
        <f t="shared" si="21"/>
        <v>7.8641843826352004E-2</v>
      </c>
      <c r="AP48">
        <v>0</v>
      </c>
      <c r="AQ48" s="161">
        <f t="shared" si="22"/>
        <v>0</v>
      </c>
      <c r="AR48" s="161">
        <f t="shared" si="23"/>
        <v>0</v>
      </c>
      <c r="AS48">
        <v>51.753443614285707</v>
      </c>
      <c r="AT48" s="161">
        <f t="shared" si="24"/>
        <v>0.31413503696020667</v>
      </c>
      <c r="AU48" s="161">
        <f t="shared" si="25"/>
        <v>0.91948631067268516</v>
      </c>
      <c r="AV48">
        <v>0.10535714285714286</v>
      </c>
      <c r="AW48" s="161">
        <f t="shared" si="26"/>
        <v>6.3950082649794201E-4</v>
      </c>
      <c r="AX48" s="161">
        <f t="shared" si="27"/>
        <v>1.8718455009627357E-3</v>
      </c>
      <c r="AY48">
        <v>0</v>
      </c>
      <c r="AZ48" s="161">
        <f t="shared" si="28"/>
        <v>0</v>
      </c>
      <c r="BA48" s="161">
        <f t="shared" si="29"/>
        <v>0</v>
      </c>
      <c r="BB48">
        <v>4.3714285714285714E-4</v>
      </c>
      <c r="BC48" s="161">
        <f t="shared" si="30"/>
        <v>2.6533864801134947E-6</v>
      </c>
      <c r="BD48" s="161">
        <f t="shared" si="31"/>
        <v>4.4479865917284329E-6</v>
      </c>
      <c r="BE48">
        <v>1.6601492857142859</v>
      </c>
      <c r="BF48" s="161">
        <f t="shared" si="32"/>
        <v>1.0076837806467493E-2</v>
      </c>
      <c r="BG48" s="161">
        <f t="shared" si="33"/>
        <v>0.17921587087736704</v>
      </c>
      <c r="BH48">
        <v>0</v>
      </c>
      <c r="BI48" s="161">
        <f t="shared" si="34"/>
        <v>0</v>
      </c>
      <c r="BJ48" s="161">
        <f t="shared" si="35"/>
        <v>0</v>
      </c>
      <c r="BK48">
        <v>3.2134735914321433</v>
      </c>
      <c r="BL48" s="161">
        <f t="shared" si="36"/>
        <v>1.9505265252272759E-2</v>
      </c>
      <c r="BM48" s="161">
        <f t="shared" si="37"/>
        <v>0.34689980785803021</v>
      </c>
      <c r="BN48">
        <v>0</v>
      </c>
      <c r="BO48" s="161">
        <f t="shared" si="38"/>
        <v>0</v>
      </c>
      <c r="BP48" s="161">
        <f t="shared" si="39"/>
        <v>0</v>
      </c>
      <c r="BQ48">
        <v>9.5657142857142868E-3</v>
      </c>
      <c r="BR48" s="161">
        <f t="shared" si="40"/>
        <v>5.806233944718942E-5</v>
      </c>
      <c r="BS48" s="161">
        <f t="shared" si="41"/>
        <v>1.0326347341352259E-3</v>
      </c>
      <c r="BT48">
        <v>0.30695</v>
      </c>
      <c r="BU48" s="161">
        <f t="shared" si="42"/>
        <v>1.8631368825149871E-3</v>
      </c>
      <c r="BV48" s="161">
        <f t="shared" si="43"/>
        <v>3.3135761969827551E-2</v>
      </c>
      <c r="BW48">
        <v>0</v>
      </c>
      <c r="BX48" s="161">
        <f t="shared" si="44"/>
        <v>0</v>
      </c>
      <c r="BY48" s="161">
        <f t="shared" si="45"/>
        <v>0</v>
      </c>
      <c r="BZ48">
        <v>0</v>
      </c>
      <c r="CA48" s="161">
        <f t="shared" si="46"/>
        <v>0</v>
      </c>
      <c r="CB48" s="161">
        <f t="shared" si="47"/>
        <v>0</v>
      </c>
      <c r="CC48">
        <v>0.16607142857142859</v>
      </c>
      <c r="CD48" s="161">
        <f t="shared" si="48"/>
        <v>1.0080267265137053E-3</v>
      </c>
      <c r="CE48" s="161">
        <f t="shared" si="49"/>
        <v>1.7927686356514337E-2</v>
      </c>
      <c r="CF48">
        <v>0</v>
      </c>
      <c r="CG48" s="161">
        <f t="shared" si="50"/>
        <v>0</v>
      </c>
      <c r="CH48" s="161">
        <f t="shared" si="51"/>
        <v>0</v>
      </c>
      <c r="CI48">
        <v>0</v>
      </c>
      <c r="CJ48" s="161">
        <f t="shared" si="52"/>
        <v>0</v>
      </c>
      <c r="CK48" s="161">
        <f t="shared" si="53"/>
        <v>0</v>
      </c>
      <c r="CL48">
        <v>0</v>
      </c>
      <c r="CM48" s="161">
        <f t="shared" si="54"/>
        <v>0</v>
      </c>
      <c r="CN48" s="161">
        <f t="shared" si="55"/>
        <v>0</v>
      </c>
      <c r="CO48">
        <v>1.030589931</v>
      </c>
      <c r="CP48" s="161">
        <f t="shared" si="56"/>
        <v>6.2555142896063712E-3</v>
      </c>
      <c r="CQ48" s="161">
        <f t="shared" si="57"/>
        <v>0.1112538936052028</v>
      </c>
      <c r="CR48">
        <v>0.58244571428571423</v>
      </c>
      <c r="CS48" s="161">
        <f t="shared" si="58"/>
        <v>3.5353513352288663E-3</v>
      </c>
      <c r="CT48" s="161">
        <f t="shared" si="59"/>
        <v>6.2875981589567073E-2</v>
      </c>
      <c r="CU48">
        <v>2.2699884158571426</v>
      </c>
      <c r="CV48" s="161">
        <f t="shared" si="60"/>
        <v>1.3778462747891223E-2</v>
      </c>
      <c r="CW48" s="161">
        <f t="shared" si="61"/>
        <v>0.24504901717578823</v>
      </c>
    </row>
    <row r="49" spans="1:101" x14ac:dyDescent="0.25">
      <c r="A49" t="s">
        <v>1823</v>
      </c>
      <c r="B49" t="s">
        <v>1808</v>
      </c>
      <c r="C49">
        <v>2</v>
      </c>
      <c r="D49">
        <v>7</v>
      </c>
      <c r="E49">
        <v>568.31740118712003</v>
      </c>
      <c r="F49">
        <v>1770.0447785765002</v>
      </c>
      <c r="G49">
        <v>389.8853611023286</v>
      </c>
      <c r="H49" s="161">
        <f t="shared" si="0"/>
        <v>0.6860345298031052</v>
      </c>
      <c r="I49">
        <v>149.19081831606999</v>
      </c>
      <c r="J49" s="161">
        <f t="shared" si="1"/>
        <v>0.26251319773850901</v>
      </c>
      <c r="K49">
        <v>3.849354969293</v>
      </c>
      <c r="L49" s="161">
        <f t="shared" si="2"/>
        <v>6.7732484721606994E-3</v>
      </c>
      <c r="M49">
        <v>25.391866799428566</v>
      </c>
      <c r="N49" s="161">
        <f t="shared" si="3"/>
        <v>4.4679023986225308E-2</v>
      </c>
      <c r="O49">
        <v>20.952061128571426</v>
      </c>
      <c r="P49" s="161">
        <f t="shared" si="4"/>
        <v>3.6866830198769338E-2</v>
      </c>
      <c r="Q49" s="161">
        <f t="shared" si="5"/>
        <v>5.3739030030092325E-2</v>
      </c>
      <c r="R49">
        <v>1.6881287142857142</v>
      </c>
      <c r="S49" s="161">
        <f t="shared" si="6"/>
        <v>2.9703977227505188E-3</v>
      </c>
      <c r="T49" s="161">
        <f t="shared" si="7"/>
        <v>6.6483048592697602E-2</v>
      </c>
      <c r="U49">
        <v>312.15668897042855</v>
      </c>
      <c r="V49" s="161">
        <f t="shared" si="8"/>
        <v>0.54926470369970271</v>
      </c>
      <c r="W49" s="161">
        <f t="shared" si="9"/>
        <v>0.80063711058005194</v>
      </c>
      <c r="X49">
        <v>1.5402639064516142</v>
      </c>
      <c r="Y49" s="161">
        <f t="shared" si="10"/>
        <v>2.7102177466927116E-3</v>
      </c>
      <c r="Z49" s="161">
        <f t="shared" si="11"/>
        <v>3.9505558815976149E-3</v>
      </c>
      <c r="AA49">
        <v>0.19356802857142857</v>
      </c>
      <c r="AB49" s="161">
        <f t="shared" si="12"/>
        <v>3.405984546084588E-4</v>
      </c>
      <c r="AC49" s="161">
        <f t="shared" si="13"/>
        <v>7.6232295207134884E-3</v>
      </c>
      <c r="AD49">
        <v>32.497246625576004</v>
      </c>
      <c r="AE49" s="161">
        <f t="shared" si="14"/>
        <v>5.7181509061124451E-2</v>
      </c>
      <c r="AF49" s="161">
        <f t="shared" si="15"/>
        <v>8.3350774016485413E-2</v>
      </c>
      <c r="AG49">
        <v>22.236614757014571</v>
      </c>
      <c r="AH49" s="161">
        <f t="shared" si="16"/>
        <v>3.9127105224239137E-2</v>
      </c>
      <c r="AI49" s="161">
        <f t="shared" si="17"/>
        <v>5.7033725744779606E-2</v>
      </c>
      <c r="AJ49">
        <v>1.2589285714285714E-2</v>
      </c>
      <c r="AK49" s="161">
        <f t="shared" si="18"/>
        <v>2.215185684617223E-5</v>
      </c>
      <c r="AL49" s="161">
        <f t="shared" si="19"/>
        <v>4.9579992734401993E-4</v>
      </c>
      <c r="AM49">
        <v>8.9141490292615142</v>
      </c>
      <c r="AN49" s="161">
        <f t="shared" si="20"/>
        <v>1.5685159403251329E-2</v>
      </c>
      <c r="AO49" s="161">
        <f t="shared" si="21"/>
        <v>5.9749984146989107E-2</v>
      </c>
      <c r="AP49">
        <v>0</v>
      </c>
      <c r="AQ49" s="161">
        <f t="shared" si="22"/>
        <v>0</v>
      </c>
      <c r="AR49" s="161">
        <f t="shared" si="23"/>
        <v>0</v>
      </c>
      <c r="AS49">
        <v>139.89971886180871</v>
      </c>
      <c r="AT49" s="161">
        <f t="shared" si="24"/>
        <v>0.24616476386185182</v>
      </c>
      <c r="AU49" s="161">
        <f t="shared" si="25"/>
        <v>0.93772338298609292</v>
      </c>
      <c r="AV49">
        <v>0.37695042499999998</v>
      </c>
      <c r="AW49" s="161">
        <f t="shared" si="26"/>
        <v>6.6327447340625782E-4</v>
      </c>
      <c r="AX49" s="161">
        <f t="shared" si="27"/>
        <v>2.5266328669195119E-3</v>
      </c>
      <c r="AY49">
        <v>0</v>
      </c>
      <c r="AZ49" s="161">
        <f t="shared" si="28"/>
        <v>0</v>
      </c>
      <c r="BA49" s="161">
        <f t="shared" si="29"/>
        <v>0</v>
      </c>
      <c r="BB49">
        <v>0.50248571428571431</v>
      </c>
      <c r="BC49" s="161">
        <f t="shared" si="30"/>
        <v>8.8416387257561646E-4</v>
      </c>
      <c r="BD49" s="161">
        <f t="shared" si="31"/>
        <v>1.2888037469912415E-3</v>
      </c>
      <c r="BE49">
        <v>1.3383044171428573E-2</v>
      </c>
      <c r="BF49" s="161">
        <f t="shared" si="32"/>
        <v>2.3548538446075435E-5</v>
      </c>
      <c r="BG49" s="161">
        <f t="shared" si="33"/>
        <v>5.2706027001251255E-4</v>
      </c>
      <c r="BH49">
        <v>0.67267857142857146</v>
      </c>
      <c r="BI49" s="161">
        <f t="shared" si="34"/>
        <v>1.1836318402770325E-3</v>
      </c>
      <c r="BJ49" s="161">
        <f t="shared" si="35"/>
        <v>2.649189115326132E-2</v>
      </c>
      <c r="BK49">
        <v>13.666437185542858</v>
      </c>
      <c r="BL49" s="161">
        <f t="shared" si="36"/>
        <v>2.4047191159369669E-2</v>
      </c>
      <c r="BM49" s="161">
        <f t="shared" si="37"/>
        <v>0.53822104902702217</v>
      </c>
      <c r="BN49">
        <v>0</v>
      </c>
      <c r="BO49" s="161">
        <f t="shared" si="38"/>
        <v>0</v>
      </c>
      <c r="BP49" s="161">
        <f t="shared" si="39"/>
        <v>0</v>
      </c>
      <c r="BQ49">
        <v>3.5712000000000001E-2</v>
      </c>
      <c r="BR49" s="161">
        <f t="shared" si="40"/>
        <v>6.2838125183926454E-5</v>
      </c>
      <c r="BS49" s="161">
        <f t="shared" si="41"/>
        <v>1.4064345990033188E-3</v>
      </c>
      <c r="BT49">
        <v>7.194531007142857E-2</v>
      </c>
      <c r="BU49" s="161">
        <f t="shared" si="42"/>
        <v>1.2659353720499646E-4</v>
      </c>
      <c r="BV49" s="161">
        <f t="shared" si="43"/>
        <v>2.8333997905600102E-3</v>
      </c>
      <c r="BW49">
        <v>1.4474285714285714E-2</v>
      </c>
      <c r="BX49" s="161">
        <f t="shared" si="44"/>
        <v>2.5468665369125337E-5</v>
      </c>
      <c r="BY49" s="161">
        <f t="shared" si="45"/>
        <v>5.7003629660704784E-4</v>
      </c>
      <c r="BZ49">
        <v>0</v>
      </c>
      <c r="CA49" s="161">
        <f t="shared" si="46"/>
        <v>0</v>
      </c>
      <c r="CB49" s="161">
        <f t="shared" si="47"/>
        <v>0</v>
      </c>
      <c r="CC49">
        <v>0.55494246849999995</v>
      </c>
      <c r="CD49" s="161">
        <f t="shared" si="48"/>
        <v>9.7646573436044348E-4</v>
      </c>
      <c r="CE49" s="161">
        <f t="shared" si="49"/>
        <v>2.1855126796446835E-2</v>
      </c>
      <c r="CF49">
        <v>0</v>
      </c>
      <c r="CG49" s="161">
        <f t="shared" si="50"/>
        <v>0</v>
      </c>
      <c r="CH49" s="161">
        <f t="shared" si="51"/>
        <v>0</v>
      </c>
      <c r="CI49">
        <v>3.1753142857142854E-3</v>
      </c>
      <c r="CJ49" s="161">
        <f t="shared" si="52"/>
        <v>5.5872198864254104E-6</v>
      </c>
      <c r="CK49" s="161">
        <f t="shared" si="53"/>
        <v>1.2505241583047941E-4</v>
      </c>
      <c r="CL49">
        <v>0</v>
      </c>
      <c r="CM49" s="161">
        <f t="shared" si="54"/>
        <v>0</v>
      </c>
      <c r="CN49" s="161">
        <f t="shared" si="55"/>
        <v>0</v>
      </c>
      <c r="CO49">
        <v>0.23745649312142855</v>
      </c>
      <c r="CP49" s="161">
        <f t="shared" si="56"/>
        <v>4.1782372425236609E-4</v>
      </c>
      <c r="CQ49" s="161">
        <f t="shared" si="57"/>
        <v>9.3516752823692515E-3</v>
      </c>
      <c r="CR49">
        <v>2.174464</v>
      </c>
      <c r="CS49" s="161">
        <f t="shared" si="58"/>
        <v>3.8261436223101884E-3</v>
      </c>
      <c r="CT49" s="161">
        <f t="shared" si="59"/>
        <v>8.5636240028202082E-2</v>
      </c>
      <c r="CU49">
        <v>6.0529120980214293</v>
      </c>
      <c r="CV49" s="161">
        <f t="shared" si="60"/>
        <v>1.0650583785359921E-2</v>
      </c>
      <c r="CW49" s="161">
        <f t="shared" si="61"/>
        <v>0.23837995629993017</v>
      </c>
    </row>
    <row r="50" spans="1:101" x14ac:dyDescent="0.25">
      <c r="A50" t="s">
        <v>1824</v>
      </c>
      <c r="B50" t="s">
        <v>1808</v>
      </c>
      <c r="C50">
        <v>2</v>
      </c>
      <c r="D50">
        <v>7</v>
      </c>
      <c r="E50">
        <v>920.54496684825995</v>
      </c>
      <c r="F50">
        <v>1692.4664950474287</v>
      </c>
      <c r="G50">
        <v>692.85000066880002</v>
      </c>
      <c r="H50" s="161">
        <f t="shared" si="0"/>
        <v>0.75265198944160594</v>
      </c>
      <c r="I50">
        <v>182.30112060314286</v>
      </c>
      <c r="J50" s="161">
        <f t="shared" si="1"/>
        <v>0.19803608424181723</v>
      </c>
      <c r="K50">
        <v>0.98715847091737152</v>
      </c>
      <c r="L50" s="161">
        <f t="shared" si="2"/>
        <v>1.0723631180095214E-3</v>
      </c>
      <c r="M50">
        <v>44.406687105399151</v>
      </c>
      <c r="N50" s="161">
        <f t="shared" si="3"/>
        <v>4.8239563198566732E-2</v>
      </c>
      <c r="O50">
        <v>19.647874285714288</v>
      </c>
      <c r="P50" s="161">
        <f t="shared" si="4"/>
        <v>2.1343742015106783E-2</v>
      </c>
      <c r="Q50" s="161">
        <f t="shared" si="5"/>
        <v>2.8358049024678391E-2</v>
      </c>
      <c r="R50">
        <v>0</v>
      </c>
      <c r="S50" s="161">
        <f t="shared" si="6"/>
        <v>0</v>
      </c>
      <c r="T50" s="161">
        <f t="shared" si="7"/>
        <v>0</v>
      </c>
      <c r="U50">
        <v>554.34166432285713</v>
      </c>
      <c r="V50" s="161">
        <f t="shared" si="8"/>
        <v>0.6021885777299929</v>
      </c>
      <c r="W50" s="161">
        <f t="shared" si="9"/>
        <v>0.80008900019882745</v>
      </c>
      <c r="X50">
        <v>1.9659828571428572E-2</v>
      </c>
      <c r="Y50" s="161">
        <f t="shared" si="10"/>
        <v>2.1356728111543998E-5</v>
      </c>
      <c r="Z50" s="161">
        <f t="shared" si="11"/>
        <v>2.8375302810783242E-5</v>
      </c>
      <c r="AA50">
        <v>0</v>
      </c>
      <c r="AB50" s="161">
        <f t="shared" si="12"/>
        <v>0</v>
      </c>
      <c r="AC50" s="161">
        <f t="shared" si="13"/>
        <v>0</v>
      </c>
      <c r="AD50">
        <v>16.216814514285712</v>
      </c>
      <c r="AE50" s="161">
        <f t="shared" si="14"/>
        <v>1.7616537049578856E-2</v>
      </c>
      <c r="AF50" s="161">
        <f t="shared" si="15"/>
        <v>2.3405952945993808E-2</v>
      </c>
      <c r="AG50">
        <v>102.29398771737144</v>
      </c>
      <c r="AH50" s="161">
        <f t="shared" si="16"/>
        <v>0.11112329261611539</v>
      </c>
      <c r="AI50" s="161">
        <f t="shared" si="17"/>
        <v>0.1476423289581125</v>
      </c>
      <c r="AJ50">
        <v>0.57292428571428722</v>
      </c>
      <c r="AK50" s="161">
        <f t="shared" si="18"/>
        <v>6.2237512163675372E-4</v>
      </c>
      <c r="AL50" s="161">
        <f t="shared" si="19"/>
        <v>1.2901756988861902E-2</v>
      </c>
      <c r="AM50">
        <v>105.48099128885714</v>
      </c>
      <c r="AN50" s="161">
        <f t="shared" si="20"/>
        <v>0.11458537614952202</v>
      </c>
      <c r="AO50" s="161">
        <f t="shared" si="21"/>
        <v>0.57860857322145642</v>
      </c>
      <c r="AP50">
        <v>2.9127000000000001</v>
      </c>
      <c r="AQ50" s="161">
        <f t="shared" si="22"/>
        <v>3.1641039871984022E-3</v>
      </c>
      <c r="AR50" s="161">
        <f t="shared" si="23"/>
        <v>6.5591472588052216E-2</v>
      </c>
      <c r="AS50">
        <v>76.818449742857155</v>
      </c>
      <c r="AT50" s="161">
        <f t="shared" si="24"/>
        <v>8.3448883551953304E-2</v>
      </c>
      <c r="AU50" s="161">
        <f t="shared" si="25"/>
        <v>0.42138221360737377</v>
      </c>
      <c r="AV50">
        <v>1.6795714285714285E-3</v>
      </c>
      <c r="AW50" s="161">
        <f t="shared" si="26"/>
        <v>1.8245403419258326E-6</v>
      </c>
      <c r="AX50" s="161">
        <f t="shared" si="27"/>
        <v>9.213171169845638E-6</v>
      </c>
      <c r="AY50">
        <v>0</v>
      </c>
      <c r="AZ50" s="161">
        <f t="shared" si="28"/>
        <v>0</v>
      </c>
      <c r="BA50" s="161">
        <f t="shared" si="29"/>
        <v>0</v>
      </c>
      <c r="BB50">
        <v>0.33</v>
      </c>
      <c r="BC50" s="161">
        <f t="shared" si="30"/>
        <v>3.5848330270040602E-4</v>
      </c>
      <c r="BD50" s="161">
        <f t="shared" si="31"/>
        <v>4.7629356957704392E-4</v>
      </c>
      <c r="BE50">
        <v>3.4741698571428573E-2</v>
      </c>
      <c r="BF50" s="161">
        <f t="shared" si="32"/>
        <v>3.7740360137296037E-5</v>
      </c>
      <c r="BG50" s="161">
        <f t="shared" si="33"/>
        <v>7.8235285800467951E-4</v>
      </c>
      <c r="BH50">
        <v>0</v>
      </c>
      <c r="BI50" s="161">
        <f t="shared" si="34"/>
        <v>0</v>
      </c>
      <c r="BJ50" s="161">
        <f t="shared" si="35"/>
        <v>0</v>
      </c>
      <c r="BK50">
        <v>39.40205049335286</v>
      </c>
      <c r="BL50" s="161">
        <f t="shared" si="36"/>
        <v>4.2802961194016047E-2</v>
      </c>
      <c r="BM50" s="161">
        <f t="shared" si="37"/>
        <v>0.88729993299955479</v>
      </c>
      <c r="BN50">
        <v>0</v>
      </c>
      <c r="BO50" s="161">
        <f t="shared" si="38"/>
        <v>0</v>
      </c>
      <c r="BP50" s="161">
        <f t="shared" si="39"/>
        <v>0</v>
      </c>
      <c r="BQ50">
        <v>4.7286857142857144E-2</v>
      </c>
      <c r="BR50" s="161">
        <f t="shared" si="40"/>
        <v>5.136832946331429E-5</v>
      </c>
      <c r="BS50" s="161">
        <f t="shared" si="41"/>
        <v>1.0648589261032222E-3</v>
      </c>
      <c r="BT50">
        <v>5.6202833200000009E-4</v>
      </c>
      <c r="BU50" s="161">
        <f t="shared" si="42"/>
        <v>6.1053870505018281E-7</v>
      </c>
      <c r="BV50" s="161">
        <f t="shared" si="43"/>
        <v>1.265638958083109E-5</v>
      </c>
      <c r="BW50">
        <v>0</v>
      </c>
      <c r="BX50" s="161">
        <f t="shared" si="44"/>
        <v>0</v>
      </c>
      <c r="BY50" s="161">
        <f t="shared" si="45"/>
        <v>0</v>
      </c>
      <c r="BZ50">
        <v>0</v>
      </c>
      <c r="CA50" s="161">
        <f t="shared" si="46"/>
        <v>0</v>
      </c>
      <c r="CB50" s="161">
        <f t="shared" si="47"/>
        <v>0</v>
      </c>
      <c r="CC50">
        <v>1.5307961085714287E-4</v>
      </c>
      <c r="CD50" s="161">
        <f t="shared" si="48"/>
        <v>1.6629237720048943E-7</v>
      </c>
      <c r="CE50" s="161">
        <f t="shared" si="49"/>
        <v>3.447219795834101E-6</v>
      </c>
      <c r="CF50">
        <v>0</v>
      </c>
      <c r="CG50" s="161">
        <f t="shared" si="50"/>
        <v>0</v>
      </c>
      <c r="CH50" s="161">
        <f t="shared" si="51"/>
        <v>0</v>
      </c>
      <c r="CI50">
        <v>0</v>
      </c>
      <c r="CJ50" s="161">
        <f t="shared" si="52"/>
        <v>0</v>
      </c>
      <c r="CK50" s="161">
        <f t="shared" si="53"/>
        <v>0</v>
      </c>
      <c r="CL50">
        <v>0</v>
      </c>
      <c r="CM50" s="161">
        <f t="shared" si="54"/>
        <v>0</v>
      </c>
      <c r="CN50" s="161">
        <f t="shared" si="55"/>
        <v>0</v>
      </c>
      <c r="CO50">
        <v>1.0282769598177144</v>
      </c>
      <c r="CP50" s="161">
        <f t="shared" si="56"/>
        <v>1.1170306686248089E-3</v>
      </c>
      <c r="CQ50" s="161">
        <f t="shared" si="57"/>
        <v>2.3155903465104294E-2</v>
      </c>
      <c r="CR50">
        <v>0</v>
      </c>
      <c r="CS50" s="161">
        <f t="shared" si="58"/>
        <v>0</v>
      </c>
      <c r="CT50" s="161">
        <f t="shared" si="59"/>
        <v>0</v>
      </c>
      <c r="CU50">
        <v>0.40799170285714281</v>
      </c>
      <c r="CV50" s="161">
        <f t="shared" si="60"/>
        <v>4.4320670640785221E-4</v>
      </c>
      <c r="CW50" s="161">
        <f t="shared" si="61"/>
        <v>9.1876185649421589E-3</v>
      </c>
    </row>
    <row r="51" spans="1:101" x14ac:dyDescent="0.25">
      <c r="A51" t="s">
        <v>1825</v>
      </c>
      <c r="B51" t="s">
        <v>1809</v>
      </c>
      <c r="C51">
        <v>2</v>
      </c>
      <c r="D51">
        <v>7</v>
      </c>
      <c r="E51">
        <v>914.30393186242861</v>
      </c>
      <c r="F51">
        <v>1693.6498271428572</v>
      </c>
      <c r="G51">
        <v>278.50745070714282</v>
      </c>
      <c r="H51" s="161">
        <f t="shared" si="0"/>
        <v>0.30461145468315526</v>
      </c>
      <c r="I51">
        <v>613.72571006335431</v>
      </c>
      <c r="J51" s="161">
        <f t="shared" si="1"/>
        <v>0.67124912042454066</v>
      </c>
      <c r="K51">
        <v>0.69600569064534146</v>
      </c>
      <c r="L51" s="161">
        <f t="shared" si="2"/>
        <v>7.612410560540676E-4</v>
      </c>
      <c r="M51">
        <v>21.374765401285714</v>
      </c>
      <c r="N51" s="161">
        <f t="shared" si="3"/>
        <v>2.3378183836249632E-2</v>
      </c>
      <c r="O51">
        <v>1.2362725714285714</v>
      </c>
      <c r="P51" s="161">
        <f t="shared" si="4"/>
        <v>1.3521461828456711E-3</v>
      </c>
      <c r="Q51" s="161">
        <f t="shared" si="5"/>
        <v>4.4389209993830336E-3</v>
      </c>
      <c r="R51">
        <v>1.3373142857142857</v>
      </c>
      <c r="S51" s="161">
        <f t="shared" si="6"/>
        <v>1.4626583558381826E-3</v>
      </c>
      <c r="T51" s="161">
        <f t="shared" si="7"/>
        <v>6.2565097703193726E-2</v>
      </c>
      <c r="U51">
        <v>175.25185785714285</v>
      </c>
      <c r="V51" s="161">
        <f t="shared" si="8"/>
        <v>0.1916779002581302</v>
      </c>
      <c r="W51" s="161">
        <f t="shared" si="9"/>
        <v>0.62925375034732667</v>
      </c>
      <c r="X51">
        <v>11.236162857142856</v>
      </c>
      <c r="Y51" s="161">
        <f t="shared" si="10"/>
        <v>1.2289308254701363E-2</v>
      </c>
      <c r="Z51" s="161">
        <f t="shared" si="11"/>
        <v>4.0344209207379328E-2</v>
      </c>
      <c r="AA51">
        <v>0</v>
      </c>
      <c r="AB51" s="161">
        <f t="shared" si="12"/>
        <v>0</v>
      </c>
      <c r="AC51" s="161">
        <f t="shared" si="13"/>
        <v>0</v>
      </c>
      <c r="AD51">
        <v>20.600326428571428</v>
      </c>
      <c r="AE51" s="161">
        <f t="shared" si="14"/>
        <v>2.2531158087233372E-2</v>
      </c>
      <c r="AF51" s="161">
        <f t="shared" si="15"/>
        <v>7.3966877281976776E-2</v>
      </c>
      <c r="AG51">
        <v>22.043688135714287</v>
      </c>
      <c r="AH51" s="161">
        <f t="shared" si="16"/>
        <v>2.4109803499161926E-2</v>
      </c>
      <c r="AI51" s="161">
        <f t="shared" si="17"/>
        <v>7.9149365949615996E-2</v>
      </c>
      <c r="AJ51">
        <v>4.4413614285714287</v>
      </c>
      <c r="AK51" s="161">
        <f t="shared" si="18"/>
        <v>4.8576422716726337E-3</v>
      </c>
      <c r="AL51" s="161">
        <f t="shared" si="19"/>
        <v>0.20778527133234764</v>
      </c>
      <c r="AM51">
        <v>2.3848652000000001</v>
      </c>
      <c r="AN51" s="161">
        <f t="shared" si="20"/>
        <v>2.6083943390050306E-3</v>
      </c>
      <c r="AO51" s="161">
        <f t="shared" si="21"/>
        <v>3.8858812021315072E-3</v>
      </c>
      <c r="AP51">
        <v>0.15769285714285713</v>
      </c>
      <c r="AQ51" s="161">
        <f t="shared" si="22"/>
        <v>1.7247312589112272E-4</v>
      </c>
      <c r="AR51" s="161">
        <f t="shared" si="23"/>
        <v>7.3775245801468185E-3</v>
      </c>
      <c r="AS51">
        <v>611.31351486335427</v>
      </c>
      <c r="AT51" s="161">
        <f t="shared" si="24"/>
        <v>0.66861083449363967</v>
      </c>
      <c r="AU51" s="161">
        <f t="shared" si="25"/>
        <v>0.99606958750391761</v>
      </c>
      <c r="AV51">
        <v>2.733E-2</v>
      </c>
      <c r="AW51" s="161">
        <f t="shared" si="26"/>
        <v>2.9891591895846981E-5</v>
      </c>
      <c r="AX51" s="161">
        <f t="shared" si="27"/>
        <v>4.4531293950808658E-5</v>
      </c>
      <c r="AY51">
        <v>0</v>
      </c>
      <c r="AZ51" s="161">
        <f t="shared" si="28"/>
        <v>0</v>
      </c>
      <c r="BA51" s="161">
        <f t="shared" si="29"/>
        <v>0</v>
      </c>
      <c r="BB51">
        <v>48.139142857142858</v>
      </c>
      <c r="BC51" s="161">
        <f t="shared" si="30"/>
        <v>5.2651138401082744E-2</v>
      </c>
      <c r="BD51" s="161">
        <f t="shared" si="31"/>
        <v>0.17284687621431824</v>
      </c>
      <c r="BE51">
        <v>1.8462035714285712E-2</v>
      </c>
      <c r="BF51" s="161">
        <f t="shared" si="32"/>
        <v>2.0192449218367371E-5</v>
      </c>
      <c r="BG51" s="161">
        <f t="shared" si="33"/>
        <v>8.6373044885794165E-4</v>
      </c>
      <c r="BH51">
        <v>2.2314285714285713</v>
      </c>
      <c r="BI51" s="161">
        <f t="shared" si="34"/>
        <v>2.4405763703576906E-3</v>
      </c>
      <c r="BJ51" s="161">
        <f t="shared" si="35"/>
        <v>0.10439546491089668</v>
      </c>
      <c r="BK51">
        <v>6.9790883378571431</v>
      </c>
      <c r="BL51" s="161">
        <f t="shared" si="36"/>
        <v>7.6332257738855012E-3</v>
      </c>
      <c r="BM51" s="161">
        <f t="shared" si="37"/>
        <v>0.32651064031969884</v>
      </c>
      <c r="BN51">
        <v>3.42315792</v>
      </c>
      <c r="BO51" s="161">
        <f t="shared" si="38"/>
        <v>3.7440043739362019E-3</v>
      </c>
      <c r="BP51" s="161">
        <f t="shared" si="39"/>
        <v>0.16014949664870209</v>
      </c>
      <c r="BQ51">
        <v>0</v>
      </c>
      <c r="BR51" s="161">
        <f t="shared" si="40"/>
        <v>0</v>
      </c>
      <c r="BS51" s="161">
        <f t="shared" si="41"/>
        <v>0</v>
      </c>
      <c r="BT51">
        <v>1.6360864857142856E-2</v>
      </c>
      <c r="BU51" s="161">
        <f t="shared" si="42"/>
        <v>1.7894339384296343E-5</v>
      </c>
      <c r="BV51" s="161">
        <f t="shared" si="43"/>
        <v>7.6542897898466446E-4</v>
      </c>
      <c r="BW51">
        <v>0</v>
      </c>
      <c r="BX51" s="161">
        <f t="shared" si="44"/>
        <v>0</v>
      </c>
      <c r="BY51" s="161">
        <f t="shared" si="45"/>
        <v>0</v>
      </c>
      <c r="BZ51">
        <v>0</v>
      </c>
      <c r="CA51" s="161">
        <f t="shared" si="46"/>
        <v>0</v>
      </c>
      <c r="CB51" s="161">
        <f t="shared" si="47"/>
        <v>0</v>
      </c>
      <c r="CC51">
        <v>1.0155857142857143E-4</v>
      </c>
      <c r="CD51" s="161">
        <f t="shared" si="48"/>
        <v>1.1107747422861627E-7</v>
      </c>
      <c r="CE51" s="161">
        <f t="shared" si="49"/>
        <v>4.7513303431373602E-6</v>
      </c>
      <c r="CF51">
        <v>0</v>
      </c>
      <c r="CG51" s="161">
        <f t="shared" si="50"/>
        <v>0</v>
      </c>
      <c r="CH51" s="161">
        <f t="shared" si="51"/>
        <v>0</v>
      </c>
      <c r="CI51">
        <v>0.32457142857142857</v>
      </c>
      <c r="CJ51" s="161">
        <f t="shared" si="52"/>
        <v>3.5499292659748227E-4</v>
      </c>
      <c r="CK51" s="161">
        <f t="shared" si="53"/>
        <v>1.5184794896130428E-2</v>
      </c>
      <c r="CL51">
        <v>0</v>
      </c>
      <c r="CM51" s="161">
        <f t="shared" si="54"/>
        <v>0</v>
      </c>
      <c r="CN51" s="161">
        <f t="shared" si="55"/>
        <v>0</v>
      </c>
      <c r="CO51">
        <v>2.1902312985714287</v>
      </c>
      <c r="CP51" s="161">
        <f t="shared" si="56"/>
        <v>2.3955177509845638E-3</v>
      </c>
      <c r="CQ51" s="161">
        <f t="shared" si="57"/>
        <v>0.10246808596269712</v>
      </c>
      <c r="CR51">
        <v>0</v>
      </c>
      <c r="CS51" s="161">
        <f t="shared" si="58"/>
        <v>0</v>
      </c>
      <c r="CT51" s="161">
        <f t="shared" si="59"/>
        <v>0</v>
      </c>
      <c r="CU51">
        <v>0.25499481428571424</v>
      </c>
      <c r="CV51" s="161">
        <f t="shared" si="60"/>
        <v>2.7889502100936193E-4</v>
      </c>
      <c r="CW51" s="161">
        <f t="shared" si="61"/>
        <v>1.1929712888000916E-2</v>
      </c>
    </row>
    <row r="52" spans="1:101" x14ac:dyDescent="0.25">
      <c r="A52" t="s">
        <v>1826</v>
      </c>
      <c r="B52" t="s">
        <v>1809</v>
      </c>
      <c r="C52">
        <v>2</v>
      </c>
      <c r="D52">
        <v>6</v>
      </c>
      <c r="E52">
        <v>165.944892177611</v>
      </c>
      <c r="F52">
        <v>729.32027935483836</v>
      </c>
      <c r="G52">
        <v>145.65174338735116</v>
      </c>
      <c r="H52" s="161">
        <f t="shared" si="0"/>
        <v>0.87771151902319444</v>
      </c>
      <c r="I52">
        <v>7.8925812413351162</v>
      </c>
      <c r="J52" s="161">
        <f t="shared" si="1"/>
        <v>4.7561459336076931E-2</v>
      </c>
      <c r="K52">
        <v>0.28235389875803169</v>
      </c>
      <c r="L52" s="161">
        <f t="shared" si="2"/>
        <v>1.7014919534602366E-3</v>
      </c>
      <c r="M52">
        <v>12.118213650166666</v>
      </c>
      <c r="N52" s="161">
        <f t="shared" si="3"/>
        <v>7.302552968726829E-2</v>
      </c>
      <c r="O52">
        <v>0</v>
      </c>
      <c r="P52" s="161">
        <f t="shared" si="4"/>
        <v>0</v>
      </c>
      <c r="Q52" s="161">
        <f t="shared" si="5"/>
        <v>0</v>
      </c>
      <c r="R52">
        <v>0</v>
      </c>
      <c r="S52" s="161">
        <f t="shared" si="6"/>
        <v>0</v>
      </c>
      <c r="T52" s="161">
        <f t="shared" si="7"/>
        <v>0</v>
      </c>
      <c r="U52">
        <v>138.26776366666667</v>
      </c>
      <c r="V52" s="161">
        <f t="shared" si="8"/>
        <v>0.83321494173305755</v>
      </c>
      <c r="W52" s="161">
        <f t="shared" si="9"/>
        <v>0.94930386997807992</v>
      </c>
      <c r="X52">
        <v>7.1910673835125491E-2</v>
      </c>
      <c r="Y52" s="161">
        <f t="shared" si="10"/>
        <v>4.3334068853507959E-4</v>
      </c>
      <c r="Z52" s="161">
        <f t="shared" si="11"/>
        <v>4.9371653344295252E-4</v>
      </c>
      <c r="AA52">
        <v>0</v>
      </c>
      <c r="AB52" s="161">
        <f t="shared" si="12"/>
        <v>0</v>
      </c>
      <c r="AC52" s="161">
        <f t="shared" si="13"/>
        <v>0</v>
      </c>
      <c r="AD52">
        <v>4.7371491666666667</v>
      </c>
      <c r="AE52" s="161">
        <f t="shared" si="14"/>
        <v>2.8546519898886017E-2</v>
      </c>
      <c r="AF52" s="161">
        <f t="shared" si="15"/>
        <v>3.2523806831947985E-2</v>
      </c>
      <c r="AG52">
        <v>2.5749198801827999</v>
      </c>
      <c r="AH52" s="161">
        <f t="shared" si="16"/>
        <v>1.5516716702716348E-2</v>
      </c>
      <c r="AI52" s="161">
        <f t="shared" si="17"/>
        <v>1.7678606656529823E-2</v>
      </c>
      <c r="AJ52">
        <v>0</v>
      </c>
      <c r="AK52" s="161">
        <f t="shared" si="18"/>
        <v>0</v>
      </c>
      <c r="AL52" s="161">
        <f t="shared" si="19"/>
        <v>0</v>
      </c>
      <c r="AM52">
        <v>7.3511875833333504E-2</v>
      </c>
      <c r="AN52" s="161">
        <f t="shared" si="20"/>
        <v>4.4298968692964448E-4</v>
      </c>
      <c r="AO52" s="161">
        <f t="shared" si="21"/>
        <v>9.3140474054718963E-3</v>
      </c>
      <c r="AP52">
        <v>0.29260000000000003</v>
      </c>
      <c r="AQ52" s="161">
        <f t="shared" si="22"/>
        <v>1.7632359523716459E-3</v>
      </c>
      <c r="AR52" s="161">
        <f t="shared" si="23"/>
        <v>2.4145472958877548E-2</v>
      </c>
      <c r="AS52">
        <v>7.8165766155017833</v>
      </c>
      <c r="AT52" s="161">
        <f t="shared" si="24"/>
        <v>4.7103448096104658E-2</v>
      </c>
      <c r="AU52" s="161">
        <f t="shared" si="25"/>
        <v>0.99037011802485087</v>
      </c>
      <c r="AV52">
        <v>2.4927499999999997E-3</v>
      </c>
      <c r="AW52" s="161">
        <f t="shared" si="26"/>
        <v>1.5021553042633013E-5</v>
      </c>
      <c r="AX52" s="161">
        <f t="shared" si="27"/>
        <v>3.158345696772738E-4</v>
      </c>
      <c r="AY52">
        <v>0</v>
      </c>
      <c r="AZ52" s="161">
        <f t="shared" si="28"/>
        <v>0</v>
      </c>
      <c r="BA52" s="161">
        <f t="shared" si="29"/>
        <v>0</v>
      </c>
      <c r="BB52">
        <v>0</v>
      </c>
      <c r="BC52" s="161">
        <f t="shared" si="30"/>
        <v>0</v>
      </c>
      <c r="BD52" s="161">
        <f t="shared" si="31"/>
        <v>0</v>
      </c>
      <c r="BE52">
        <v>1.3252272000000001E-2</v>
      </c>
      <c r="BF52" s="161">
        <f t="shared" si="32"/>
        <v>7.9859475191415224E-5</v>
      </c>
      <c r="BG52" s="161">
        <f t="shared" si="33"/>
        <v>1.0935829638403626E-3</v>
      </c>
      <c r="BH52">
        <v>0</v>
      </c>
      <c r="BI52" s="161">
        <f t="shared" si="34"/>
        <v>0</v>
      </c>
      <c r="BJ52" s="161">
        <f t="shared" si="35"/>
        <v>0</v>
      </c>
      <c r="BK52">
        <v>8.1608040689999992</v>
      </c>
      <c r="BL52" s="161">
        <f t="shared" si="36"/>
        <v>4.9177796085856512E-2</v>
      </c>
      <c r="BM52" s="161">
        <f t="shared" si="37"/>
        <v>0.67343292539554789</v>
      </c>
      <c r="BN52">
        <v>0</v>
      </c>
      <c r="BO52" s="161">
        <f t="shared" si="38"/>
        <v>0</v>
      </c>
      <c r="BP52" s="161">
        <f t="shared" si="39"/>
        <v>0</v>
      </c>
      <c r="BQ52">
        <v>0.41936299999999999</v>
      </c>
      <c r="BR52" s="161">
        <f t="shared" si="40"/>
        <v>2.5271220734601179E-3</v>
      </c>
      <c r="BS52" s="161">
        <f t="shared" si="41"/>
        <v>3.460600812185155E-2</v>
      </c>
      <c r="BT52">
        <v>4.0279166666666669E-4</v>
      </c>
      <c r="BU52" s="161">
        <f t="shared" si="42"/>
        <v>2.4272616130634398E-6</v>
      </c>
      <c r="BV52" s="161">
        <f t="shared" si="43"/>
        <v>3.3238534844706829E-5</v>
      </c>
      <c r="BW52">
        <v>0</v>
      </c>
      <c r="BX52" s="161">
        <f t="shared" si="44"/>
        <v>0</v>
      </c>
      <c r="BY52" s="161">
        <f t="shared" si="45"/>
        <v>0</v>
      </c>
      <c r="BZ52">
        <v>0</v>
      </c>
      <c r="CA52" s="161">
        <f t="shared" si="46"/>
        <v>0</v>
      </c>
      <c r="CB52" s="161">
        <f t="shared" si="47"/>
        <v>0</v>
      </c>
      <c r="CC52">
        <v>1.0970833333333333E-4</v>
      </c>
      <c r="CD52" s="161">
        <f t="shared" si="48"/>
        <v>6.6111304719106619E-7</v>
      </c>
      <c r="CE52" s="161">
        <f t="shared" si="49"/>
        <v>9.0531770193558586E-6</v>
      </c>
      <c r="CF52">
        <v>0</v>
      </c>
      <c r="CG52" s="161">
        <f t="shared" si="50"/>
        <v>0</v>
      </c>
      <c r="CH52" s="161">
        <f t="shared" si="51"/>
        <v>0</v>
      </c>
      <c r="CI52">
        <v>0</v>
      </c>
      <c r="CJ52" s="161">
        <f t="shared" si="52"/>
        <v>0</v>
      </c>
      <c r="CK52" s="161">
        <f t="shared" si="53"/>
        <v>0</v>
      </c>
      <c r="CL52">
        <v>0</v>
      </c>
      <c r="CM52" s="161">
        <f t="shared" si="54"/>
        <v>0</v>
      </c>
      <c r="CN52" s="161">
        <f t="shared" si="55"/>
        <v>0</v>
      </c>
      <c r="CO52">
        <v>6.5275849999999998E-3</v>
      </c>
      <c r="CP52" s="161">
        <f t="shared" si="56"/>
        <v>3.933585972030714E-5</v>
      </c>
      <c r="CQ52" s="161">
        <f t="shared" si="57"/>
        <v>5.3865901265985876E-4</v>
      </c>
      <c r="CR52">
        <v>0</v>
      </c>
      <c r="CS52" s="161">
        <f t="shared" si="58"/>
        <v>0</v>
      </c>
      <c r="CT52" s="161">
        <f t="shared" si="59"/>
        <v>0</v>
      </c>
      <c r="CU52">
        <v>3.2251542241666669</v>
      </c>
      <c r="CV52" s="161">
        <f t="shared" si="60"/>
        <v>1.9435091866008031E-2</v>
      </c>
      <c r="CW52" s="161">
        <f t="shared" si="61"/>
        <v>0.26614105983535868</v>
      </c>
    </row>
    <row r="53" spans="1:101" x14ac:dyDescent="0.25">
      <c r="A53" t="s">
        <v>1827</v>
      </c>
      <c r="B53" t="s">
        <v>1809</v>
      </c>
      <c r="C53">
        <v>2</v>
      </c>
      <c r="D53">
        <v>7</v>
      </c>
      <c r="E53">
        <v>1887.3936712443428</v>
      </c>
      <c r="F53">
        <v>2835.148267717143</v>
      </c>
      <c r="G53">
        <v>83.846715125833285</v>
      </c>
      <c r="H53" s="161">
        <f t="shared" si="0"/>
        <v>4.4424603305230882E-2</v>
      </c>
      <c r="I53">
        <v>1718.8400708914287</v>
      </c>
      <c r="J53" s="161">
        <f t="shared" si="1"/>
        <v>0.91069504845706717</v>
      </c>
      <c r="K53">
        <v>1.1404315007353858</v>
      </c>
      <c r="L53" s="161">
        <f t="shared" si="2"/>
        <v>6.0423615810023827E-4</v>
      </c>
      <c r="M53">
        <v>83.566453726342857</v>
      </c>
      <c r="N53" s="161">
        <f t="shared" si="3"/>
        <v>4.4276112079600326E-2</v>
      </c>
      <c r="O53">
        <v>12.856975651428572</v>
      </c>
      <c r="P53" s="161">
        <f t="shared" si="4"/>
        <v>6.8120264719082561E-3</v>
      </c>
      <c r="Q53" s="161">
        <f t="shared" si="5"/>
        <v>0.15333905010033386</v>
      </c>
      <c r="R53">
        <v>0.1019909657142857</v>
      </c>
      <c r="S53" s="161">
        <f t="shared" si="6"/>
        <v>5.403799285129737E-5</v>
      </c>
      <c r="T53" s="161">
        <f t="shared" si="7"/>
        <v>1.2204773705999066E-3</v>
      </c>
      <c r="U53">
        <v>29.211896504285711</v>
      </c>
      <c r="V53" s="161">
        <f t="shared" si="8"/>
        <v>1.5477373347885898E-2</v>
      </c>
      <c r="W53" s="161">
        <f t="shared" si="9"/>
        <v>0.34839643342551757</v>
      </c>
      <c r="X53">
        <v>10.909327047619042</v>
      </c>
      <c r="Y53" s="161">
        <f t="shared" si="10"/>
        <v>5.7801015303959426E-3</v>
      </c>
      <c r="Z53" s="161">
        <f t="shared" si="11"/>
        <v>0.13011036903767581</v>
      </c>
      <c r="AA53">
        <v>0</v>
      </c>
      <c r="AB53" s="161">
        <f t="shared" si="12"/>
        <v>0</v>
      </c>
      <c r="AC53" s="161">
        <f t="shared" si="13"/>
        <v>0</v>
      </c>
      <c r="AD53">
        <v>11.280025785714287</v>
      </c>
      <c r="AE53" s="161">
        <f t="shared" si="14"/>
        <v>5.9765092770908048E-3</v>
      </c>
      <c r="AF53" s="161">
        <f t="shared" si="15"/>
        <v>0.13453151705210806</v>
      </c>
      <c r="AG53">
        <v>19.588490136785712</v>
      </c>
      <c r="AH53" s="161">
        <f t="shared" si="16"/>
        <v>1.0378592677950002E-2</v>
      </c>
      <c r="AI53" s="161">
        <f t="shared" si="17"/>
        <v>0.2336226303843652</v>
      </c>
      <c r="AJ53">
        <v>39.469786942857141</v>
      </c>
      <c r="AK53" s="161">
        <f t="shared" si="18"/>
        <v>2.0912323456523534E-2</v>
      </c>
      <c r="AL53" s="161">
        <f t="shared" si="19"/>
        <v>0.4723161649542989</v>
      </c>
      <c r="AM53">
        <v>20.148921993809573</v>
      </c>
      <c r="AN53" s="161">
        <f t="shared" si="20"/>
        <v>1.0675526945327498E-2</v>
      </c>
      <c r="AO53" s="161">
        <f t="shared" si="21"/>
        <v>1.1722394849312475E-2</v>
      </c>
      <c r="AP53">
        <v>0.36828214285714284</v>
      </c>
      <c r="AQ53" s="161">
        <f t="shared" si="22"/>
        <v>1.9512735920871108E-4</v>
      </c>
      <c r="AR53" s="161">
        <f t="shared" si="23"/>
        <v>4.4070572153649783E-3</v>
      </c>
      <c r="AS53">
        <v>1698.5353888976144</v>
      </c>
      <c r="AT53" s="161">
        <f t="shared" si="24"/>
        <v>0.89993699500845747</v>
      </c>
      <c r="AU53" s="161">
        <f t="shared" si="25"/>
        <v>0.98818698589957599</v>
      </c>
      <c r="AV53">
        <v>0.15575999999999998</v>
      </c>
      <c r="AW53" s="161">
        <f t="shared" si="26"/>
        <v>8.252650327968342E-5</v>
      </c>
      <c r="AX53" s="161">
        <f t="shared" si="27"/>
        <v>9.0619251108812801E-5</v>
      </c>
      <c r="AY53">
        <v>0</v>
      </c>
      <c r="AZ53" s="161">
        <f t="shared" si="28"/>
        <v>0</v>
      </c>
      <c r="BA53" s="161">
        <f t="shared" si="29"/>
        <v>0</v>
      </c>
      <c r="BB53">
        <v>0</v>
      </c>
      <c r="BC53" s="161">
        <f t="shared" si="30"/>
        <v>0</v>
      </c>
      <c r="BD53" s="161">
        <f t="shared" si="31"/>
        <v>0</v>
      </c>
      <c r="BE53">
        <v>1.2427969472857143</v>
      </c>
      <c r="BF53" s="161">
        <f t="shared" si="32"/>
        <v>6.584725625716169E-4</v>
      </c>
      <c r="BG53" s="161">
        <f t="shared" si="33"/>
        <v>1.4871959881838858E-2</v>
      </c>
      <c r="BH53">
        <v>8.517142857142856</v>
      </c>
      <c r="BI53" s="161">
        <f t="shared" si="34"/>
        <v>4.5126477782070629E-3</v>
      </c>
      <c r="BJ53" s="161">
        <f t="shared" si="35"/>
        <v>0.10192059705003344</v>
      </c>
      <c r="BK53">
        <v>22.397128413342859</v>
      </c>
      <c r="BL53" s="161">
        <f t="shared" si="36"/>
        <v>1.1866696786461416E-2</v>
      </c>
      <c r="BM53" s="161">
        <f t="shared" si="37"/>
        <v>0.26801578162796391</v>
      </c>
      <c r="BN53">
        <v>0.35657895000000001</v>
      </c>
      <c r="BO53" s="161">
        <f t="shared" si="38"/>
        <v>1.8892664282640649E-4</v>
      </c>
      <c r="BP53" s="161">
        <f t="shared" si="39"/>
        <v>4.267010673537709E-3</v>
      </c>
      <c r="BQ53">
        <v>0</v>
      </c>
      <c r="BR53" s="161">
        <f t="shared" si="40"/>
        <v>0</v>
      </c>
      <c r="BS53" s="161">
        <f t="shared" si="41"/>
        <v>0</v>
      </c>
      <c r="BT53">
        <v>0.16148625</v>
      </c>
      <c r="BU53" s="161">
        <f t="shared" si="42"/>
        <v>8.5560449025736882E-5</v>
      </c>
      <c r="BV53" s="161">
        <f t="shared" si="43"/>
        <v>1.932429136323327E-3</v>
      </c>
      <c r="BW53">
        <v>0</v>
      </c>
      <c r="BX53" s="161">
        <f t="shared" si="44"/>
        <v>0</v>
      </c>
      <c r="BY53" s="161">
        <f t="shared" si="45"/>
        <v>0</v>
      </c>
      <c r="BZ53">
        <v>0</v>
      </c>
      <c r="CA53" s="161">
        <f t="shared" si="46"/>
        <v>0</v>
      </c>
      <c r="CB53" s="161">
        <f t="shared" si="47"/>
        <v>0</v>
      </c>
      <c r="CC53">
        <v>0.49821428571428567</v>
      </c>
      <c r="CD53" s="161">
        <f t="shared" si="48"/>
        <v>2.6396945867992506E-4</v>
      </c>
      <c r="CE53" s="161">
        <f t="shared" si="49"/>
        <v>5.9618933614892927E-3</v>
      </c>
      <c r="CF53">
        <v>0</v>
      </c>
      <c r="CG53" s="161">
        <f t="shared" si="50"/>
        <v>0</v>
      </c>
      <c r="CH53" s="161">
        <f t="shared" si="51"/>
        <v>0</v>
      </c>
      <c r="CI53">
        <v>1.2388571428571429</v>
      </c>
      <c r="CJ53" s="161">
        <f t="shared" si="52"/>
        <v>6.5638513137557296E-4</v>
      </c>
      <c r="CK53" s="161">
        <f t="shared" si="53"/>
        <v>1.4824814116368504E-2</v>
      </c>
      <c r="CL53">
        <v>0</v>
      </c>
      <c r="CM53" s="161">
        <f t="shared" si="54"/>
        <v>0</v>
      </c>
      <c r="CN53" s="161">
        <f t="shared" si="55"/>
        <v>0</v>
      </c>
      <c r="CO53">
        <v>8.2533864571428577</v>
      </c>
      <c r="CP53" s="161">
        <f t="shared" si="56"/>
        <v>4.3729014157928535E-3</v>
      </c>
      <c r="CQ53" s="161">
        <f t="shared" si="57"/>
        <v>9.8764349677568308E-2</v>
      </c>
      <c r="CR53">
        <v>0</v>
      </c>
      <c r="CS53" s="161">
        <f t="shared" si="58"/>
        <v>0</v>
      </c>
      <c r="CT53" s="161">
        <f t="shared" si="59"/>
        <v>0</v>
      </c>
      <c r="CU53">
        <v>0.9608023714285715</v>
      </c>
      <c r="CV53" s="161">
        <f t="shared" si="60"/>
        <v>5.0906304607619172E-4</v>
      </c>
      <c r="CW53" s="161">
        <f t="shared" si="61"/>
        <v>1.1497464934612817E-2</v>
      </c>
    </row>
    <row r="54" spans="1:101" x14ac:dyDescent="0.25">
      <c r="A54" t="s">
        <v>1828</v>
      </c>
      <c r="B54" t="s">
        <v>1809</v>
      </c>
      <c r="C54">
        <v>2</v>
      </c>
      <c r="D54">
        <v>5</v>
      </c>
      <c r="E54">
        <v>1287.4038604524819</v>
      </c>
      <c r="F54">
        <v>2213.4424640000002</v>
      </c>
      <c r="G54">
        <v>75.576532619199995</v>
      </c>
      <c r="H54" s="161">
        <f t="shared" si="0"/>
        <v>5.8704603070428282E-2</v>
      </c>
      <c r="I54">
        <v>1166.9248748</v>
      </c>
      <c r="J54" s="161">
        <f t="shared" si="1"/>
        <v>0.90641710083878624</v>
      </c>
      <c r="K54">
        <v>1.0775269036832</v>
      </c>
      <c r="L54" s="161">
        <f t="shared" si="2"/>
        <v>8.3697659824049557E-4</v>
      </c>
      <c r="M54">
        <v>43.824926129600001</v>
      </c>
      <c r="N54" s="161">
        <f t="shared" si="3"/>
        <v>3.404131949254597E-2</v>
      </c>
      <c r="O54">
        <v>0</v>
      </c>
      <c r="P54" s="161">
        <f t="shared" si="4"/>
        <v>0</v>
      </c>
      <c r="Q54" s="161">
        <f t="shared" si="5"/>
        <v>0</v>
      </c>
      <c r="R54">
        <v>1.4048</v>
      </c>
      <c r="S54" s="161">
        <f t="shared" si="6"/>
        <v>1.0911882767745136E-3</v>
      </c>
      <c r="T54" s="161">
        <f t="shared" si="7"/>
        <v>3.2054817293831729E-2</v>
      </c>
      <c r="U54">
        <v>59.497424000000002</v>
      </c>
      <c r="V54" s="161">
        <f t="shared" si="8"/>
        <v>4.6215042402536009E-2</v>
      </c>
      <c r="W54" s="161">
        <f t="shared" si="9"/>
        <v>0.7872473364157071</v>
      </c>
      <c r="X54">
        <v>8.8553599999999996E-2</v>
      </c>
      <c r="Y54" s="161">
        <f t="shared" si="10"/>
        <v>6.8784631396767902E-5</v>
      </c>
      <c r="Z54" s="161">
        <f t="shared" si="11"/>
        <v>1.1717076310736067E-3</v>
      </c>
      <c r="AA54">
        <v>0</v>
      </c>
      <c r="AB54" s="161">
        <f t="shared" si="12"/>
        <v>0</v>
      </c>
      <c r="AC54" s="161">
        <f t="shared" si="13"/>
        <v>0</v>
      </c>
      <c r="AD54">
        <v>10.532852999999999</v>
      </c>
      <c r="AE54" s="161">
        <f t="shared" si="14"/>
        <v>8.1814676214331319E-3</v>
      </c>
      <c r="AF54" s="161">
        <f t="shared" si="15"/>
        <v>0.13936671391198699</v>
      </c>
      <c r="AG54">
        <v>5.4577020192000001</v>
      </c>
      <c r="AH54" s="161">
        <f t="shared" si="16"/>
        <v>4.2393084150623792E-3</v>
      </c>
      <c r="AI54" s="161">
        <f t="shared" si="17"/>
        <v>7.2214242041232349E-2</v>
      </c>
      <c r="AJ54">
        <v>0</v>
      </c>
      <c r="AK54" s="161">
        <f t="shared" si="18"/>
        <v>0</v>
      </c>
      <c r="AL54" s="161">
        <f t="shared" si="19"/>
        <v>0</v>
      </c>
      <c r="AM54">
        <v>7.6974503999999992</v>
      </c>
      <c r="AN54" s="161">
        <f t="shared" si="20"/>
        <v>5.9790487169228993E-3</v>
      </c>
      <c r="AO54" s="161">
        <f t="shared" si="21"/>
        <v>6.5963547150533321E-3</v>
      </c>
      <c r="AP54">
        <v>0</v>
      </c>
      <c r="AQ54" s="161">
        <f t="shared" si="22"/>
        <v>0</v>
      </c>
      <c r="AR54" s="161">
        <f t="shared" si="23"/>
        <v>0</v>
      </c>
      <c r="AS54">
        <v>1159.2274244</v>
      </c>
      <c r="AT54" s="161">
        <f t="shared" si="24"/>
        <v>0.90043805212186334</v>
      </c>
      <c r="AU54" s="161">
        <f t="shared" si="25"/>
        <v>0.99340364528494673</v>
      </c>
      <c r="AV54">
        <v>0</v>
      </c>
      <c r="AW54" s="161">
        <f t="shared" si="26"/>
        <v>0</v>
      </c>
      <c r="AX54" s="161">
        <f t="shared" si="27"/>
        <v>0</v>
      </c>
      <c r="AY54">
        <v>0</v>
      </c>
      <c r="AZ54" s="161">
        <f t="shared" si="28"/>
        <v>0</v>
      </c>
      <c r="BA54" s="161">
        <f t="shared" si="29"/>
        <v>0</v>
      </c>
      <c r="BB54">
        <v>0</v>
      </c>
      <c r="BC54" s="161">
        <f t="shared" si="30"/>
        <v>0</v>
      </c>
      <c r="BD54" s="161">
        <f t="shared" si="31"/>
        <v>0</v>
      </c>
      <c r="BE54">
        <v>0</v>
      </c>
      <c r="BF54" s="161">
        <f t="shared" si="32"/>
        <v>0</v>
      </c>
      <c r="BG54" s="161">
        <f t="shared" si="33"/>
        <v>0</v>
      </c>
      <c r="BH54">
        <v>5.8959999999999999</v>
      </c>
      <c r="BI54" s="161">
        <f t="shared" si="34"/>
        <v>4.5797594532051046E-3</v>
      </c>
      <c r="BJ54" s="161">
        <f t="shared" si="35"/>
        <v>0.13453530948493156</v>
      </c>
      <c r="BK54">
        <v>27.947839643999998</v>
      </c>
      <c r="BL54" s="161">
        <f t="shared" si="36"/>
        <v>2.170868093729128E-2</v>
      </c>
      <c r="BM54" s="161">
        <f t="shared" si="37"/>
        <v>0.63771561328710635</v>
      </c>
      <c r="BN54">
        <v>0</v>
      </c>
      <c r="BO54" s="161">
        <f t="shared" si="38"/>
        <v>0</v>
      </c>
      <c r="BP54" s="161">
        <f t="shared" si="39"/>
        <v>0</v>
      </c>
      <c r="BQ54">
        <v>0.152892</v>
      </c>
      <c r="BR54" s="161">
        <f t="shared" si="40"/>
        <v>1.1875993594291637E-4</v>
      </c>
      <c r="BS54" s="161">
        <f t="shared" si="41"/>
        <v>3.4886995484684795E-3</v>
      </c>
      <c r="BT54">
        <v>0</v>
      </c>
      <c r="BU54" s="161">
        <f t="shared" si="42"/>
        <v>0</v>
      </c>
      <c r="BV54" s="161">
        <f t="shared" si="43"/>
        <v>0</v>
      </c>
      <c r="BW54">
        <v>0</v>
      </c>
      <c r="BX54" s="161">
        <f t="shared" si="44"/>
        <v>0</v>
      </c>
      <c r="BY54" s="161">
        <f t="shared" si="45"/>
        <v>0</v>
      </c>
      <c r="BZ54">
        <v>0</v>
      </c>
      <c r="CA54" s="161">
        <f t="shared" si="46"/>
        <v>0</v>
      </c>
      <c r="CB54" s="161">
        <f t="shared" si="47"/>
        <v>0</v>
      </c>
      <c r="CC54">
        <v>0</v>
      </c>
      <c r="CD54" s="161">
        <f t="shared" si="48"/>
        <v>0</v>
      </c>
      <c r="CE54" s="161">
        <f t="shared" si="49"/>
        <v>0</v>
      </c>
      <c r="CF54">
        <v>0</v>
      </c>
      <c r="CG54" s="161">
        <f t="shared" si="50"/>
        <v>0</v>
      </c>
      <c r="CH54" s="161">
        <f t="shared" si="51"/>
        <v>0</v>
      </c>
      <c r="CI54">
        <v>0.85760000000000003</v>
      </c>
      <c r="CJ54" s="161">
        <f t="shared" si="52"/>
        <v>6.6614682955710622E-4</v>
      </c>
      <c r="CK54" s="161">
        <f t="shared" si="53"/>
        <v>1.9568772288717319E-2</v>
      </c>
      <c r="CL54">
        <v>0</v>
      </c>
      <c r="CM54" s="161">
        <f t="shared" si="54"/>
        <v>0</v>
      </c>
      <c r="CN54" s="161">
        <f t="shared" si="55"/>
        <v>0</v>
      </c>
      <c r="CO54">
        <v>5.7160517033999998</v>
      </c>
      <c r="CP54" s="161">
        <f t="shared" si="56"/>
        <v>4.4399833486525259E-3</v>
      </c>
      <c r="CQ54" s="161">
        <f t="shared" si="57"/>
        <v>0.13042923761003888</v>
      </c>
      <c r="CR54">
        <v>0.81542399999999993</v>
      </c>
      <c r="CS54" s="161">
        <f t="shared" si="58"/>
        <v>6.3338632502888727E-4</v>
      </c>
      <c r="CT54" s="161">
        <f t="shared" si="59"/>
        <v>1.8606397591831889E-2</v>
      </c>
      <c r="CU54">
        <v>1.0343187822</v>
      </c>
      <c r="CV54" s="161">
        <f t="shared" si="60"/>
        <v>8.0341438609362996E-4</v>
      </c>
      <c r="CW54" s="161">
        <f t="shared" si="61"/>
        <v>2.3601152895073696E-2</v>
      </c>
    </row>
    <row r="55" spans="1:101" x14ac:dyDescent="0.25">
      <c r="A55" t="s">
        <v>1829</v>
      </c>
      <c r="B55" t="s">
        <v>1809</v>
      </c>
      <c r="C55">
        <v>2</v>
      </c>
      <c r="D55">
        <v>7</v>
      </c>
      <c r="E55">
        <v>581.36625047652001</v>
      </c>
      <c r="F55">
        <v>2348.0058606305715</v>
      </c>
      <c r="G55">
        <v>230.70321828881143</v>
      </c>
      <c r="H55" s="161">
        <f t="shared" si="0"/>
        <v>0.39682939644280052</v>
      </c>
      <c r="I55">
        <v>309.83900893057142</v>
      </c>
      <c r="J55" s="161">
        <f t="shared" si="1"/>
        <v>0.53294976905971092</v>
      </c>
      <c r="K55">
        <v>1.0056432201254686</v>
      </c>
      <c r="L55" s="161">
        <f t="shared" si="2"/>
        <v>1.7297929133333551E-3</v>
      </c>
      <c r="M55">
        <v>39.818380037011138</v>
      </c>
      <c r="N55" s="161">
        <f t="shared" si="3"/>
        <v>6.84910415841542E-2</v>
      </c>
      <c r="O55">
        <v>4.2638199999999999</v>
      </c>
      <c r="P55" s="161">
        <f t="shared" si="4"/>
        <v>7.3341374675690869E-3</v>
      </c>
      <c r="Q55" s="161">
        <f t="shared" si="5"/>
        <v>1.8481840139144626E-2</v>
      </c>
      <c r="R55">
        <v>0</v>
      </c>
      <c r="S55" s="161">
        <f t="shared" si="6"/>
        <v>0</v>
      </c>
      <c r="T55" s="161">
        <f t="shared" si="7"/>
        <v>0</v>
      </c>
      <c r="U55">
        <v>130.05147099000001</v>
      </c>
      <c r="V55" s="161">
        <f t="shared" si="8"/>
        <v>0.22369972609074334</v>
      </c>
      <c r="W55" s="161">
        <f t="shared" si="9"/>
        <v>0.56371762801848702</v>
      </c>
      <c r="X55">
        <v>4.5139533485714285</v>
      </c>
      <c r="Y55" s="161">
        <f t="shared" si="10"/>
        <v>7.7643883608165109E-3</v>
      </c>
      <c r="Z55" s="161">
        <f t="shared" si="11"/>
        <v>1.9566061462222544E-2</v>
      </c>
      <c r="AA55">
        <v>0.49661142857142859</v>
      </c>
      <c r="AB55" s="161">
        <f t="shared" si="12"/>
        <v>8.5421440987394496E-4</v>
      </c>
      <c r="AC55" s="161">
        <f t="shared" si="13"/>
        <v>1.2471914430216117E-2</v>
      </c>
      <c r="AD55">
        <v>35.442871610714285</v>
      </c>
      <c r="AE55" s="161">
        <f t="shared" si="14"/>
        <v>6.0964790408220879E-2</v>
      </c>
      <c r="AF55" s="161">
        <f t="shared" si="15"/>
        <v>0.15362972338922581</v>
      </c>
      <c r="AG55">
        <v>32.602770910954284</v>
      </c>
      <c r="AH55" s="161">
        <f t="shared" si="16"/>
        <v>5.6079572703491551E-2</v>
      </c>
      <c r="AI55" s="161">
        <f t="shared" si="17"/>
        <v>0.14131909885253405</v>
      </c>
      <c r="AJ55">
        <v>0.15649714285714286</v>
      </c>
      <c r="AK55" s="161">
        <f t="shared" si="18"/>
        <v>2.6918855838100188E-4</v>
      </c>
      <c r="AL55" s="161">
        <f t="shared" si="19"/>
        <v>3.9302739767835592E-3</v>
      </c>
      <c r="AM55">
        <v>3.8964954934285712</v>
      </c>
      <c r="AN55" s="161">
        <f t="shared" si="20"/>
        <v>6.7023076937039044E-3</v>
      </c>
      <c r="AO55" s="161">
        <f t="shared" si="21"/>
        <v>1.2575871278692658E-2</v>
      </c>
      <c r="AP55">
        <v>7.4480000000000005E-2</v>
      </c>
      <c r="AQ55" s="161">
        <f t="shared" si="22"/>
        <v>1.2811201190119322E-4</v>
      </c>
      <c r="AR55" s="161">
        <f t="shared" si="23"/>
        <v>1.8704929716068541E-3</v>
      </c>
      <c r="AS55">
        <v>305.92610786571424</v>
      </c>
      <c r="AT55" s="161">
        <f t="shared" si="24"/>
        <v>0.5262192423708123</v>
      </c>
      <c r="AU55" s="161">
        <f t="shared" si="25"/>
        <v>0.98737118002551449</v>
      </c>
      <c r="AV55">
        <v>1.6405571428571429E-2</v>
      </c>
      <c r="AW55" s="161">
        <f t="shared" si="26"/>
        <v>2.8218995194723657E-5</v>
      </c>
      <c r="AX55" s="161">
        <f t="shared" si="27"/>
        <v>5.2948695792683684E-5</v>
      </c>
      <c r="AY55">
        <v>0</v>
      </c>
      <c r="AZ55" s="161">
        <f t="shared" si="28"/>
        <v>0</v>
      </c>
      <c r="BA55" s="161">
        <f t="shared" si="29"/>
        <v>0</v>
      </c>
      <c r="BB55">
        <v>23.828331428571428</v>
      </c>
      <c r="BC55" s="161">
        <f t="shared" si="30"/>
        <v>4.0986781411959168E-2</v>
      </c>
      <c r="BD55" s="161">
        <f t="shared" si="31"/>
        <v>0.10328564813838596</v>
      </c>
      <c r="BE55">
        <v>0.12264318685714286</v>
      </c>
      <c r="BF55" s="161">
        <f t="shared" si="32"/>
        <v>2.1095683961120499E-4</v>
      </c>
      <c r="BG55" s="161">
        <f t="shared" si="33"/>
        <v>3.0800647023597181E-3</v>
      </c>
      <c r="BH55">
        <v>1.2304542857142857</v>
      </c>
      <c r="BI55" s="161">
        <f t="shared" si="34"/>
        <v>2.116487299883227E-3</v>
      </c>
      <c r="BJ55" s="161">
        <f t="shared" si="35"/>
        <v>3.0901666129324695E-2</v>
      </c>
      <c r="BK55">
        <v>26.960925284948569</v>
      </c>
      <c r="BL55" s="161">
        <f t="shared" si="36"/>
        <v>4.6375112526483776E-2</v>
      </c>
      <c r="BM55" s="161">
        <f t="shared" si="37"/>
        <v>0.67709749266264529</v>
      </c>
      <c r="BN55">
        <v>0</v>
      </c>
      <c r="BO55" s="161">
        <f t="shared" si="38"/>
        <v>0</v>
      </c>
      <c r="BP55" s="161">
        <f t="shared" si="39"/>
        <v>0</v>
      </c>
      <c r="BQ55">
        <v>4.1020971428571425E-2</v>
      </c>
      <c r="BR55" s="161">
        <f t="shared" si="40"/>
        <v>7.0559602307406668E-5</v>
      </c>
      <c r="BS55" s="161">
        <f t="shared" si="41"/>
        <v>1.0302019165632172E-3</v>
      </c>
      <c r="BT55">
        <v>1.4812005099714285E-2</v>
      </c>
      <c r="BU55" s="161">
        <f t="shared" si="42"/>
        <v>2.5477923920718727E-5</v>
      </c>
      <c r="BV55" s="161">
        <f t="shared" si="43"/>
        <v>3.7198914385634332E-4</v>
      </c>
      <c r="BW55">
        <v>0</v>
      </c>
      <c r="BX55" s="161">
        <f t="shared" si="44"/>
        <v>0</v>
      </c>
      <c r="BY55" s="161">
        <f t="shared" si="45"/>
        <v>0</v>
      </c>
      <c r="BZ55">
        <v>0</v>
      </c>
      <c r="CA55" s="161">
        <f t="shared" si="46"/>
        <v>0</v>
      </c>
      <c r="CB55" s="161">
        <f t="shared" si="47"/>
        <v>0</v>
      </c>
      <c r="CC55">
        <v>4.4429060071714287E-2</v>
      </c>
      <c r="CD55" s="161">
        <f t="shared" si="48"/>
        <v>7.6421808172211179E-5</v>
      </c>
      <c r="CE55" s="161">
        <f t="shared" si="49"/>
        <v>1.1157927577771251E-3</v>
      </c>
      <c r="CF55">
        <v>0</v>
      </c>
      <c r="CG55" s="161">
        <f t="shared" si="50"/>
        <v>0</v>
      </c>
      <c r="CH55" s="161">
        <f t="shared" si="51"/>
        <v>0</v>
      </c>
      <c r="CI55">
        <v>0.17588571428571428</v>
      </c>
      <c r="CJ55" s="161">
        <f t="shared" si="52"/>
        <v>3.0253857037891108E-4</v>
      </c>
      <c r="CK55" s="161">
        <f t="shared" si="53"/>
        <v>4.4171991457771188E-3</v>
      </c>
      <c r="CL55">
        <v>0</v>
      </c>
      <c r="CM55" s="161">
        <f t="shared" si="54"/>
        <v>0</v>
      </c>
      <c r="CN55" s="161">
        <f t="shared" si="55"/>
        <v>0</v>
      </c>
      <c r="CO55">
        <v>1.196255422176143</v>
      </c>
      <c r="CP55" s="161">
        <f t="shared" si="56"/>
        <v>2.0576623104551143E-3</v>
      </c>
      <c r="CQ55" s="161">
        <f t="shared" si="57"/>
        <v>3.004279483656103E-2</v>
      </c>
      <c r="CR55">
        <v>2.4977213714285713</v>
      </c>
      <c r="CS55" s="161">
        <f t="shared" si="58"/>
        <v>4.296295784939873E-3</v>
      </c>
      <c r="CT55" s="161">
        <f t="shared" si="59"/>
        <v>6.2727850030738122E-2</v>
      </c>
      <c r="CU55">
        <v>6.8066441635721429</v>
      </c>
      <c r="CV55" s="161">
        <f t="shared" si="60"/>
        <v>1.1708013937845619E-2</v>
      </c>
      <c r="CW55" s="161">
        <f t="shared" si="61"/>
        <v>0.1709422672957909</v>
      </c>
    </row>
    <row r="56" spans="1:101" x14ac:dyDescent="0.25">
      <c r="A56" t="s">
        <v>1830</v>
      </c>
      <c r="B56" t="s">
        <v>1809</v>
      </c>
      <c r="C56">
        <v>2</v>
      </c>
      <c r="D56">
        <v>4</v>
      </c>
      <c r="E56">
        <v>463.76769775271498</v>
      </c>
      <c r="F56">
        <v>709.88488784310255</v>
      </c>
      <c r="G56">
        <v>104.34166613230425</v>
      </c>
      <c r="H56" s="161">
        <f t="shared" si="0"/>
        <v>0.22498692047314633</v>
      </c>
      <c r="I56">
        <v>352.72342322499998</v>
      </c>
      <c r="J56" s="161">
        <f t="shared" si="1"/>
        <v>0.7605605671421195</v>
      </c>
      <c r="K56">
        <v>0.25390823051067501</v>
      </c>
      <c r="L56" s="161">
        <f t="shared" si="2"/>
        <v>5.4749011572181796E-4</v>
      </c>
      <c r="M56">
        <v>6.4487001648999991</v>
      </c>
      <c r="N56" s="161">
        <f t="shared" si="3"/>
        <v>1.3905022269012152E-2</v>
      </c>
      <c r="O56">
        <v>0</v>
      </c>
      <c r="P56" s="161">
        <f t="shared" si="4"/>
        <v>0</v>
      </c>
      <c r="Q56" s="161">
        <f t="shared" si="5"/>
        <v>0</v>
      </c>
      <c r="R56">
        <v>0</v>
      </c>
      <c r="S56" s="161">
        <f t="shared" si="6"/>
        <v>0</v>
      </c>
      <c r="T56" s="161">
        <f t="shared" si="7"/>
        <v>0</v>
      </c>
      <c r="U56">
        <v>67.540575000000004</v>
      </c>
      <c r="V56" s="161">
        <f t="shared" si="8"/>
        <v>0.14563449616539104</v>
      </c>
      <c r="W56" s="161">
        <f t="shared" si="9"/>
        <v>0.64730205586672529</v>
      </c>
      <c r="X56">
        <v>15.7408824</v>
      </c>
      <c r="Y56" s="161">
        <f t="shared" si="10"/>
        <v>3.3941308280580541E-2</v>
      </c>
      <c r="Z56" s="161">
        <f t="shared" si="11"/>
        <v>0.1508590286457637</v>
      </c>
      <c r="AA56">
        <v>0</v>
      </c>
      <c r="AB56" s="161">
        <f t="shared" si="12"/>
        <v>0</v>
      </c>
      <c r="AC56" s="161">
        <f t="shared" si="13"/>
        <v>0</v>
      </c>
      <c r="AD56">
        <v>11.202080125</v>
      </c>
      <c r="AE56" s="161">
        <f t="shared" si="14"/>
        <v>2.4154507050150455E-2</v>
      </c>
      <c r="AF56" s="161">
        <f t="shared" si="15"/>
        <v>0.10735960561331144</v>
      </c>
      <c r="AG56">
        <v>9.8581286073043248</v>
      </c>
      <c r="AH56" s="161">
        <f t="shared" si="16"/>
        <v>2.1256608977024454E-2</v>
      </c>
      <c r="AI56" s="161">
        <f t="shared" si="17"/>
        <v>9.4479309874200307E-2</v>
      </c>
      <c r="AJ56">
        <v>0</v>
      </c>
      <c r="AK56" s="161">
        <f t="shared" si="18"/>
        <v>0</v>
      </c>
      <c r="AL56" s="161">
        <f t="shared" si="19"/>
        <v>0</v>
      </c>
      <c r="AM56">
        <v>13.602938549999999</v>
      </c>
      <c r="AN56" s="161">
        <f t="shared" si="20"/>
        <v>2.9331362697134645E-2</v>
      </c>
      <c r="AO56" s="161">
        <f t="shared" si="21"/>
        <v>3.8565452857160475E-2</v>
      </c>
      <c r="AP56">
        <v>0</v>
      </c>
      <c r="AQ56" s="161">
        <f t="shared" si="22"/>
        <v>0</v>
      </c>
      <c r="AR56" s="161">
        <f t="shared" si="23"/>
        <v>0</v>
      </c>
      <c r="AS56">
        <v>339.120484675</v>
      </c>
      <c r="AT56" s="161">
        <f t="shared" si="24"/>
        <v>0.73122920444498496</v>
      </c>
      <c r="AU56" s="161">
        <f t="shared" si="25"/>
        <v>0.9614345471428396</v>
      </c>
      <c r="AV56">
        <v>0</v>
      </c>
      <c r="AW56" s="161">
        <f t="shared" si="26"/>
        <v>0</v>
      </c>
      <c r="AX56" s="161">
        <f t="shared" si="27"/>
        <v>0</v>
      </c>
      <c r="AY56">
        <v>0</v>
      </c>
      <c r="AZ56" s="161">
        <f t="shared" si="28"/>
        <v>0</v>
      </c>
      <c r="BA56" s="161">
        <f t="shared" si="29"/>
        <v>0</v>
      </c>
      <c r="BB56">
        <v>0</v>
      </c>
      <c r="BC56" s="161">
        <f t="shared" si="30"/>
        <v>0</v>
      </c>
      <c r="BD56" s="161">
        <f t="shared" si="31"/>
        <v>0</v>
      </c>
      <c r="BE56">
        <v>6.7716E-4</v>
      </c>
      <c r="BF56" s="161">
        <f t="shared" si="32"/>
        <v>1.4601275666272635E-6</v>
      </c>
      <c r="BG56" s="161">
        <f t="shared" si="33"/>
        <v>1.0500720807051212E-4</v>
      </c>
      <c r="BH56">
        <v>1.452</v>
      </c>
      <c r="BI56" s="161">
        <f t="shared" si="34"/>
        <v>3.1308778231773685E-3</v>
      </c>
      <c r="BJ56" s="161">
        <f t="shared" si="35"/>
        <v>0.22516165473209226</v>
      </c>
      <c r="BK56">
        <v>1.2317037645</v>
      </c>
      <c r="BL56" s="161">
        <f t="shared" si="36"/>
        <v>2.6558636370503648E-3</v>
      </c>
      <c r="BM56" s="161">
        <f t="shared" si="37"/>
        <v>0.19100031525796643</v>
      </c>
      <c r="BN56">
        <v>0</v>
      </c>
      <c r="BO56" s="161">
        <f t="shared" si="38"/>
        <v>0</v>
      </c>
      <c r="BP56" s="161">
        <f t="shared" si="39"/>
        <v>0</v>
      </c>
      <c r="BQ56">
        <v>8.9280000000000002E-3</v>
      </c>
      <c r="BR56" s="161">
        <f t="shared" si="40"/>
        <v>1.9251017359041009E-5</v>
      </c>
      <c r="BS56" s="161">
        <f t="shared" si="41"/>
        <v>1.3844650505841045E-3</v>
      </c>
      <c r="BT56">
        <v>0</v>
      </c>
      <c r="BU56" s="161">
        <f t="shared" si="42"/>
        <v>0</v>
      </c>
      <c r="BV56" s="161">
        <f t="shared" si="43"/>
        <v>0</v>
      </c>
      <c r="BW56">
        <v>0</v>
      </c>
      <c r="BX56" s="161">
        <f t="shared" si="44"/>
        <v>0</v>
      </c>
      <c r="BY56" s="161">
        <f t="shared" si="45"/>
        <v>0</v>
      </c>
      <c r="BZ56">
        <v>0</v>
      </c>
      <c r="CA56" s="161">
        <f t="shared" si="46"/>
        <v>0</v>
      </c>
      <c r="CB56" s="161">
        <f t="shared" si="47"/>
        <v>0</v>
      </c>
      <c r="CC56">
        <v>0</v>
      </c>
      <c r="CD56" s="161">
        <f t="shared" si="48"/>
        <v>0</v>
      </c>
      <c r="CE56" s="161">
        <f t="shared" si="49"/>
        <v>0</v>
      </c>
      <c r="CF56">
        <v>0</v>
      </c>
      <c r="CG56" s="161">
        <f t="shared" si="50"/>
        <v>0</v>
      </c>
      <c r="CH56" s="161">
        <f t="shared" si="51"/>
        <v>0</v>
      </c>
      <c r="CI56">
        <v>0.2112</v>
      </c>
      <c r="CJ56" s="161">
        <f t="shared" si="52"/>
        <v>4.5540041064398085E-4</v>
      </c>
      <c r="CK56" s="161">
        <f t="shared" si="53"/>
        <v>3.2750786142849785E-2</v>
      </c>
      <c r="CL56">
        <v>0</v>
      </c>
      <c r="CM56" s="161">
        <f t="shared" si="54"/>
        <v>0</v>
      </c>
      <c r="CN56" s="161">
        <f t="shared" si="55"/>
        <v>0</v>
      </c>
      <c r="CO56">
        <v>2.3110293855999999</v>
      </c>
      <c r="CP56" s="161">
        <f t="shared" si="56"/>
        <v>4.9831616061200134E-3</v>
      </c>
      <c r="CQ56" s="161">
        <f t="shared" si="57"/>
        <v>0.35837135027285572</v>
      </c>
      <c r="CR56">
        <v>0.54361599999999999</v>
      </c>
      <c r="CS56" s="161">
        <f t="shared" si="58"/>
        <v>1.1721730569727192E-3</v>
      </c>
      <c r="CT56" s="161">
        <f t="shared" si="59"/>
        <v>8.4298538635565468E-2</v>
      </c>
      <c r="CU56">
        <v>0.68954585479999986</v>
      </c>
      <c r="CV56" s="161">
        <f t="shared" si="60"/>
        <v>1.4868345901220394E-3</v>
      </c>
      <c r="CW56" s="161">
        <f t="shared" si="61"/>
        <v>0.10692788270001584</v>
      </c>
    </row>
    <row r="57" spans="1:101" x14ac:dyDescent="0.25">
      <c r="A57" t="s">
        <v>1831</v>
      </c>
      <c r="B57" t="s">
        <v>1808</v>
      </c>
      <c r="C57">
        <v>2</v>
      </c>
      <c r="D57">
        <v>7</v>
      </c>
      <c r="E57">
        <v>260.44963657493139</v>
      </c>
      <c r="F57">
        <v>1149.5824352558143</v>
      </c>
      <c r="G57">
        <v>127.61168053039201</v>
      </c>
      <c r="H57" s="161">
        <f t="shared" si="0"/>
        <v>0.48996682125789071</v>
      </c>
      <c r="I57">
        <v>94.903493794019852</v>
      </c>
      <c r="J57" s="161">
        <f t="shared" si="1"/>
        <v>0.3643832836246485</v>
      </c>
      <c r="K57">
        <v>8.770684132366144</v>
      </c>
      <c r="L57" s="161">
        <f t="shared" si="2"/>
        <v>3.3675163642790558E-2</v>
      </c>
      <c r="M57">
        <v>29.163778118152827</v>
      </c>
      <c r="N57" s="161">
        <f t="shared" si="3"/>
        <v>0.11197473147466806</v>
      </c>
      <c r="O57">
        <v>4.6931428571428571</v>
      </c>
      <c r="P57" s="161">
        <f t="shared" si="4"/>
        <v>1.8019387236858898E-2</v>
      </c>
      <c r="Q57" s="161">
        <f t="shared" si="5"/>
        <v>3.6776749883997789E-2</v>
      </c>
      <c r="R57">
        <v>6.6445182724252719E-2</v>
      </c>
      <c r="S57" s="161">
        <f t="shared" si="6"/>
        <v>2.5511720268857596E-4</v>
      </c>
      <c r="T57" s="161">
        <f t="shared" si="7"/>
        <v>2.278346188722863E-3</v>
      </c>
      <c r="U57">
        <v>89.337342239202712</v>
      </c>
      <c r="V57" s="161">
        <f t="shared" si="8"/>
        <v>0.34301196735784406</v>
      </c>
      <c r="W57" s="161">
        <f t="shared" si="9"/>
        <v>0.70007182624576536</v>
      </c>
      <c r="X57">
        <v>0.696496</v>
      </c>
      <c r="Y57" s="161">
        <f t="shared" si="10"/>
        <v>2.6742060736169161E-3</v>
      </c>
      <c r="Z57" s="161">
        <f t="shared" si="11"/>
        <v>5.4579329815668595E-3</v>
      </c>
      <c r="AA57">
        <v>0</v>
      </c>
      <c r="AB57" s="161">
        <f t="shared" si="12"/>
        <v>0</v>
      </c>
      <c r="AC57" s="161">
        <f t="shared" si="13"/>
        <v>0</v>
      </c>
      <c r="AD57">
        <v>9.0503508571428561</v>
      </c>
      <c r="AE57" s="161">
        <f t="shared" si="14"/>
        <v>3.4748947920067719E-2</v>
      </c>
      <c r="AF57" s="161">
        <f t="shared" si="15"/>
        <v>7.0921022429349043E-2</v>
      </c>
      <c r="AG57">
        <v>23.802598576903712</v>
      </c>
      <c r="AH57" s="161">
        <f t="shared" si="16"/>
        <v>9.1390408103163942E-2</v>
      </c>
      <c r="AI57" s="161">
        <f t="shared" si="17"/>
        <v>0.1865236667832682</v>
      </c>
      <c r="AJ57">
        <v>0</v>
      </c>
      <c r="AK57" s="161">
        <f t="shared" si="18"/>
        <v>0</v>
      </c>
      <c r="AL57" s="161">
        <f t="shared" si="19"/>
        <v>0</v>
      </c>
      <c r="AM57">
        <v>2.8689268571428572</v>
      </c>
      <c r="AN57" s="161">
        <f t="shared" si="20"/>
        <v>1.1015284547411786E-2</v>
      </c>
      <c r="AO57" s="161">
        <f t="shared" si="21"/>
        <v>3.022993930412746E-2</v>
      </c>
      <c r="AP57">
        <v>0</v>
      </c>
      <c r="AQ57" s="161">
        <f t="shared" si="22"/>
        <v>0</v>
      </c>
      <c r="AR57" s="161">
        <f t="shared" si="23"/>
        <v>0</v>
      </c>
      <c r="AS57">
        <v>91.928252651162708</v>
      </c>
      <c r="AT57" s="161">
        <f t="shared" si="24"/>
        <v>0.35295980389941894</v>
      </c>
      <c r="AU57" s="161">
        <f t="shared" si="25"/>
        <v>0.96864982495465701</v>
      </c>
      <c r="AV57">
        <v>0.10631428571428571</v>
      </c>
      <c r="AW57" s="161">
        <f t="shared" si="26"/>
        <v>4.0819517781780077E-4</v>
      </c>
      <c r="AX57" s="161">
        <f t="shared" si="27"/>
        <v>1.1202357412155135E-3</v>
      </c>
      <c r="AY57">
        <v>0</v>
      </c>
      <c r="AZ57" s="161">
        <f t="shared" si="28"/>
        <v>0</v>
      </c>
      <c r="BA57" s="161">
        <f t="shared" si="29"/>
        <v>0</v>
      </c>
      <c r="BB57">
        <v>3.175E-2</v>
      </c>
      <c r="BC57" s="161">
        <f t="shared" si="30"/>
        <v>1.21904566339702E-4</v>
      </c>
      <c r="BD57" s="161">
        <f t="shared" si="31"/>
        <v>2.4880167605377171E-4</v>
      </c>
      <c r="BE57">
        <v>1.0677795428571428</v>
      </c>
      <c r="BF57" s="161">
        <f t="shared" si="32"/>
        <v>4.099754397430086E-3</v>
      </c>
      <c r="BG57" s="161">
        <f t="shared" si="33"/>
        <v>3.6613210350565299E-2</v>
      </c>
      <c r="BH57">
        <v>1.1571428571428571E-4</v>
      </c>
      <c r="BI57" s="161">
        <f t="shared" si="34"/>
        <v>4.4428660848215349E-7</v>
      </c>
      <c r="BJ57" s="161">
        <f t="shared" si="35"/>
        <v>3.9677398876608522E-6</v>
      </c>
      <c r="BK57">
        <v>26.477600606857145</v>
      </c>
      <c r="BL57" s="161">
        <f t="shared" si="36"/>
        <v>0.10166111558093703</v>
      </c>
      <c r="BM57" s="161">
        <f t="shared" si="37"/>
        <v>0.90789336345884186</v>
      </c>
      <c r="BN57">
        <v>0</v>
      </c>
      <c r="BO57" s="161">
        <f t="shared" si="38"/>
        <v>0</v>
      </c>
      <c r="BP57" s="161">
        <f t="shared" si="39"/>
        <v>0</v>
      </c>
      <c r="BQ57">
        <v>0.21921428571428572</v>
      </c>
      <c r="BR57" s="161">
        <f t="shared" si="40"/>
        <v>8.4167629718007978E-4</v>
      </c>
      <c r="BS57" s="161">
        <f t="shared" si="41"/>
        <v>7.5166627871797254E-3</v>
      </c>
      <c r="BT57">
        <v>0.19115392857142857</v>
      </c>
      <c r="BU57" s="161">
        <f t="shared" si="42"/>
        <v>7.3393816587812195E-4</v>
      </c>
      <c r="BV57" s="161">
        <f t="shared" si="43"/>
        <v>6.5544981105327329E-3</v>
      </c>
      <c r="BW57">
        <v>0</v>
      </c>
      <c r="BX57" s="161">
        <f t="shared" si="44"/>
        <v>0</v>
      </c>
      <c r="BY57" s="161">
        <f t="shared" si="45"/>
        <v>0</v>
      </c>
      <c r="BZ57">
        <v>0</v>
      </c>
      <c r="CA57" s="161">
        <f t="shared" si="46"/>
        <v>0</v>
      </c>
      <c r="CB57" s="161">
        <f t="shared" si="47"/>
        <v>0</v>
      </c>
      <c r="CC57">
        <v>0.15075949999999999</v>
      </c>
      <c r="CD57" s="161">
        <f t="shared" si="48"/>
        <v>5.7884319587685987E-4</v>
      </c>
      <c r="CE57" s="161">
        <f t="shared" si="49"/>
        <v>5.1694091001933873E-3</v>
      </c>
      <c r="CF57">
        <v>0</v>
      </c>
      <c r="CG57" s="161">
        <f t="shared" si="50"/>
        <v>0</v>
      </c>
      <c r="CH57" s="161">
        <f t="shared" si="51"/>
        <v>0</v>
      </c>
      <c r="CI57">
        <v>0</v>
      </c>
      <c r="CJ57" s="161">
        <f t="shared" si="52"/>
        <v>0</v>
      </c>
      <c r="CK57" s="161">
        <f t="shared" si="53"/>
        <v>0</v>
      </c>
      <c r="CL57">
        <v>0</v>
      </c>
      <c r="CM57" s="161">
        <f t="shared" si="54"/>
        <v>0</v>
      </c>
      <c r="CN57" s="161">
        <f t="shared" si="55"/>
        <v>0</v>
      </c>
      <c r="CO57">
        <v>5.5243357142857143E-2</v>
      </c>
      <c r="CP57" s="161">
        <f t="shared" si="56"/>
        <v>2.1210763765824501E-4</v>
      </c>
      <c r="CQ57" s="161">
        <f t="shared" si="57"/>
        <v>1.8942455575901955E-3</v>
      </c>
      <c r="CR57">
        <v>0</v>
      </c>
      <c r="CS57" s="161">
        <f t="shared" si="58"/>
        <v>0</v>
      </c>
      <c r="CT57" s="161">
        <f t="shared" si="59"/>
        <v>0</v>
      </c>
      <c r="CU57">
        <v>0.93546600000000002</v>
      </c>
      <c r="CV57" s="161">
        <f t="shared" si="60"/>
        <v>3.5917347104105725E-3</v>
      </c>
      <c r="CW57" s="161">
        <f t="shared" si="61"/>
        <v>3.2076296706486207E-2</v>
      </c>
    </row>
    <row r="58" spans="1:101" x14ac:dyDescent="0.25">
      <c r="A58" t="s">
        <v>1832</v>
      </c>
      <c r="B58" t="s">
        <v>1808</v>
      </c>
      <c r="C58">
        <v>2</v>
      </c>
      <c r="D58">
        <v>5</v>
      </c>
      <c r="E58">
        <v>238.555318100888</v>
      </c>
      <c r="F58">
        <v>1030.7442852620002</v>
      </c>
      <c r="G58">
        <v>165.3934418005</v>
      </c>
      <c r="H58" s="161">
        <f t="shared" si="0"/>
        <v>0.69331274237429941</v>
      </c>
      <c r="I58">
        <v>40.360515040000003</v>
      </c>
      <c r="J58" s="161">
        <f t="shared" si="1"/>
        <v>0.16918723657600893</v>
      </c>
      <c r="K58">
        <v>1.5260933175222</v>
      </c>
      <c r="L58" s="161">
        <f t="shared" si="2"/>
        <v>6.3972303349648912E-3</v>
      </c>
      <c r="M58">
        <v>31.275267942866002</v>
      </c>
      <c r="N58" s="161">
        <f t="shared" si="3"/>
        <v>0.13110279071472766</v>
      </c>
      <c r="O58">
        <v>7.3636415240000002</v>
      </c>
      <c r="P58" s="161">
        <f t="shared" si="4"/>
        <v>3.0867647733117502E-2</v>
      </c>
      <c r="Q58" s="161">
        <f t="shared" si="5"/>
        <v>4.4521968004524223E-2</v>
      </c>
      <c r="R58">
        <v>0.29742659199999999</v>
      </c>
      <c r="S58" s="161">
        <f t="shared" si="6"/>
        <v>1.2467824836930048E-3</v>
      </c>
      <c r="T58" s="161">
        <f t="shared" si="7"/>
        <v>9.5099614348098348E-3</v>
      </c>
      <c r="U58">
        <v>103.597653157</v>
      </c>
      <c r="V58" s="161">
        <f t="shared" si="8"/>
        <v>0.43427098578949835</v>
      </c>
      <c r="W58" s="161">
        <f t="shared" si="9"/>
        <v>0.62637098562808191</v>
      </c>
      <c r="X58">
        <v>44.946915919999995</v>
      </c>
      <c r="Y58" s="161">
        <f t="shared" si="10"/>
        <v>0.18841296969531984</v>
      </c>
      <c r="Z58" s="161">
        <f t="shared" si="11"/>
        <v>0.27175754631320648</v>
      </c>
      <c r="AA58">
        <v>0</v>
      </c>
      <c r="AB58" s="161">
        <f t="shared" si="12"/>
        <v>0</v>
      </c>
      <c r="AC58" s="161">
        <f t="shared" si="13"/>
        <v>0</v>
      </c>
      <c r="AD58">
        <v>6.0484510120000001</v>
      </c>
      <c r="AE58" s="161">
        <f t="shared" si="14"/>
        <v>2.5354500835072707E-2</v>
      </c>
      <c r="AF58" s="161">
        <f t="shared" si="15"/>
        <v>3.6570077665447766E-2</v>
      </c>
      <c r="AG58">
        <v>3.4367401874999999</v>
      </c>
      <c r="AH58" s="161">
        <f t="shared" si="16"/>
        <v>1.4406470645297289E-2</v>
      </c>
      <c r="AI58" s="161">
        <f t="shared" si="17"/>
        <v>2.0779180541181594E-2</v>
      </c>
      <c r="AJ58">
        <v>9.0802209079999994</v>
      </c>
      <c r="AK58" s="161">
        <f t="shared" si="18"/>
        <v>3.806337657984997E-2</v>
      </c>
      <c r="AL58" s="161">
        <f t="shared" si="19"/>
        <v>0.29033231384581087</v>
      </c>
      <c r="AM58">
        <v>2.3795898640000002</v>
      </c>
      <c r="AN58" s="161">
        <f t="shared" si="20"/>
        <v>9.9750023723790635E-3</v>
      </c>
      <c r="AO58" s="161">
        <f t="shared" si="21"/>
        <v>5.8958362192396842E-2</v>
      </c>
      <c r="AP58">
        <v>0.69052000000000002</v>
      </c>
      <c r="AQ58" s="161">
        <f t="shared" si="22"/>
        <v>2.8945906781586424E-3</v>
      </c>
      <c r="AR58" s="161">
        <f t="shared" si="23"/>
        <v>2.2078787662553345E-2</v>
      </c>
      <c r="AS58">
        <v>37.958425175999999</v>
      </c>
      <c r="AT58" s="161">
        <f t="shared" si="24"/>
        <v>0.15911791645720894</v>
      </c>
      <c r="AU58" s="161">
        <f t="shared" si="25"/>
        <v>0.94048416226553677</v>
      </c>
      <c r="AV58">
        <v>2.2499999999999999E-2</v>
      </c>
      <c r="AW58" s="161">
        <f t="shared" si="26"/>
        <v>9.4317746420913872E-5</v>
      </c>
      <c r="AX58" s="161">
        <f t="shared" si="27"/>
        <v>5.5747554206632334E-4</v>
      </c>
      <c r="AY58">
        <v>0</v>
      </c>
      <c r="AZ58" s="161">
        <f t="shared" si="28"/>
        <v>0</v>
      </c>
      <c r="BA58" s="161">
        <f t="shared" si="29"/>
        <v>0</v>
      </c>
      <c r="BB58">
        <v>4.0000000000000003E-5</v>
      </c>
      <c r="BC58" s="161">
        <f t="shared" si="30"/>
        <v>1.6767599363718024E-7</v>
      </c>
      <c r="BD58" s="161">
        <f t="shared" si="31"/>
        <v>2.4184755794760344E-7</v>
      </c>
      <c r="BE58">
        <v>0.20393422410000001</v>
      </c>
      <c r="BF58" s="161">
        <f t="shared" si="32"/>
        <v>8.5487184156487215E-4</v>
      </c>
      <c r="BG58" s="161">
        <f t="shared" si="33"/>
        <v>6.5206227640495123E-3</v>
      </c>
      <c r="BH58">
        <v>1.4400000000000001E-5</v>
      </c>
      <c r="BI58" s="161">
        <f t="shared" si="34"/>
        <v>6.0363357709384886E-8</v>
      </c>
      <c r="BJ58" s="161">
        <f t="shared" si="35"/>
        <v>4.6042771004571654E-7</v>
      </c>
      <c r="BK58">
        <v>20.028752224679998</v>
      </c>
      <c r="BL58" s="161">
        <f t="shared" si="36"/>
        <v>8.3958523264652557E-2</v>
      </c>
      <c r="BM58" s="161">
        <f t="shared" si="37"/>
        <v>0.64040225846405985</v>
      </c>
      <c r="BN58">
        <v>0</v>
      </c>
      <c r="BO58" s="161">
        <f t="shared" si="38"/>
        <v>0</v>
      </c>
      <c r="BP58" s="161">
        <f t="shared" si="39"/>
        <v>0</v>
      </c>
      <c r="BQ58">
        <v>2.9766720000000003E-2</v>
      </c>
      <c r="BR58" s="161">
        <f t="shared" si="40"/>
        <v>1.2477910883299315E-4</v>
      </c>
      <c r="BS58" s="161">
        <f t="shared" si="41"/>
        <v>9.5176546702583557E-4</v>
      </c>
      <c r="BT58">
        <v>3.1090542086000001E-2</v>
      </c>
      <c r="BU58" s="161">
        <f t="shared" si="42"/>
        <v>1.3032843842471551E-4</v>
      </c>
      <c r="BV58" s="161">
        <f t="shared" si="43"/>
        <v>9.9409354838451069E-4</v>
      </c>
      <c r="BW58">
        <v>0</v>
      </c>
      <c r="BX58" s="161">
        <f t="shared" si="44"/>
        <v>0</v>
      </c>
      <c r="BY58" s="161">
        <f t="shared" si="45"/>
        <v>0</v>
      </c>
      <c r="BZ58">
        <v>0</v>
      </c>
      <c r="CA58" s="161">
        <f t="shared" si="46"/>
        <v>0</v>
      </c>
      <c r="CB58" s="161">
        <f t="shared" si="47"/>
        <v>0</v>
      </c>
      <c r="CC58">
        <v>7.7532275314000004E-2</v>
      </c>
      <c r="CD58" s="161">
        <f t="shared" si="48"/>
        <v>3.2500753255565923E-4</v>
      </c>
      <c r="CE58" s="161">
        <f t="shared" si="49"/>
        <v>2.4790283317679901E-3</v>
      </c>
      <c r="CF58">
        <v>0</v>
      </c>
      <c r="CG58" s="161">
        <f t="shared" si="50"/>
        <v>0</v>
      </c>
      <c r="CH58" s="161">
        <f t="shared" si="51"/>
        <v>0</v>
      </c>
      <c r="CI58">
        <v>0</v>
      </c>
      <c r="CJ58" s="161">
        <f t="shared" si="52"/>
        <v>0</v>
      </c>
      <c r="CK58" s="161">
        <f t="shared" si="53"/>
        <v>0</v>
      </c>
      <c r="CL58">
        <v>0</v>
      </c>
      <c r="CM58" s="161">
        <f t="shared" si="54"/>
        <v>0</v>
      </c>
      <c r="CN58" s="161">
        <f t="shared" si="55"/>
        <v>0</v>
      </c>
      <c r="CO58">
        <v>0.71345537668600001</v>
      </c>
      <c r="CP58" s="161">
        <f t="shared" si="56"/>
        <v>2.990733480040344E-3</v>
      </c>
      <c r="CQ58" s="161">
        <f t="shared" si="57"/>
        <v>2.2812126757454101E-2</v>
      </c>
      <c r="CR58">
        <v>0</v>
      </c>
      <c r="CS58" s="161">
        <f t="shared" si="58"/>
        <v>0</v>
      </c>
      <c r="CT58" s="161">
        <f t="shared" si="59"/>
        <v>0</v>
      </c>
      <c r="CU58">
        <v>0.12255468</v>
      </c>
      <c r="CV58" s="161">
        <f t="shared" si="60"/>
        <v>5.1373694359716643E-4</v>
      </c>
      <c r="CW58" s="161">
        <f t="shared" si="61"/>
        <v>3.9185812963739982E-3</v>
      </c>
    </row>
    <row r="59" spans="1:101" x14ac:dyDescent="0.25">
      <c r="A59" t="s">
        <v>1833</v>
      </c>
      <c r="B59" t="s">
        <v>1808</v>
      </c>
      <c r="C59">
        <v>2</v>
      </c>
      <c r="D59">
        <v>4</v>
      </c>
      <c r="E59">
        <v>277.74161136700002</v>
      </c>
      <c r="F59">
        <v>1711.5725</v>
      </c>
      <c r="G59">
        <v>194.01773320000001</v>
      </c>
      <c r="H59" s="161">
        <f t="shared" si="0"/>
        <v>0.69855479071024174</v>
      </c>
      <c r="I59">
        <v>72.320356000000004</v>
      </c>
      <c r="J59" s="161">
        <f t="shared" si="1"/>
        <v>0.26038718377145836</v>
      </c>
      <c r="K59">
        <v>0.53828231699999995</v>
      </c>
      <c r="L59" s="161">
        <f t="shared" si="2"/>
        <v>1.9380686759562604E-3</v>
      </c>
      <c r="M59">
        <v>10.86523985</v>
      </c>
      <c r="N59" s="161">
        <f t="shared" si="3"/>
        <v>3.9119956842343567E-2</v>
      </c>
      <c r="O59">
        <v>18.854700000000001</v>
      </c>
      <c r="P59" s="161">
        <f t="shared" si="4"/>
        <v>6.7885758663241591E-2</v>
      </c>
      <c r="Q59" s="161">
        <f t="shared" si="5"/>
        <v>9.7180292177539984E-2</v>
      </c>
      <c r="R59">
        <v>4.9496000000000002</v>
      </c>
      <c r="S59" s="161">
        <f t="shared" si="6"/>
        <v>1.7820880262193542E-2</v>
      </c>
      <c r="T59" s="161">
        <f t="shared" si="7"/>
        <v>0.45554447654462044</v>
      </c>
      <c r="U59">
        <v>115.16627250000001</v>
      </c>
      <c r="V59" s="161">
        <f t="shared" si="8"/>
        <v>0.41465256838242542</v>
      </c>
      <c r="W59" s="161">
        <f t="shared" si="9"/>
        <v>0.59358632121159116</v>
      </c>
      <c r="X59">
        <v>43.549199999999999</v>
      </c>
      <c r="Y59" s="161">
        <f t="shared" si="10"/>
        <v>0.15679753489460138</v>
      </c>
      <c r="Z59" s="161">
        <f t="shared" si="11"/>
        <v>0.22445989488552584</v>
      </c>
      <c r="AA59">
        <v>0</v>
      </c>
      <c r="AB59" s="161">
        <f t="shared" si="12"/>
        <v>0</v>
      </c>
      <c r="AC59" s="161">
        <f t="shared" si="13"/>
        <v>0</v>
      </c>
      <c r="AD59">
        <v>7.7486550000000003</v>
      </c>
      <c r="AE59" s="161">
        <f t="shared" si="14"/>
        <v>2.7898790396809297E-2</v>
      </c>
      <c r="AF59" s="161">
        <f t="shared" si="15"/>
        <v>3.9937869967857142E-2</v>
      </c>
      <c r="AG59">
        <v>8.6989056999999992</v>
      </c>
      <c r="AH59" s="161">
        <f t="shared" si="16"/>
        <v>3.1320138373164066E-2</v>
      </c>
      <c r="AI59" s="161">
        <f t="shared" si="17"/>
        <v>4.4835621757485816E-2</v>
      </c>
      <c r="AJ59">
        <v>0</v>
      </c>
      <c r="AK59" s="161">
        <f t="shared" si="18"/>
        <v>0</v>
      </c>
      <c r="AL59" s="161">
        <f t="shared" si="19"/>
        <v>0</v>
      </c>
      <c r="AM59">
        <v>2.0841210000000001</v>
      </c>
      <c r="AN59" s="161">
        <f t="shared" si="20"/>
        <v>7.5038125894866387E-3</v>
      </c>
      <c r="AO59" s="161">
        <f t="shared" si="21"/>
        <v>2.8817902942845027E-2</v>
      </c>
      <c r="AP59">
        <v>0</v>
      </c>
      <c r="AQ59" s="161">
        <f t="shared" si="22"/>
        <v>0</v>
      </c>
      <c r="AR59" s="161">
        <f t="shared" si="23"/>
        <v>0</v>
      </c>
      <c r="AS59">
        <v>70.236234999999994</v>
      </c>
      <c r="AT59" s="161">
        <f t="shared" si="24"/>
        <v>0.25288337118197168</v>
      </c>
      <c r="AU59" s="161">
        <f t="shared" si="25"/>
        <v>0.97118209705715486</v>
      </c>
      <c r="AV59">
        <v>0</v>
      </c>
      <c r="AW59" s="161">
        <f t="shared" si="26"/>
        <v>0</v>
      </c>
      <c r="AX59" s="161">
        <f t="shared" si="27"/>
        <v>0</v>
      </c>
      <c r="AY59">
        <v>0</v>
      </c>
      <c r="AZ59" s="161">
        <f t="shared" si="28"/>
        <v>0</v>
      </c>
      <c r="BA59" s="161">
        <f t="shared" si="29"/>
        <v>0</v>
      </c>
      <c r="BB59">
        <v>0</v>
      </c>
      <c r="BC59" s="161">
        <f t="shared" si="30"/>
        <v>0</v>
      </c>
      <c r="BD59" s="161">
        <f t="shared" si="31"/>
        <v>0</v>
      </c>
      <c r="BE59">
        <v>2.6249999999999999E-2</v>
      </c>
      <c r="BF59" s="161">
        <f t="shared" si="32"/>
        <v>9.4512305415100307E-5</v>
      </c>
      <c r="BG59" s="161">
        <f t="shared" si="33"/>
        <v>2.4159613926976495E-3</v>
      </c>
      <c r="BH59">
        <v>0</v>
      </c>
      <c r="BI59" s="161">
        <f t="shared" si="34"/>
        <v>0</v>
      </c>
      <c r="BJ59" s="161">
        <f t="shared" si="35"/>
        <v>0</v>
      </c>
      <c r="BK59">
        <v>5.8893898499999997</v>
      </c>
      <c r="BL59" s="161">
        <f t="shared" si="36"/>
        <v>2.1204564274734924E-2</v>
      </c>
      <c r="BM59" s="161">
        <f t="shared" si="37"/>
        <v>0.54203956206268189</v>
      </c>
      <c r="BN59">
        <v>0</v>
      </c>
      <c r="BO59" s="161">
        <f t="shared" si="38"/>
        <v>0</v>
      </c>
      <c r="BP59" s="161">
        <f t="shared" si="39"/>
        <v>0</v>
      </c>
      <c r="BQ59">
        <v>0</v>
      </c>
      <c r="BR59" s="161">
        <f t="shared" si="40"/>
        <v>0</v>
      </c>
      <c r="BS59" s="161">
        <f t="shared" si="41"/>
        <v>0</v>
      </c>
      <c r="BT59">
        <v>0</v>
      </c>
      <c r="BU59" s="161">
        <f t="shared" si="42"/>
        <v>0</v>
      </c>
      <c r="BV59" s="161">
        <f t="shared" si="43"/>
        <v>0</v>
      </c>
      <c r="BW59">
        <v>0</v>
      </c>
      <c r="BX59" s="161">
        <f t="shared" si="44"/>
        <v>0</v>
      </c>
      <c r="BY59" s="161">
        <f t="shared" si="45"/>
        <v>0</v>
      </c>
      <c r="BZ59">
        <v>0</v>
      </c>
      <c r="CA59" s="161">
        <f t="shared" si="46"/>
        <v>0</v>
      </c>
      <c r="CB59" s="161">
        <f t="shared" si="47"/>
        <v>0</v>
      </c>
      <c r="CC59">
        <v>0</v>
      </c>
      <c r="CD59" s="161">
        <f t="shared" si="48"/>
        <v>0</v>
      </c>
      <c r="CE59" s="161">
        <f t="shared" si="49"/>
        <v>0</v>
      </c>
      <c r="CF59">
        <v>0</v>
      </c>
      <c r="CG59" s="161">
        <f t="shared" si="50"/>
        <v>0</v>
      </c>
      <c r="CH59" s="161">
        <f t="shared" si="51"/>
        <v>0</v>
      </c>
      <c r="CI59">
        <v>0</v>
      </c>
      <c r="CJ59" s="161">
        <f t="shared" si="52"/>
        <v>0</v>
      </c>
      <c r="CK59" s="161">
        <f t="shared" si="53"/>
        <v>0</v>
      </c>
      <c r="CL59">
        <v>0</v>
      </c>
      <c r="CM59" s="161">
        <f t="shared" si="54"/>
        <v>0</v>
      </c>
      <c r="CN59" s="161">
        <f t="shared" si="55"/>
        <v>0</v>
      </c>
      <c r="CO59">
        <v>0</v>
      </c>
      <c r="CP59" s="161">
        <f t="shared" si="56"/>
        <v>0</v>
      </c>
      <c r="CQ59" s="161">
        <f t="shared" si="57"/>
        <v>0</v>
      </c>
      <c r="CR59">
        <v>0</v>
      </c>
      <c r="CS59" s="161">
        <f t="shared" si="58"/>
        <v>0</v>
      </c>
      <c r="CT59" s="161">
        <f t="shared" si="59"/>
        <v>0</v>
      </c>
      <c r="CU59">
        <v>0</v>
      </c>
      <c r="CV59" s="161">
        <f t="shared" si="60"/>
        <v>0</v>
      </c>
      <c r="CW59" s="161">
        <f t="shared" si="61"/>
        <v>0</v>
      </c>
    </row>
    <row r="60" spans="1:101" x14ac:dyDescent="0.25">
      <c r="A60" t="s">
        <v>1834</v>
      </c>
      <c r="B60" t="s">
        <v>1808</v>
      </c>
      <c r="C60">
        <v>2</v>
      </c>
      <c r="D60">
        <v>6</v>
      </c>
      <c r="E60">
        <v>151.89024240076</v>
      </c>
      <c r="F60">
        <v>1059.2516574683334</v>
      </c>
      <c r="G60">
        <v>89.536002031813325</v>
      </c>
      <c r="H60" s="161">
        <f t="shared" si="0"/>
        <v>0.58947830101932419</v>
      </c>
      <c r="I60">
        <v>38.343563292600003</v>
      </c>
      <c r="J60" s="161">
        <f t="shared" si="1"/>
        <v>0.25244257094166139</v>
      </c>
      <c r="K60">
        <v>0.23992846289997669</v>
      </c>
      <c r="L60" s="161">
        <f t="shared" si="2"/>
        <v>1.5796173546614616E-3</v>
      </c>
      <c r="M60">
        <v>23.770748613446688</v>
      </c>
      <c r="N60" s="161">
        <f t="shared" si="3"/>
        <v>0.15649951068435289</v>
      </c>
      <c r="O60">
        <v>6.1982301500000005</v>
      </c>
      <c r="P60" s="161">
        <f t="shared" si="4"/>
        <v>4.0807296453224881E-2</v>
      </c>
      <c r="Q60" s="161">
        <f t="shared" si="5"/>
        <v>6.9226121441045438E-2</v>
      </c>
      <c r="R60">
        <v>2.8809899999999999E-2</v>
      </c>
      <c r="S60" s="161">
        <f t="shared" si="6"/>
        <v>1.8967577867171699E-4</v>
      </c>
      <c r="T60" s="161">
        <f t="shared" si="7"/>
        <v>1.2119895956369986E-3</v>
      </c>
      <c r="U60">
        <v>61.236969396666666</v>
      </c>
      <c r="V60" s="161">
        <f t="shared" si="8"/>
        <v>0.40316592052762606</v>
      </c>
      <c r="W60" s="161">
        <f t="shared" si="9"/>
        <v>0.68393682995705307</v>
      </c>
      <c r="X60">
        <v>8.876854666666667E-2</v>
      </c>
      <c r="Y60" s="161">
        <f t="shared" si="10"/>
        <v>5.8442560406515289E-4</v>
      </c>
      <c r="Z60" s="161">
        <f t="shared" si="11"/>
        <v>9.9142852765668542E-4</v>
      </c>
      <c r="AA60">
        <v>0</v>
      </c>
      <c r="AB60" s="161">
        <f t="shared" si="12"/>
        <v>0</v>
      </c>
      <c r="AC60" s="161">
        <f t="shared" si="13"/>
        <v>0</v>
      </c>
      <c r="AD60">
        <v>17.789000497916668</v>
      </c>
      <c r="AE60" s="161">
        <f t="shared" si="14"/>
        <v>0.11711746730234765</v>
      </c>
      <c r="AF60" s="161">
        <f t="shared" si="15"/>
        <v>0.19867986166722076</v>
      </c>
      <c r="AG60">
        <v>4.1983667738966668</v>
      </c>
      <c r="AH60" s="161">
        <f t="shared" si="16"/>
        <v>2.7640793164443983E-2</v>
      </c>
      <c r="AI60" s="161">
        <f t="shared" si="17"/>
        <v>4.6890264012513443E-2</v>
      </c>
      <c r="AJ60">
        <v>7.4781666666666835</v>
      </c>
      <c r="AK60" s="161">
        <f t="shared" si="18"/>
        <v>4.9234016276935411E-2</v>
      </c>
      <c r="AL60" s="161">
        <f t="shared" si="19"/>
        <v>0.31459533682655744</v>
      </c>
      <c r="AM60">
        <v>0.2913800792666667</v>
      </c>
      <c r="AN60" s="161">
        <f t="shared" si="20"/>
        <v>1.9183594328453632E-3</v>
      </c>
      <c r="AO60" s="161">
        <f t="shared" si="21"/>
        <v>7.5991914742806572E-3</v>
      </c>
      <c r="AP60">
        <v>4.1812500000000002E-2</v>
      </c>
      <c r="AQ60" s="161">
        <f t="shared" si="22"/>
        <v>2.7528101436350588E-4</v>
      </c>
      <c r="AR60" s="161">
        <f t="shared" si="23"/>
        <v>1.7589896170265087E-3</v>
      </c>
      <c r="AS60">
        <v>38.052183213333329</v>
      </c>
      <c r="AT60" s="161">
        <f t="shared" si="24"/>
        <v>0.25052421150881599</v>
      </c>
      <c r="AU60" s="161">
        <f t="shared" si="25"/>
        <v>0.99240080852571921</v>
      </c>
      <c r="AV60">
        <v>0</v>
      </c>
      <c r="AW60" s="161">
        <f t="shared" si="26"/>
        <v>0</v>
      </c>
      <c r="AX60" s="161">
        <f t="shared" si="27"/>
        <v>0</v>
      </c>
      <c r="AY60">
        <v>0</v>
      </c>
      <c r="AZ60" s="161">
        <f t="shared" si="28"/>
        <v>0</v>
      </c>
      <c r="BA60" s="161">
        <f t="shared" si="29"/>
        <v>0</v>
      </c>
      <c r="BB60">
        <v>2.4666666666666667E-2</v>
      </c>
      <c r="BC60" s="161">
        <f t="shared" si="30"/>
        <v>1.6239796761653759E-4</v>
      </c>
      <c r="BD60" s="161">
        <f t="shared" si="31"/>
        <v>2.7549439451073852E-4</v>
      </c>
      <c r="BE60">
        <v>2.3263200333333334E-2</v>
      </c>
      <c r="BF60" s="161">
        <f t="shared" si="32"/>
        <v>1.5315796436714973E-4</v>
      </c>
      <c r="BG60" s="161">
        <f t="shared" si="33"/>
        <v>9.7864819958483579E-4</v>
      </c>
      <c r="BH60">
        <v>0</v>
      </c>
      <c r="BI60" s="161">
        <f t="shared" si="34"/>
        <v>0</v>
      </c>
      <c r="BJ60" s="161">
        <f t="shared" si="35"/>
        <v>0</v>
      </c>
      <c r="BK60">
        <v>15.679682380005</v>
      </c>
      <c r="BL60" s="161">
        <f t="shared" si="36"/>
        <v>0.1032303466777965</v>
      </c>
      <c r="BM60" s="161">
        <f t="shared" si="37"/>
        <v>0.6596208909943746</v>
      </c>
      <c r="BN60">
        <v>0</v>
      </c>
      <c r="BO60" s="161">
        <f t="shared" si="38"/>
        <v>0</v>
      </c>
      <c r="BP60" s="161">
        <f t="shared" si="39"/>
        <v>0</v>
      </c>
      <c r="BQ60">
        <v>4.0436099999999996E-2</v>
      </c>
      <c r="BR60" s="161">
        <f t="shared" si="40"/>
        <v>2.6621920777050305E-4</v>
      </c>
      <c r="BS60" s="161">
        <f t="shared" si="41"/>
        <v>1.7010865184584896E-3</v>
      </c>
      <c r="BT60">
        <v>1.228125E-3</v>
      </c>
      <c r="BU60" s="161">
        <f t="shared" si="42"/>
        <v>8.0856082694213612E-6</v>
      </c>
      <c r="BV60" s="161">
        <f t="shared" si="43"/>
        <v>5.1665390096518524E-5</v>
      </c>
      <c r="BW60">
        <v>0</v>
      </c>
      <c r="BX60" s="161">
        <f t="shared" si="44"/>
        <v>0</v>
      </c>
      <c r="BY60" s="161">
        <f t="shared" si="45"/>
        <v>0</v>
      </c>
      <c r="BZ60">
        <v>0</v>
      </c>
      <c r="CA60" s="161">
        <f t="shared" si="46"/>
        <v>0</v>
      </c>
      <c r="CB60" s="161">
        <f t="shared" si="47"/>
        <v>0</v>
      </c>
      <c r="CC60">
        <v>0</v>
      </c>
      <c r="CD60" s="161">
        <f t="shared" si="48"/>
        <v>0</v>
      </c>
      <c r="CE60" s="161">
        <f t="shared" si="49"/>
        <v>0</v>
      </c>
      <c r="CF60">
        <v>0</v>
      </c>
      <c r="CG60" s="161">
        <f t="shared" si="50"/>
        <v>0</v>
      </c>
      <c r="CH60" s="161">
        <f t="shared" si="51"/>
        <v>0</v>
      </c>
      <c r="CI60">
        <v>0</v>
      </c>
      <c r="CJ60" s="161">
        <f t="shared" si="52"/>
        <v>0</v>
      </c>
      <c r="CK60" s="161">
        <f t="shared" si="53"/>
        <v>0</v>
      </c>
      <c r="CL60">
        <v>0</v>
      </c>
      <c r="CM60" s="161">
        <f t="shared" si="54"/>
        <v>0</v>
      </c>
      <c r="CN60" s="161">
        <f t="shared" si="55"/>
        <v>0</v>
      </c>
      <c r="CO60">
        <v>2.7759999229166666E-3</v>
      </c>
      <c r="CP60" s="161">
        <f t="shared" si="56"/>
        <v>1.827635455075669E-5</v>
      </c>
      <c r="CQ60" s="161">
        <f t="shared" si="57"/>
        <v>1.1678218334892209E-4</v>
      </c>
      <c r="CR60">
        <v>0.1002292</v>
      </c>
      <c r="CS60" s="161">
        <f t="shared" si="58"/>
        <v>6.5987912334451899E-4</v>
      </c>
      <c r="CT60" s="161">
        <f t="shared" si="59"/>
        <v>4.2164932047323968E-3</v>
      </c>
      <c r="CU60">
        <v>0.37434454151875002</v>
      </c>
      <c r="CV60" s="161">
        <f t="shared" si="60"/>
        <v>2.4645726782833613E-3</v>
      </c>
      <c r="CW60" s="161">
        <f t="shared" si="61"/>
        <v>1.5748117470183079E-2</v>
      </c>
    </row>
    <row r="62" spans="1:101" x14ac:dyDescent="0.25">
      <c r="A62" s="162" t="s">
        <v>1152</v>
      </c>
      <c r="B62" s="162"/>
      <c r="E62">
        <f>MIN(E2:E60)</f>
        <v>116.89251635083914</v>
      </c>
      <c r="F62">
        <f t="shared" ref="F62:BQ62" si="62">MIN(F2:F60)</f>
        <v>444.10761248</v>
      </c>
      <c r="G62">
        <f t="shared" si="62"/>
        <v>39.196745781609572</v>
      </c>
      <c r="H62" s="161">
        <f t="shared" si="62"/>
        <v>4.1092371199568767E-2</v>
      </c>
      <c r="I62">
        <f t="shared" si="62"/>
        <v>7.8925812413351162</v>
      </c>
      <c r="J62" s="161">
        <f t="shared" si="62"/>
        <v>4.7561459336076931E-2</v>
      </c>
      <c r="K62">
        <f t="shared" si="62"/>
        <v>0.20882740000000002</v>
      </c>
      <c r="L62" s="161">
        <f t="shared" si="62"/>
        <v>4.0959691534141559E-4</v>
      </c>
      <c r="M62">
        <f t="shared" si="62"/>
        <v>6.4487001648999991</v>
      </c>
      <c r="N62" s="161">
        <f t="shared" si="62"/>
        <v>1.3905022269012152E-2</v>
      </c>
      <c r="O62">
        <f t="shared" si="62"/>
        <v>0</v>
      </c>
      <c r="P62" s="161">
        <f t="shared" si="62"/>
        <v>0</v>
      </c>
      <c r="Q62" s="161">
        <f t="shared" si="62"/>
        <v>0</v>
      </c>
      <c r="R62">
        <f t="shared" si="62"/>
        <v>0</v>
      </c>
      <c r="S62" s="161">
        <f t="shared" si="62"/>
        <v>0</v>
      </c>
      <c r="T62" s="161">
        <f t="shared" si="62"/>
        <v>0</v>
      </c>
      <c r="U62">
        <f t="shared" si="62"/>
        <v>4.845E-2</v>
      </c>
      <c r="V62" s="161">
        <f t="shared" si="62"/>
        <v>1.8352222046396824E-4</v>
      </c>
      <c r="W62" s="161">
        <f t="shared" si="62"/>
        <v>8.8170594048003997E-4</v>
      </c>
      <c r="X62">
        <f t="shared" si="62"/>
        <v>0</v>
      </c>
      <c r="Y62" s="161">
        <f t="shared" si="62"/>
        <v>0</v>
      </c>
      <c r="Z62" s="161">
        <f t="shared" si="62"/>
        <v>0</v>
      </c>
      <c r="AA62">
        <f t="shared" si="62"/>
        <v>0</v>
      </c>
      <c r="AB62" s="161">
        <f t="shared" si="62"/>
        <v>0</v>
      </c>
      <c r="AC62" s="161">
        <f t="shared" si="62"/>
        <v>0</v>
      </c>
      <c r="AD62">
        <f t="shared" si="62"/>
        <v>0.36647714285714283</v>
      </c>
      <c r="AE62" s="161">
        <f t="shared" si="62"/>
        <v>1.6796229063897815E-4</v>
      </c>
      <c r="AF62" s="161">
        <f t="shared" si="62"/>
        <v>2.496791979976092E-3</v>
      </c>
      <c r="AG62">
        <f t="shared" si="62"/>
        <v>1.2905882863714286</v>
      </c>
      <c r="AH62" s="161">
        <f t="shared" si="62"/>
        <v>4.0907123007654245E-3</v>
      </c>
      <c r="AI62" s="161">
        <f t="shared" si="62"/>
        <v>1.7678606656529823E-2</v>
      </c>
      <c r="AJ62">
        <f t="shared" si="62"/>
        <v>0</v>
      </c>
      <c r="AK62" s="161">
        <f t="shared" si="62"/>
        <v>0</v>
      </c>
      <c r="AL62" s="161">
        <f t="shared" si="62"/>
        <v>0</v>
      </c>
      <c r="AM62">
        <f t="shared" si="62"/>
        <v>7.3511875833333504E-2</v>
      </c>
      <c r="AN62" s="161">
        <f t="shared" si="62"/>
        <v>3.7866668001795964E-4</v>
      </c>
      <c r="AO62" s="161">
        <f t="shared" si="62"/>
        <v>8.4224832212814922E-4</v>
      </c>
      <c r="AP62">
        <f t="shared" si="62"/>
        <v>0</v>
      </c>
      <c r="AQ62" s="161">
        <f t="shared" si="62"/>
        <v>0</v>
      </c>
      <c r="AR62" s="161">
        <f t="shared" si="62"/>
        <v>0</v>
      </c>
      <c r="AS62">
        <f t="shared" si="62"/>
        <v>7.8165766155017833</v>
      </c>
      <c r="AT62" s="161">
        <f t="shared" si="62"/>
        <v>4.7103448096104658E-2</v>
      </c>
      <c r="AU62" s="161">
        <f t="shared" si="62"/>
        <v>0.42138221360737377</v>
      </c>
      <c r="AV62">
        <f t="shared" si="62"/>
        <v>0</v>
      </c>
      <c r="AW62" s="161">
        <f t="shared" si="62"/>
        <v>0</v>
      </c>
      <c r="AX62" s="161">
        <f t="shared" si="62"/>
        <v>0</v>
      </c>
      <c r="AY62">
        <f t="shared" si="62"/>
        <v>0</v>
      </c>
      <c r="AZ62" s="161">
        <f t="shared" si="62"/>
        <v>0</v>
      </c>
      <c r="BA62" s="161">
        <f t="shared" si="62"/>
        <v>0</v>
      </c>
      <c r="BB62">
        <f t="shared" si="62"/>
        <v>0</v>
      </c>
      <c r="BC62" s="161">
        <f t="shared" si="62"/>
        <v>0</v>
      </c>
      <c r="BD62" s="161">
        <f t="shared" si="62"/>
        <v>0</v>
      </c>
      <c r="BE62">
        <f t="shared" si="62"/>
        <v>0</v>
      </c>
      <c r="BF62" s="161">
        <f t="shared" si="62"/>
        <v>0</v>
      </c>
      <c r="BG62" s="161">
        <f t="shared" si="62"/>
        <v>0</v>
      </c>
      <c r="BH62">
        <f t="shared" si="62"/>
        <v>0</v>
      </c>
      <c r="BI62" s="161">
        <f t="shared" si="62"/>
        <v>0</v>
      </c>
      <c r="BJ62" s="161">
        <f t="shared" si="62"/>
        <v>0</v>
      </c>
      <c r="BK62">
        <f t="shared" si="62"/>
        <v>0.95012435314285715</v>
      </c>
      <c r="BL62" s="161">
        <f t="shared" si="62"/>
        <v>2.6529266789189383E-3</v>
      </c>
      <c r="BM62" s="161">
        <f t="shared" si="62"/>
        <v>4.6597009133817792E-2</v>
      </c>
      <c r="BN62">
        <f t="shared" si="62"/>
        <v>0</v>
      </c>
      <c r="BO62" s="161">
        <f t="shared" si="62"/>
        <v>0</v>
      </c>
      <c r="BP62" s="161">
        <f t="shared" si="62"/>
        <v>0</v>
      </c>
      <c r="BQ62">
        <f t="shared" si="62"/>
        <v>0</v>
      </c>
      <c r="BR62" s="161">
        <f t="shared" ref="BR62:CW62" si="63">MIN(BR2:BR60)</f>
        <v>0</v>
      </c>
      <c r="BS62" s="161">
        <f t="shared" si="63"/>
        <v>0</v>
      </c>
      <c r="BT62">
        <f t="shared" si="63"/>
        <v>0</v>
      </c>
      <c r="BU62" s="161">
        <f t="shared" si="63"/>
        <v>0</v>
      </c>
      <c r="BV62" s="161">
        <f t="shared" si="63"/>
        <v>0</v>
      </c>
      <c r="BW62">
        <f t="shared" si="63"/>
        <v>0</v>
      </c>
      <c r="BX62" s="161">
        <f t="shared" si="63"/>
        <v>0</v>
      </c>
      <c r="BY62" s="161">
        <f t="shared" si="63"/>
        <v>0</v>
      </c>
      <c r="BZ62">
        <f t="shared" si="63"/>
        <v>0</v>
      </c>
      <c r="CA62" s="161">
        <f t="shared" si="63"/>
        <v>0</v>
      </c>
      <c r="CB62" s="161">
        <f t="shared" si="63"/>
        <v>0</v>
      </c>
      <c r="CC62">
        <f t="shared" si="63"/>
        <v>0</v>
      </c>
      <c r="CD62" s="161">
        <f t="shared" si="63"/>
        <v>0</v>
      </c>
      <c r="CE62" s="161">
        <f t="shared" si="63"/>
        <v>0</v>
      </c>
      <c r="CF62">
        <f t="shared" si="63"/>
        <v>0</v>
      </c>
      <c r="CG62" s="161">
        <f t="shared" si="63"/>
        <v>0</v>
      </c>
      <c r="CH62" s="161">
        <f t="shared" si="63"/>
        <v>0</v>
      </c>
      <c r="CI62">
        <f t="shared" si="63"/>
        <v>0</v>
      </c>
      <c r="CJ62" s="161">
        <f t="shared" si="63"/>
        <v>0</v>
      </c>
      <c r="CK62" s="161">
        <f t="shared" si="63"/>
        <v>0</v>
      </c>
      <c r="CL62">
        <f t="shared" si="63"/>
        <v>0</v>
      </c>
      <c r="CM62" s="161">
        <f t="shared" si="63"/>
        <v>0</v>
      </c>
      <c r="CN62" s="161">
        <f t="shared" si="63"/>
        <v>0</v>
      </c>
      <c r="CO62">
        <f t="shared" si="63"/>
        <v>0</v>
      </c>
      <c r="CP62" s="161">
        <f t="shared" si="63"/>
        <v>0</v>
      </c>
      <c r="CQ62" s="161">
        <f t="shared" si="63"/>
        <v>0</v>
      </c>
      <c r="CR62">
        <f t="shared" si="63"/>
        <v>0</v>
      </c>
      <c r="CS62" s="161">
        <f t="shared" si="63"/>
        <v>0</v>
      </c>
      <c r="CT62" s="161">
        <f t="shared" si="63"/>
        <v>0</v>
      </c>
      <c r="CU62">
        <f t="shared" si="63"/>
        <v>0</v>
      </c>
      <c r="CV62" s="161">
        <f t="shared" si="63"/>
        <v>0</v>
      </c>
      <c r="CW62" s="161">
        <f t="shared" si="63"/>
        <v>0</v>
      </c>
    </row>
    <row r="63" spans="1:101" x14ac:dyDescent="0.25">
      <c r="A63" s="162" t="s">
        <v>1153</v>
      </c>
      <c r="B63" s="162"/>
      <c r="E63">
        <f>MAX(E2:E60)</f>
        <v>2181.9013152473426</v>
      </c>
      <c r="F63">
        <f t="shared" ref="F63:BQ63" si="64">MAX(F2:F60)</f>
        <v>4799.1624199298576</v>
      </c>
      <c r="G63">
        <f t="shared" si="64"/>
        <v>1211.9768189545998</v>
      </c>
      <c r="H63" s="161">
        <f t="shared" si="64"/>
        <v>0.87771151902319444</v>
      </c>
      <c r="I63">
        <f t="shared" si="64"/>
        <v>1914.8107605328571</v>
      </c>
      <c r="J63" s="161">
        <f t="shared" si="64"/>
        <v>0.94074338626934773</v>
      </c>
      <c r="K63">
        <f t="shared" si="64"/>
        <v>19.907115398998428</v>
      </c>
      <c r="L63" s="161">
        <f t="shared" si="64"/>
        <v>4.6406316415073749E-2</v>
      </c>
      <c r="M63">
        <f t="shared" si="64"/>
        <v>418.43968107879431</v>
      </c>
      <c r="N63" s="161">
        <f t="shared" si="64"/>
        <v>0.67412268221283578</v>
      </c>
      <c r="O63">
        <f t="shared" si="64"/>
        <v>941.93001306000008</v>
      </c>
      <c r="P63" s="161">
        <f t="shared" si="64"/>
        <v>0.6269336239152441</v>
      </c>
      <c r="Q63" s="161">
        <f t="shared" si="64"/>
        <v>0.7771848424233635</v>
      </c>
      <c r="R63">
        <f t="shared" si="64"/>
        <v>8.4820057142857141</v>
      </c>
      <c r="S63" s="161">
        <f t="shared" si="64"/>
        <v>1.7820880262193542E-2</v>
      </c>
      <c r="T63" s="161">
        <f t="shared" si="64"/>
        <v>0.45554447654462044</v>
      </c>
      <c r="U63">
        <f t="shared" si="64"/>
        <v>554.34166432285713</v>
      </c>
      <c r="V63" s="161">
        <f t="shared" si="64"/>
        <v>0.83321494173305755</v>
      </c>
      <c r="W63" s="161">
        <f t="shared" si="64"/>
        <v>0.94930386997807992</v>
      </c>
      <c r="X63">
        <f t="shared" si="64"/>
        <v>131.6423858321505</v>
      </c>
      <c r="Y63" s="161">
        <f t="shared" si="64"/>
        <v>0.30771751042633955</v>
      </c>
      <c r="Z63" s="161">
        <f t="shared" si="64"/>
        <v>0.60449083551981719</v>
      </c>
      <c r="AA63">
        <f t="shared" si="64"/>
        <v>1.44845</v>
      </c>
      <c r="AB63" s="161">
        <f t="shared" si="64"/>
        <v>2.0031894277891499E-3</v>
      </c>
      <c r="AC63" s="161">
        <f t="shared" si="64"/>
        <v>3.1320335497283261E-2</v>
      </c>
      <c r="AD63">
        <f t="shared" si="64"/>
        <v>40.46775971698117</v>
      </c>
      <c r="AE63" s="161">
        <f t="shared" si="64"/>
        <v>0.11711746730234765</v>
      </c>
      <c r="AF63" s="161">
        <f t="shared" si="64"/>
        <v>0.41945344950591212</v>
      </c>
      <c r="AG63">
        <f t="shared" si="64"/>
        <v>183.671504</v>
      </c>
      <c r="AH63" s="161">
        <f t="shared" si="64"/>
        <v>0.19257469535485067</v>
      </c>
      <c r="AI63" s="161">
        <f t="shared" si="64"/>
        <v>0.55788343306581145</v>
      </c>
      <c r="AJ63">
        <f t="shared" si="64"/>
        <v>376.05922693142855</v>
      </c>
      <c r="AK63" s="161">
        <f t="shared" si="64"/>
        <v>0.27235868079403502</v>
      </c>
      <c r="AL63" s="161">
        <f t="shared" si="64"/>
        <v>0.89871788918750917</v>
      </c>
      <c r="AM63">
        <f t="shared" si="64"/>
        <v>251.02611872864</v>
      </c>
      <c r="AN63" s="161">
        <f t="shared" si="64"/>
        <v>0.18514495103182815</v>
      </c>
      <c r="AO63" s="161">
        <f t="shared" si="64"/>
        <v>0.57860857322145642</v>
      </c>
      <c r="AP63">
        <f t="shared" si="64"/>
        <v>2.9127000000000001</v>
      </c>
      <c r="AQ63" s="161">
        <f t="shared" si="64"/>
        <v>5.4276517277552817E-3</v>
      </c>
      <c r="AR63" s="161">
        <f t="shared" si="64"/>
        <v>0.13023470485593314</v>
      </c>
      <c r="AS63">
        <f t="shared" si="64"/>
        <v>1911.8996616428572</v>
      </c>
      <c r="AT63" s="161">
        <f t="shared" si="64"/>
        <v>0.93784646515787951</v>
      </c>
      <c r="AU63" s="161">
        <f t="shared" si="64"/>
        <v>0.99914808650056808</v>
      </c>
      <c r="AV63">
        <f t="shared" si="64"/>
        <v>1.8102269714285715</v>
      </c>
      <c r="AW63" s="161">
        <f t="shared" si="64"/>
        <v>1.2247301830587822E-3</v>
      </c>
      <c r="AX63" s="161">
        <f t="shared" si="64"/>
        <v>4.5004455253541721E-3</v>
      </c>
      <c r="AY63">
        <f t="shared" si="64"/>
        <v>0.8571428571428571</v>
      </c>
      <c r="AZ63" s="161">
        <f t="shared" si="64"/>
        <v>6.6590467275395447E-4</v>
      </c>
      <c r="BA63" s="161">
        <f t="shared" si="64"/>
        <v>3.2379868910217104E-3</v>
      </c>
      <c r="BB63">
        <f t="shared" si="64"/>
        <v>48.139142857142858</v>
      </c>
      <c r="BC63" s="161">
        <f t="shared" si="64"/>
        <v>5.2651138401082744E-2</v>
      </c>
      <c r="BD63" s="161">
        <f t="shared" si="64"/>
        <v>0.17284687621431824</v>
      </c>
      <c r="BE63">
        <f t="shared" si="64"/>
        <v>8.4854199999999995</v>
      </c>
      <c r="BF63" s="161">
        <f t="shared" si="64"/>
        <v>1.0076837806467493E-2</v>
      </c>
      <c r="BG63" s="161">
        <f t="shared" si="64"/>
        <v>0.96859651067383956</v>
      </c>
      <c r="BH63">
        <f t="shared" si="64"/>
        <v>9.4599999999999991</v>
      </c>
      <c r="BI63" s="161">
        <f t="shared" si="64"/>
        <v>4.5999805535042815E-3</v>
      </c>
      <c r="BJ63" s="161">
        <f t="shared" si="64"/>
        <v>0.26727474210474905</v>
      </c>
      <c r="BK63">
        <f t="shared" si="64"/>
        <v>184.49164369745716</v>
      </c>
      <c r="BL63" s="161">
        <f t="shared" si="64"/>
        <v>0.64365878302957635</v>
      </c>
      <c r="BM63" s="161">
        <f t="shared" si="64"/>
        <v>0.9850777902971537</v>
      </c>
      <c r="BN63">
        <f t="shared" si="64"/>
        <v>17.927960545833333</v>
      </c>
      <c r="BO63" s="161">
        <f t="shared" si="64"/>
        <v>5.2039231840864536E-2</v>
      </c>
      <c r="BP63" s="161">
        <f t="shared" si="64"/>
        <v>0.38134699735247651</v>
      </c>
      <c r="BQ63">
        <f t="shared" si="64"/>
        <v>0.89992800000000006</v>
      </c>
      <c r="BR63" s="161">
        <f t="shared" ref="BR63:CW63" si="65">MAX(BR2:BR60)</f>
        <v>2.5271220734601179E-3</v>
      </c>
      <c r="BS63" s="161">
        <f t="shared" si="65"/>
        <v>3.460600812185155E-2</v>
      </c>
      <c r="BT63">
        <f t="shared" si="65"/>
        <v>1.6801616666666668</v>
      </c>
      <c r="BU63" s="161">
        <f t="shared" si="65"/>
        <v>1.8631368825149871E-3</v>
      </c>
      <c r="BV63" s="161">
        <f t="shared" si="65"/>
        <v>3.3135761969827551E-2</v>
      </c>
      <c r="BW63">
        <f t="shared" si="65"/>
        <v>1.5625E-2</v>
      </c>
      <c r="BX63" s="161">
        <f t="shared" si="65"/>
        <v>3.5736048132593232E-5</v>
      </c>
      <c r="BY63" s="161">
        <f t="shared" si="65"/>
        <v>5.7003629660704784E-4</v>
      </c>
      <c r="BZ63">
        <f t="shared" si="65"/>
        <v>2.48E-3</v>
      </c>
      <c r="CA63" s="161">
        <f t="shared" si="65"/>
        <v>6.6590467275395446E-6</v>
      </c>
      <c r="CB63" s="161">
        <f t="shared" si="65"/>
        <v>5.5218554145099482E-5</v>
      </c>
      <c r="CC63">
        <f t="shared" si="65"/>
        <v>0.55494246849999995</v>
      </c>
      <c r="CD63" s="161">
        <f t="shared" si="65"/>
        <v>1.1848528918246704E-3</v>
      </c>
      <c r="CE63" s="161">
        <f t="shared" si="65"/>
        <v>2.1855126796446835E-2</v>
      </c>
      <c r="CF63">
        <f t="shared" si="65"/>
        <v>0.80271428571428571</v>
      </c>
      <c r="CG63" s="161">
        <f t="shared" si="65"/>
        <v>1.5857129215406543E-3</v>
      </c>
      <c r="CH63" s="161">
        <f t="shared" si="65"/>
        <v>1.1620211134971003E-2</v>
      </c>
      <c r="CI63">
        <f t="shared" si="65"/>
        <v>1.3760000000000014</v>
      </c>
      <c r="CJ63" s="161">
        <f t="shared" si="65"/>
        <v>6.6908808050971356E-4</v>
      </c>
      <c r="CK63" s="161">
        <f t="shared" si="65"/>
        <v>3.8876326124327128E-2</v>
      </c>
      <c r="CL63">
        <f t="shared" si="65"/>
        <v>0</v>
      </c>
      <c r="CM63" s="161">
        <f t="shared" si="65"/>
        <v>0</v>
      </c>
      <c r="CN63" s="161">
        <f t="shared" si="65"/>
        <v>0</v>
      </c>
      <c r="CO63">
        <f t="shared" si="65"/>
        <v>9.2496071428571423</v>
      </c>
      <c r="CP63" s="161">
        <f t="shared" si="65"/>
        <v>1.854103228703996E-2</v>
      </c>
      <c r="CQ63" s="161">
        <f t="shared" si="65"/>
        <v>0.35837135027285572</v>
      </c>
      <c r="CR63">
        <f t="shared" si="65"/>
        <v>2.4977213714285713</v>
      </c>
      <c r="CS63" s="161">
        <f t="shared" si="65"/>
        <v>7.680613940991377E-3</v>
      </c>
      <c r="CT63" s="161">
        <f t="shared" si="65"/>
        <v>8.5636240028202082E-2</v>
      </c>
      <c r="CU63">
        <f t="shared" si="65"/>
        <v>32.855386898571425</v>
      </c>
      <c r="CV63" s="161">
        <f t="shared" si="65"/>
        <v>8.8219982503620037E-2</v>
      </c>
      <c r="CW63" s="161">
        <f t="shared" si="65"/>
        <v>0.73154312920038644</v>
      </c>
    </row>
    <row r="64" spans="1:101" s="164" customFormat="1" x14ac:dyDescent="0.25">
      <c r="A64" s="163" t="s">
        <v>1154</v>
      </c>
      <c r="B64" s="163"/>
      <c r="E64" s="164">
        <f>AVERAGE(E2:E60)</f>
        <v>735.44002454828649</v>
      </c>
      <c r="F64" s="164">
        <f t="shared" ref="F64:BQ64" si="66">AVERAGE(F2:F60)</f>
        <v>1767.6967515391786</v>
      </c>
      <c r="G64" s="164">
        <f t="shared" si="66"/>
        <v>227.94367847185868</v>
      </c>
      <c r="H64" s="165">
        <f t="shared" si="66"/>
        <v>0.41295252881211658</v>
      </c>
      <c r="I64" s="164">
        <f t="shared" si="66"/>
        <v>443.18459639136876</v>
      </c>
      <c r="J64" s="165">
        <f t="shared" si="66"/>
        <v>0.46657027678846419</v>
      </c>
      <c r="K64" s="164">
        <f t="shared" si="66"/>
        <v>2.6149016806578795</v>
      </c>
      <c r="L64" s="165">
        <f t="shared" si="66"/>
        <v>5.5517495311768975E-3</v>
      </c>
      <c r="M64" s="164">
        <f t="shared" si="66"/>
        <v>61.696848004771851</v>
      </c>
      <c r="N64" s="165">
        <f t="shared" si="66"/>
        <v>0.11492544486881873</v>
      </c>
      <c r="O64" s="164">
        <f t="shared" si="66"/>
        <v>27.584774600476841</v>
      </c>
      <c r="P64" s="165">
        <f t="shared" si="66"/>
        <v>3.1686865073239569E-2</v>
      </c>
      <c r="Q64" s="165">
        <f t="shared" si="66"/>
        <v>6.838657487091962E-2</v>
      </c>
      <c r="R64" s="164">
        <f t="shared" si="66"/>
        <v>1.6549644859880621</v>
      </c>
      <c r="S64" s="165">
        <f t="shared" si="66"/>
        <v>2.5322423037427576E-3</v>
      </c>
      <c r="T64" s="165">
        <f t="shared" si="66"/>
        <v>4.2521237553902858E-2</v>
      </c>
      <c r="U64" s="164">
        <f t="shared" si="66"/>
        <v>139.33187177983862</v>
      </c>
      <c r="V64" s="165">
        <f t="shared" si="66"/>
        <v>0.25495522192442666</v>
      </c>
      <c r="W64" s="165">
        <f t="shared" si="66"/>
        <v>0.60022027181198923</v>
      </c>
      <c r="X64" s="164">
        <f t="shared" si="66"/>
        <v>17.484672441360729</v>
      </c>
      <c r="Y64" s="165">
        <f t="shared" si="66"/>
        <v>4.3063900524513421E-2</v>
      </c>
      <c r="Z64" s="165">
        <f t="shared" si="66"/>
        <v>9.6388789283997051E-2</v>
      </c>
      <c r="AA64" s="164">
        <f t="shared" si="66"/>
        <v>9.1987690830266353E-2</v>
      </c>
      <c r="AB64" s="165">
        <f t="shared" si="66"/>
        <v>1.2979657242826983E-4</v>
      </c>
      <c r="AC64" s="165">
        <f t="shared" si="66"/>
        <v>1.9865779501296085E-3</v>
      </c>
      <c r="AD64" s="164">
        <f t="shared" si="66"/>
        <v>13.896004724436011</v>
      </c>
      <c r="AE64" s="165">
        <f t="shared" si="66"/>
        <v>2.8920699113527227E-2</v>
      </c>
      <c r="AF64" s="165">
        <f t="shared" si="66"/>
        <v>8.2697148773776888E-2</v>
      </c>
      <c r="AG64" s="164">
        <f t="shared" si="66"/>
        <v>27.959986188668225</v>
      </c>
      <c r="AH64" s="165">
        <f t="shared" si="66"/>
        <v>5.197111040282841E-2</v>
      </c>
      <c r="AI64" s="165">
        <f t="shared" si="66"/>
        <v>0.14527427090154452</v>
      </c>
      <c r="AJ64" s="164">
        <f t="shared" si="66"/>
        <v>16.145091544963034</v>
      </c>
      <c r="AK64" s="165">
        <f t="shared" si="66"/>
        <v>2.0797301812265183E-2</v>
      </c>
      <c r="AL64" s="165">
        <f t="shared" si="66"/>
        <v>0.14554040284497882</v>
      </c>
      <c r="AM64" s="164">
        <f t="shared" si="66"/>
        <v>17.947668504301664</v>
      </c>
      <c r="AN64" s="165">
        <f t="shared" si="66"/>
        <v>2.2959019058766308E-2</v>
      </c>
      <c r="AO64" s="165">
        <f t="shared" si="66"/>
        <v>7.6387550000134766E-2</v>
      </c>
      <c r="AP64" s="164">
        <f t="shared" si="66"/>
        <v>0.4014112276029056</v>
      </c>
      <c r="AQ64" s="165">
        <f t="shared" si="66"/>
        <v>9.3562886357805236E-4</v>
      </c>
      <c r="AR64" s="165">
        <f t="shared" si="66"/>
        <v>1.2851110422149795E-2</v>
      </c>
      <c r="AS64" s="164">
        <f t="shared" si="66"/>
        <v>425.07424889027504</v>
      </c>
      <c r="AT64" s="165">
        <f t="shared" si="66"/>
        <v>0.44340998435570717</v>
      </c>
      <c r="AU64" s="165">
        <f t="shared" si="66"/>
        <v>0.92309553169920477</v>
      </c>
      <c r="AV64" s="164">
        <f t="shared" si="66"/>
        <v>0.12575793129539953</v>
      </c>
      <c r="AW64" s="165">
        <f t="shared" si="66"/>
        <v>1.6100183455112108E-4</v>
      </c>
      <c r="AX64" s="165">
        <f t="shared" si="66"/>
        <v>4.1492955782711032E-4</v>
      </c>
      <c r="AY64" s="164">
        <f t="shared" si="66"/>
        <v>3.6921065375302667E-2</v>
      </c>
      <c r="AZ64" s="165">
        <f t="shared" si="66"/>
        <v>4.0271539251077319E-5</v>
      </c>
      <c r="BA64" s="165">
        <f t="shared" si="66"/>
        <v>1.0198874254010808E-4</v>
      </c>
      <c r="BB64" s="164">
        <f t="shared" si="66"/>
        <v>1.6863687370056495</v>
      </c>
      <c r="BC64" s="165">
        <f t="shared" si="66"/>
        <v>2.3547317734682696E-3</v>
      </c>
      <c r="BD64" s="165">
        <f t="shared" si="66"/>
        <v>7.0329443573765218E-3</v>
      </c>
      <c r="BE64" s="164">
        <f t="shared" si="66"/>
        <v>0.72694325230053269</v>
      </c>
      <c r="BF64" s="165">
        <f t="shared" si="66"/>
        <v>1.0720213402742871E-3</v>
      </c>
      <c r="BG64" s="165">
        <f t="shared" si="66"/>
        <v>3.2594716299733151E-2</v>
      </c>
      <c r="BH64" s="164">
        <f t="shared" si="66"/>
        <v>1.8016538134479421</v>
      </c>
      <c r="BI64" s="165">
        <f t="shared" si="66"/>
        <v>1.4993780607064362E-3</v>
      </c>
      <c r="BJ64" s="165">
        <f t="shared" si="66"/>
        <v>4.2100560254859247E-2</v>
      </c>
      <c r="BK64" s="164">
        <f t="shared" si="66"/>
        <v>32.346389073288378</v>
      </c>
      <c r="BL64" s="165">
        <f t="shared" si="66"/>
        <v>7.3423426048439405E-2</v>
      </c>
      <c r="BM64" s="165">
        <f t="shared" si="66"/>
        <v>0.53207493540716633</v>
      </c>
      <c r="BN64" s="164">
        <f t="shared" si="66"/>
        <v>1.0996714570721748</v>
      </c>
      <c r="BO64" s="165">
        <f t="shared" si="66"/>
        <v>2.4309213587861761E-3</v>
      </c>
      <c r="BP64" s="165">
        <f t="shared" si="66"/>
        <v>2.2398759149208393E-2</v>
      </c>
      <c r="BQ64" s="164">
        <f t="shared" si="66"/>
        <v>0.14267524156319608</v>
      </c>
      <c r="BR64" s="165">
        <f t="shared" ref="BR64:CW64" si="67">AVERAGE(BR2:BR60)</f>
        <v>3.0957727278740297E-4</v>
      </c>
      <c r="BS64" s="165">
        <f t="shared" si="67"/>
        <v>3.7798772481239212E-3</v>
      </c>
      <c r="BT64" s="164">
        <f t="shared" si="67"/>
        <v>0.147987816608318</v>
      </c>
      <c r="BU64" s="165">
        <f t="shared" si="67"/>
        <v>2.1089151435569697E-4</v>
      </c>
      <c r="BV64" s="165">
        <f t="shared" si="67"/>
        <v>3.4630388154208856E-3</v>
      </c>
      <c r="BW64" s="164">
        <f t="shared" si="67"/>
        <v>7.43943196125908E-4</v>
      </c>
      <c r="BX64" s="165">
        <f t="shared" si="67"/>
        <v>1.2248617373710942E-6</v>
      </c>
      <c r="BY64" s="165">
        <f t="shared" si="67"/>
        <v>2.1490625140735143E-5</v>
      </c>
      <c r="BZ64" s="164">
        <f t="shared" si="67"/>
        <v>4.2033898305084746E-5</v>
      </c>
      <c r="CA64" s="165">
        <f t="shared" si="67"/>
        <v>1.1286519877185668E-7</v>
      </c>
      <c r="CB64" s="165">
        <f t="shared" si="67"/>
        <v>9.3590769737456748E-7</v>
      </c>
      <c r="CC64" s="164">
        <f t="shared" si="67"/>
        <v>6.9899060069486693E-2</v>
      </c>
      <c r="CD64" s="165">
        <f t="shared" si="67"/>
        <v>1.3174892460900397E-4</v>
      </c>
      <c r="CE64" s="165">
        <f t="shared" si="67"/>
        <v>1.8619858478410513E-3</v>
      </c>
      <c r="CF64" s="164">
        <f t="shared" si="67"/>
        <v>4.3527597861178373E-2</v>
      </c>
      <c r="CG64" s="165">
        <f t="shared" si="67"/>
        <v>5.8865995137479012E-5</v>
      </c>
      <c r="CH64" s="165">
        <f t="shared" si="67"/>
        <v>4.2226478405410403E-4</v>
      </c>
      <c r="CI64" s="164">
        <f t="shared" si="67"/>
        <v>0.25736808213075058</v>
      </c>
      <c r="CJ64" s="165">
        <f t="shared" si="67"/>
        <v>2.1003688870335519E-4</v>
      </c>
      <c r="CK64" s="165">
        <f t="shared" si="67"/>
        <v>5.985871801828687E-3</v>
      </c>
      <c r="CL64" s="164">
        <f t="shared" si="67"/>
        <v>0</v>
      </c>
      <c r="CM64" s="165">
        <f t="shared" si="67"/>
        <v>0</v>
      </c>
      <c r="CN64" s="165">
        <f t="shared" si="67"/>
        <v>0</v>
      </c>
      <c r="CO64" s="164">
        <f t="shared" si="67"/>
        <v>2.3565998366195786</v>
      </c>
      <c r="CP64" s="165">
        <f t="shared" si="67"/>
        <v>3.056492024471395E-3</v>
      </c>
      <c r="CQ64" s="165">
        <f t="shared" si="67"/>
        <v>6.352799028464208E-2</v>
      </c>
      <c r="CR64" s="164">
        <f t="shared" si="67"/>
        <v>0.31979478101694925</v>
      </c>
      <c r="CS64" s="165">
        <f t="shared" si="67"/>
        <v>7.4435109913789145E-4</v>
      </c>
      <c r="CT64" s="165">
        <f t="shared" si="67"/>
        <v>1.0320420432387964E-2</v>
      </c>
      <c r="CU64" s="164">
        <f t="shared" si="67"/>
        <v>4.0900970662517162</v>
      </c>
      <c r="CV64" s="165">
        <f t="shared" si="67"/>
        <v>7.3814270623617905E-3</v>
      </c>
      <c r="CW64" s="165">
        <f t="shared" si="67"/>
        <v>9.5496976911610937E-2</v>
      </c>
    </row>
    <row r="65" spans="1:101" x14ac:dyDescent="0.25">
      <c r="A65" s="162" t="s">
        <v>1155</v>
      </c>
      <c r="B65" s="162"/>
      <c r="E65">
        <f>STDEV(E2:E60)</f>
        <v>569.04911941406294</v>
      </c>
      <c r="F65">
        <f t="shared" ref="F65:BQ65" si="68">STDEV(F2:F60)</f>
        <v>972.12813420391512</v>
      </c>
      <c r="G65">
        <f t="shared" si="68"/>
        <v>190.63578841958983</v>
      </c>
      <c r="H65" s="161">
        <f t="shared" si="68"/>
        <v>0.24156178365394523</v>
      </c>
      <c r="I65">
        <f t="shared" si="68"/>
        <v>498.19717322681521</v>
      </c>
      <c r="J65" s="161">
        <f t="shared" si="68"/>
        <v>0.270896538552865</v>
      </c>
      <c r="K65">
        <f t="shared" si="68"/>
        <v>3.691143493846536</v>
      </c>
      <c r="L65" s="161">
        <f t="shared" si="68"/>
        <v>9.0005164081542396E-3</v>
      </c>
      <c r="M65">
        <f t="shared" si="68"/>
        <v>67.341228333362096</v>
      </c>
      <c r="N65" s="161">
        <f t="shared" si="68"/>
        <v>0.12442566762438417</v>
      </c>
      <c r="O65">
        <f t="shared" si="68"/>
        <v>121.7533107281957</v>
      </c>
      <c r="P65" s="161">
        <f t="shared" si="68"/>
        <v>8.3109384645522616E-2</v>
      </c>
      <c r="Q65" s="161">
        <f t="shared" si="68"/>
        <v>0.10751983624444365</v>
      </c>
      <c r="R65">
        <f t="shared" si="68"/>
        <v>2.170727812581605</v>
      </c>
      <c r="S65" s="161">
        <f t="shared" si="68"/>
        <v>3.4039307004620541E-3</v>
      </c>
      <c r="T65" s="161">
        <f t="shared" si="68"/>
        <v>7.4367734780311417E-2</v>
      </c>
      <c r="U65">
        <f t="shared" si="68"/>
        <v>117.24710439561656</v>
      </c>
      <c r="V65" s="161">
        <f t="shared" si="68"/>
        <v>0.19336826431897319</v>
      </c>
      <c r="W65" s="161">
        <f t="shared" si="68"/>
        <v>0.2049902690985278</v>
      </c>
      <c r="X65">
        <f t="shared" si="68"/>
        <v>24.793685922307191</v>
      </c>
      <c r="Y65" s="161">
        <f t="shared" si="68"/>
        <v>7.1848541563366966E-2</v>
      </c>
      <c r="Z65" s="161">
        <f t="shared" si="68"/>
        <v>0.13472418981428178</v>
      </c>
      <c r="AA65">
        <f t="shared" si="68"/>
        <v>0.24537000885693841</v>
      </c>
      <c r="AB65" s="161">
        <f t="shared" si="68"/>
        <v>3.4275775372977603E-4</v>
      </c>
      <c r="AC65" s="161">
        <f t="shared" si="68"/>
        <v>5.2196204551923035E-3</v>
      </c>
      <c r="AD65">
        <f t="shared" si="68"/>
        <v>9.7506853032565672</v>
      </c>
      <c r="AE65" s="161">
        <f t="shared" si="68"/>
        <v>2.425751820296156E-2</v>
      </c>
      <c r="AF65" s="161">
        <f t="shared" si="68"/>
        <v>6.8192936788938341E-2</v>
      </c>
      <c r="AG65">
        <f t="shared" si="68"/>
        <v>30.145672540943174</v>
      </c>
      <c r="AH65" s="161">
        <f t="shared" si="68"/>
        <v>4.5938770351819279E-2</v>
      </c>
      <c r="AI65" s="161">
        <f t="shared" si="68"/>
        <v>0.11864699750912072</v>
      </c>
      <c r="AJ65">
        <f t="shared" si="68"/>
        <v>54.40296221271619</v>
      </c>
      <c r="AK65" s="161">
        <f t="shared" si="68"/>
        <v>4.4639258588492867E-2</v>
      </c>
      <c r="AL65" s="161">
        <f t="shared" si="68"/>
        <v>0.24380359571440777</v>
      </c>
      <c r="AM65">
        <f t="shared" si="68"/>
        <v>40.520999293212014</v>
      </c>
      <c r="AN65" s="161">
        <f t="shared" si="68"/>
        <v>3.7942882195234603E-2</v>
      </c>
      <c r="AO65" s="161">
        <f t="shared" si="68"/>
        <v>0.12499324155495337</v>
      </c>
      <c r="AP65">
        <f t="shared" si="68"/>
        <v>0.61696773261670446</v>
      </c>
      <c r="AQ65" s="161">
        <f t="shared" si="68"/>
        <v>1.424001170349622E-3</v>
      </c>
      <c r="AR65" s="161">
        <f t="shared" si="68"/>
        <v>2.3739250573083411E-2</v>
      </c>
      <c r="AS65">
        <f t="shared" si="68"/>
        <v>493.30033564483125</v>
      </c>
      <c r="AT65" s="161">
        <f t="shared" si="68"/>
        <v>0.27838627781213832</v>
      </c>
      <c r="AU65" s="161">
        <f t="shared" si="68"/>
        <v>0.1249532271192195</v>
      </c>
      <c r="AV65">
        <f t="shared" si="68"/>
        <v>0.29268829113484351</v>
      </c>
      <c r="AW65" s="161">
        <f t="shared" si="68"/>
        <v>2.6176906641980463E-4</v>
      </c>
      <c r="AX65" s="161">
        <f t="shared" si="68"/>
        <v>7.5719456083880149E-4</v>
      </c>
      <c r="AY65">
        <f t="shared" si="68"/>
        <v>0.13113931314946747</v>
      </c>
      <c r="AZ65" s="161">
        <f t="shared" si="68"/>
        <v>1.278430485904019E-4</v>
      </c>
      <c r="BA65" s="161">
        <f t="shared" si="68"/>
        <v>4.4338027837144233E-4</v>
      </c>
      <c r="BB65">
        <f t="shared" si="68"/>
        <v>7.0734733848001365</v>
      </c>
      <c r="BC65" s="161">
        <f t="shared" si="68"/>
        <v>8.9419557125705526E-3</v>
      </c>
      <c r="BD65" s="161">
        <f t="shared" si="68"/>
        <v>2.6927042645165523E-2</v>
      </c>
      <c r="BE65">
        <f t="shared" si="68"/>
        <v>1.3918678481906304</v>
      </c>
      <c r="BF65" s="161">
        <f t="shared" si="68"/>
        <v>1.8559142024653476E-3</v>
      </c>
      <c r="BG65" s="161">
        <f t="shared" si="68"/>
        <v>0.12856094203969434</v>
      </c>
      <c r="BH65">
        <f t="shared" si="68"/>
        <v>2.4904140880488197</v>
      </c>
      <c r="BI65" s="161">
        <f t="shared" si="68"/>
        <v>1.6911307349600528E-3</v>
      </c>
      <c r="BJ65" s="161">
        <f t="shared" si="68"/>
        <v>6.5163382223908287E-2</v>
      </c>
      <c r="BK65">
        <f t="shared" si="68"/>
        <v>37.660859375651505</v>
      </c>
      <c r="BL65" s="161">
        <f t="shared" si="68"/>
        <v>0.11852848023219192</v>
      </c>
      <c r="BM65" s="161">
        <f t="shared" si="68"/>
        <v>0.2690390771611208</v>
      </c>
      <c r="BN65">
        <f t="shared" si="68"/>
        <v>3.3362767079519227</v>
      </c>
      <c r="BO65" s="161">
        <f t="shared" si="68"/>
        <v>8.3479803766614031E-3</v>
      </c>
      <c r="BP65" s="161">
        <f t="shared" si="68"/>
        <v>6.2806169848412349E-2</v>
      </c>
      <c r="BQ65">
        <f t="shared" si="68"/>
        <v>0.18451841944429787</v>
      </c>
      <c r="BR65" s="161">
        <f t="shared" ref="BR65:CW65" si="69">STDEV(BR2:BR60)</f>
        <v>4.9269765402075623E-4</v>
      </c>
      <c r="BS65" s="161">
        <f t="shared" si="69"/>
        <v>6.1391903371590785E-3</v>
      </c>
      <c r="BT65">
        <f t="shared" si="69"/>
        <v>0.27946354509461835</v>
      </c>
      <c r="BU65" s="161">
        <f t="shared" si="69"/>
        <v>3.5582685412704118E-4</v>
      </c>
      <c r="BV65" s="161">
        <f t="shared" si="69"/>
        <v>6.826604734787284E-3</v>
      </c>
      <c r="BW65">
        <f t="shared" si="69"/>
        <v>2.904778269848125E-3</v>
      </c>
      <c r="BX65" s="161">
        <f t="shared" si="69"/>
        <v>5.6969669170037346E-6</v>
      </c>
      <c r="BY65" s="161">
        <f t="shared" si="69"/>
        <v>9.8998891074214012E-5</v>
      </c>
      <c r="BZ65">
        <f t="shared" si="69"/>
        <v>3.2286849923244317E-4</v>
      </c>
      <c r="CA65" s="161">
        <f t="shared" si="69"/>
        <v>8.6693404162879252E-7</v>
      </c>
      <c r="CB65" s="161">
        <f t="shared" si="69"/>
        <v>7.1888434300861567E-6</v>
      </c>
      <c r="CC65">
        <f t="shared" si="69"/>
        <v>0.13532921286824856</v>
      </c>
      <c r="CD65" s="161">
        <f t="shared" si="69"/>
        <v>2.7442799348491515E-4</v>
      </c>
      <c r="CE65" s="161">
        <f t="shared" si="69"/>
        <v>4.2121062762539426E-3</v>
      </c>
      <c r="CF65">
        <f t="shared" si="69"/>
        <v>0.16717524503609979</v>
      </c>
      <c r="CG65" s="161">
        <f t="shared" si="69"/>
        <v>2.4820874079174596E-4</v>
      </c>
      <c r="CH65" s="161">
        <f t="shared" si="69"/>
        <v>1.8264237288346415E-3</v>
      </c>
      <c r="CI65">
        <f t="shared" si="69"/>
        <v>0.3619767898685291</v>
      </c>
      <c r="CJ65" s="161">
        <f t="shared" si="69"/>
        <v>2.4810591052456594E-4</v>
      </c>
      <c r="CK65" s="161">
        <f t="shared" si="69"/>
        <v>9.5108124620794394E-3</v>
      </c>
      <c r="CL65">
        <f t="shared" si="69"/>
        <v>0</v>
      </c>
      <c r="CM65" s="161">
        <f t="shared" si="69"/>
        <v>0</v>
      </c>
      <c r="CN65" s="161">
        <f t="shared" si="69"/>
        <v>0</v>
      </c>
      <c r="CO65">
        <f t="shared" si="69"/>
        <v>2.4398184215681868</v>
      </c>
      <c r="CP65" s="161">
        <f t="shared" si="69"/>
        <v>3.5324007852208816E-3</v>
      </c>
      <c r="CQ65" s="161">
        <f t="shared" si="69"/>
        <v>8.4035337246534239E-2</v>
      </c>
      <c r="CR65">
        <f t="shared" si="69"/>
        <v>0.56352098276733997</v>
      </c>
      <c r="CS65" s="161">
        <f t="shared" si="69"/>
        <v>1.5961392968011474E-3</v>
      </c>
      <c r="CT65" s="161">
        <f t="shared" si="69"/>
        <v>2.1209050113986591E-2</v>
      </c>
      <c r="CU65">
        <f t="shared" si="69"/>
        <v>6.8436325896799275</v>
      </c>
      <c r="CV65" s="161">
        <f t="shared" si="69"/>
        <v>1.2662812885908464E-2</v>
      </c>
      <c r="CW65" s="161">
        <f t="shared" si="69"/>
        <v>0.13743040053365632</v>
      </c>
    </row>
    <row r="66" spans="1:101" x14ac:dyDescent="0.25">
      <c r="A66" s="162" t="s">
        <v>1156</v>
      </c>
      <c r="B66" s="162"/>
      <c r="E66">
        <f>AVERAGE(E2:E60)</f>
        <v>735.44002454828649</v>
      </c>
      <c r="F66">
        <f t="shared" ref="F66:BQ66" si="70">AVERAGE(F2:F60)</f>
        <v>1767.6967515391786</v>
      </c>
      <c r="G66">
        <f t="shared" si="70"/>
        <v>227.94367847185868</v>
      </c>
      <c r="H66" s="161">
        <f t="shared" si="70"/>
        <v>0.41295252881211658</v>
      </c>
      <c r="I66">
        <f t="shared" si="70"/>
        <v>443.18459639136876</v>
      </c>
      <c r="J66" s="161">
        <f t="shared" si="70"/>
        <v>0.46657027678846419</v>
      </c>
      <c r="K66">
        <f t="shared" si="70"/>
        <v>2.6149016806578795</v>
      </c>
      <c r="L66" s="161">
        <f t="shared" si="70"/>
        <v>5.5517495311768975E-3</v>
      </c>
      <c r="M66">
        <f t="shared" si="70"/>
        <v>61.696848004771851</v>
      </c>
      <c r="N66" s="161">
        <f t="shared" si="70"/>
        <v>0.11492544486881873</v>
      </c>
      <c r="O66">
        <f t="shared" si="70"/>
        <v>27.584774600476841</v>
      </c>
      <c r="P66" s="161">
        <f t="shared" si="70"/>
        <v>3.1686865073239569E-2</v>
      </c>
      <c r="Q66" s="161">
        <f t="shared" si="70"/>
        <v>6.838657487091962E-2</v>
      </c>
      <c r="R66">
        <f t="shared" si="70"/>
        <v>1.6549644859880621</v>
      </c>
      <c r="S66" s="161">
        <f t="shared" si="70"/>
        <v>2.5322423037427576E-3</v>
      </c>
      <c r="T66" s="161">
        <f t="shared" si="70"/>
        <v>4.2521237553902858E-2</v>
      </c>
      <c r="U66">
        <f t="shared" si="70"/>
        <v>139.33187177983862</v>
      </c>
      <c r="V66" s="161">
        <f t="shared" si="70"/>
        <v>0.25495522192442666</v>
      </c>
      <c r="W66" s="161">
        <f t="shared" si="70"/>
        <v>0.60022027181198923</v>
      </c>
      <c r="X66">
        <f t="shared" si="70"/>
        <v>17.484672441360729</v>
      </c>
      <c r="Y66" s="161">
        <f t="shared" si="70"/>
        <v>4.3063900524513421E-2</v>
      </c>
      <c r="Z66" s="161">
        <f t="shared" si="70"/>
        <v>9.6388789283997051E-2</v>
      </c>
      <c r="AA66">
        <f t="shared" si="70"/>
        <v>9.1987690830266353E-2</v>
      </c>
      <c r="AB66" s="161">
        <f t="shared" si="70"/>
        <v>1.2979657242826983E-4</v>
      </c>
      <c r="AC66" s="161">
        <f t="shared" si="70"/>
        <v>1.9865779501296085E-3</v>
      </c>
      <c r="AD66">
        <f t="shared" si="70"/>
        <v>13.896004724436011</v>
      </c>
      <c r="AE66" s="161">
        <f t="shared" si="70"/>
        <v>2.8920699113527227E-2</v>
      </c>
      <c r="AF66" s="161">
        <f t="shared" si="70"/>
        <v>8.2697148773776888E-2</v>
      </c>
      <c r="AG66">
        <f t="shared" si="70"/>
        <v>27.959986188668225</v>
      </c>
      <c r="AH66" s="161">
        <f t="shared" si="70"/>
        <v>5.197111040282841E-2</v>
      </c>
      <c r="AI66" s="161">
        <f t="shared" si="70"/>
        <v>0.14527427090154452</v>
      </c>
      <c r="AJ66">
        <f t="shared" si="70"/>
        <v>16.145091544963034</v>
      </c>
      <c r="AK66" s="161">
        <f t="shared" si="70"/>
        <v>2.0797301812265183E-2</v>
      </c>
      <c r="AL66" s="161">
        <f t="shared" si="70"/>
        <v>0.14554040284497882</v>
      </c>
      <c r="AM66">
        <f t="shared" si="70"/>
        <v>17.947668504301664</v>
      </c>
      <c r="AN66" s="161">
        <f t="shared" si="70"/>
        <v>2.2959019058766308E-2</v>
      </c>
      <c r="AO66" s="161">
        <f t="shared" si="70"/>
        <v>7.6387550000134766E-2</v>
      </c>
      <c r="AP66">
        <f t="shared" si="70"/>
        <v>0.4014112276029056</v>
      </c>
      <c r="AQ66" s="161">
        <f t="shared" si="70"/>
        <v>9.3562886357805236E-4</v>
      </c>
      <c r="AR66" s="161">
        <f t="shared" si="70"/>
        <v>1.2851110422149795E-2</v>
      </c>
      <c r="AS66">
        <f t="shared" si="70"/>
        <v>425.07424889027504</v>
      </c>
      <c r="AT66" s="161">
        <f t="shared" si="70"/>
        <v>0.44340998435570717</v>
      </c>
      <c r="AU66" s="161">
        <f t="shared" si="70"/>
        <v>0.92309553169920477</v>
      </c>
      <c r="AV66">
        <f t="shared" si="70"/>
        <v>0.12575793129539953</v>
      </c>
      <c r="AW66" s="161">
        <f t="shared" si="70"/>
        <v>1.6100183455112108E-4</v>
      </c>
      <c r="AX66" s="161">
        <f t="shared" si="70"/>
        <v>4.1492955782711032E-4</v>
      </c>
      <c r="AY66">
        <f t="shared" si="70"/>
        <v>3.6921065375302667E-2</v>
      </c>
      <c r="AZ66" s="161">
        <f t="shared" si="70"/>
        <v>4.0271539251077319E-5</v>
      </c>
      <c r="BA66" s="161">
        <f t="shared" si="70"/>
        <v>1.0198874254010808E-4</v>
      </c>
      <c r="BB66">
        <f t="shared" si="70"/>
        <v>1.6863687370056495</v>
      </c>
      <c r="BC66" s="161">
        <f t="shared" si="70"/>
        <v>2.3547317734682696E-3</v>
      </c>
      <c r="BD66" s="161">
        <f t="shared" si="70"/>
        <v>7.0329443573765218E-3</v>
      </c>
      <c r="BE66">
        <f t="shared" si="70"/>
        <v>0.72694325230053269</v>
      </c>
      <c r="BF66" s="161">
        <f t="shared" si="70"/>
        <v>1.0720213402742871E-3</v>
      </c>
      <c r="BG66" s="161">
        <f t="shared" si="70"/>
        <v>3.2594716299733151E-2</v>
      </c>
      <c r="BH66">
        <f t="shared" si="70"/>
        <v>1.8016538134479421</v>
      </c>
      <c r="BI66" s="161">
        <f t="shared" si="70"/>
        <v>1.4993780607064362E-3</v>
      </c>
      <c r="BJ66" s="161">
        <f t="shared" si="70"/>
        <v>4.2100560254859247E-2</v>
      </c>
      <c r="BK66">
        <f t="shared" si="70"/>
        <v>32.346389073288378</v>
      </c>
      <c r="BL66" s="161">
        <f t="shared" si="70"/>
        <v>7.3423426048439405E-2</v>
      </c>
      <c r="BM66" s="161">
        <f t="shared" si="70"/>
        <v>0.53207493540716633</v>
      </c>
      <c r="BN66">
        <f t="shared" si="70"/>
        <v>1.0996714570721748</v>
      </c>
      <c r="BO66" s="161">
        <f t="shared" si="70"/>
        <v>2.4309213587861761E-3</v>
      </c>
      <c r="BP66" s="161">
        <f t="shared" si="70"/>
        <v>2.2398759149208393E-2</v>
      </c>
      <c r="BQ66">
        <f t="shared" si="70"/>
        <v>0.14267524156319608</v>
      </c>
      <c r="BR66" s="161">
        <f t="shared" ref="BR66:CW66" si="71">AVERAGE(BR2:BR60)</f>
        <v>3.0957727278740297E-4</v>
      </c>
      <c r="BS66" s="161">
        <f t="shared" si="71"/>
        <v>3.7798772481239212E-3</v>
      </c>
      <c r="BT66">
        <f t="shared" si="71"/>
        <v>0.147987816608318</v>
      </c>
      <c r="BU66" s="161">
        <f t="shared" si="71"/>
        <v>2.1089151435569697E-4</v>
      </c>
      <c r="BV66" s="161">
        <f t="shared" si="71"/>
        <v>3.4630388154208856E-3</v>
      </c>
      <c r="BW66">
        <f t="shared" si="71"/>
        <v>7.43943196125908E-4</v>
      </c>
      <c r="BX66" s="161">
        <f t="shared" si="71"/>
        <v>1.2248617373710942E-6</v>
      </c>
      <c r="BY66" s="161">
        <f t="shared" si="71"/>
        <v>2.1490625140735143E-5</v>
      </c>
      <c r="BZ66">
        <f t="shared" si="71"/>
        <v>4.2033898305084746E-5</v>
      </c>
      <c r="CA66" s="161">
        <f t="shared" si="71"/>
        <v>1.1286519877185668E-7</v>
      </c>
      <c r="CB66" s="161">
        <f t="shared" si="71"/>
        <v>9.3590769737456748E-7</v>
      </c>
      <c r="CC66">
        <f t="shared" si="71"/>
        <v>6.9899060069486693E-2</v>
      </c>
      <c r="CD66" s="161">
        <f t="shared" si="71"/>
        <v>1.3174892460900397E-4</v>
      </c>
      <c r="CE66" s="161">
        <f t="shared" si="71"/>
        <v>1.8619858478410513E-3</v>
      </c>
      <c r="CF66">
        <f t="shared" si="71"/>
        <v>4.3527597861178373E-2</v>
      </c>
      <c r="CG66" s="161">
        <f t="shared" si="71"/>
        <v>5.8865995137479012E-5</v>
      </c>
      <c r="CH66" s="161">
        <f t="shared" si="71"/>
        <v>4.2226478405410403E-4</v>
      </c>
      <c r="CI66">
        <f t="shared" si="71"/>
        <v>0.25736808213075058</v>
      </c>
      <c r="CJ66" s="161">
        <f t="shared" si="71"/>
        <v>2.1003688870335519E-4</v>
      </c>
      <c r="CK66" s="161">
        <f t="shared" si="71"/>
        <v>5.985871801828687E-3</v>
      </c>
      <c r="CL66">
        <f t="shared" si="71"/>
        <v>0</v>
      </c>
      <c r="CM66" s="161">
        <f t="shared" si="71"/>
        <v>0</v>
      </c>
      <c r="CN66" s="161">
        <f t="shared" si="71"/>
        <v>0</v>
      </c>
      <c r="CO66">
        <f t="shared" si="71"/>
        <v>2.3565998366195786</v>
      </c>
      <c r="CP66" s="161">
        <f t="shared" si="71"/>
        <v>3.056492024471395E-3</v>
      </c>
      <c r="CQ66" s="161">
        <f t="shared" si="71"/>
        <v>6.352799028464208E-2</v>
      </c>
      <c r="CR66">
        <f t="shared" si="71"/>
        <v>0.31979478101694925</v>
      </c>
      <c r="CS66" s="161">
        <f t="shared" si="71"/>
        <v>7.4435109913789145E-4</v>
      </c>
      <c r="CT66" s="161">
        <f t="shared" si="71"/>
        <v>1.0320420432387964E-2</v>
      </c>
      <c r="CU66">
        <f t="shared" si="71"/>
        <v>4.0900970662517162</v>
      </c>
      <c r="CV66" s="161">
        <f t="shared" si="71"/>
        <v>7.3814270623617905E-3</v>
      </c>
      <c r="CW66" s="161">
        <f t="shared" si="71"/>
        <v>9.5496976911610937E-2</v>
      </c>
    </row>
    <row r="67" spans="1:101" x14ac:dyDescent="0.25">
      <c r="A67" s="162" t="s">
        <v>1157</v>
      </c>
      <c r="B67" s="162"/>
      <c r="E67">
        <f>PERCENTILE(E2:E60, 0.33)</f>
        <v>367.50614905311221</v>
      </c>
      <c r="F67">
        <f t="shared" ref="F67:BQ67" si="72">PERCENTILE(F2:F60, 0.33)</f>
        <v>1068.9590301556041</v>
      </c>
      <c r="G67">
        <f t="shared" si="72"/>
        <v>120.19947642641108</v>
      </c>
      <c r="H67" s="161">
        <f t="shared" si="72"/>
        <v>0.24452342174942757</v>
      </c>
      <c r="I67">
        <f t="shared" si="72"/>
        <v>79.822769696091427</v>
      </c>
      <c r="J67" s="161">
        <f t="shared" si="72"/>
        <v>0.25330335821137484</v>
      </c>
      <c r="K67">
        <f t="shared" si="72"/>
        <v>0.88825716232311314</v>
      </c>
      <c r="L67" s="161">
        <f t="shared" si="72"/>
        <v>1.6037087370727955E-3</v>
      </c>
      <c r="M67">
        <f t="shared" si="72"/>
        <v>28.847740245148717</v>
      </c>
      <c r="N67" s="161">
        <f t="shared" si="72"/>
        <v>4.9128170700319308E-2</v>
      </c>
      <c r="O67">
        <f t="shared" si="72"/>
        <v>2.9420072072857142</v>
      </c>
      <c r="P67" s="161">
        <f t="shared" si="72"/>
        <v>4.8423307537085476E-3</v>
      </c>
      <c r="Q67" s="161">
        <f t="shared" si="72"/>
        <v>1.9447765602365736E-2</v>
      </c>
      <c r="R67">
        <f t="shared" si="72"/>
        <v>4.4359611295681105E-2</v>
      </c>
      <c r="S67" s="161">
        <f t="shared" si="72"/>
        <v>1.9883757803407728E-4</v>
      </c>
      <c r="T67" s="161">
        <f t="shared" si="72"/>
        <v>1.3685790051371212E-3</v>
      </c>
      <c r="U67">
        <f t="shared" si="72"/>
        <v>70.877471356271428</v>
      </c>
      <c r="V67" s="161">
        <f t="shared" si="72"/>
        <v>0.14584766726670026</v>
      </c>
      <c r="W67" s="161">
        <f t="shared" si="72"/>
        <v>0.54823593536986093</v>
      </c>
      <c r="X67">
        <f t="shared" si="72"/>
        <v>1.9129483162298004</v>
      </c>
      <c r="Y67" s="161">
        <f t="shared" si="72"/>
        <v>2.6192377823075451E-3</v>
      </c>
      <c r="Z67" s="161">
        <f t="shared" si="72"/>
        <v>1.0247080780943999E-2</v>
      </c>
      <c r="AA67">
        <f t="shared" si="72"/>
        <v>0</v>
      </c>
      <c r="AB67" s="161">
        <f t="shared" si="72"/>
        <v>0</v>
      </c>
      <c r="AC67" s="161">
        <f t="shared" si="72"/>
        <v>0</v>
      </c>
      <c r="AD67">
        <f t="shared" si="72"/>
        <v>9.9215483039999999</v>
      </c>
      <c r="AE67" s="161">
        <f t="shared" si="72"/>
        <v>1.3216722571356592E-2</v>
      </c>
      <c r="AF67" s="161">
        <f t="shared" si="72"/>
        <v>4.9678419948237962E-2</v>
      </c>
      <c r="AG67">
        <f t="shared" si="72"/>
        <v>15.56358979528</v>
      </c>
      <c r="AH67" s="161">
        <f t="shared" si="72"/>
        <v>2.3893234928311909E-2</v>
      </c>
      <c r="AI67" s="161">
        <f t="shared" si="72"/>
        <v>7.9306588636688491E-2</v>
      </c>
      <c r="AJ67">
        <f t="shared" si="72"/>
        <v>6.2972472228571441E-2</v>
      </c>
      <c r="AK67" s="161">
        <f t="shared" si="72"/>
        <v>1.0041405258992526E-4</v>
      </c>
      <c r="AL67" s="161">
        <f t="shared" si="72"/>
        <v>2.2182881466943551E-3</v>
      </c>
      <c r="AM67">
        <f t="shared" si="72"/>
        <v>2.7390948384747364</v>
      </c>
      <c r="AN67" s="161">
        <f t="shared" si="72"/>
        <v>5.9955205230550097E-3</v>
      </c>
      <c r="AO67" s="161">
        <f t="shared" si="72"/>
        <v>1.1377621412524753E-2</v>
      </c>
      <c r="AP67">
        <f t="shared" si="72"/>
        <v>0</v>
      </c>
      <c r="AQ67" s="161">
        <f t="shared" si="72"/>
        <v>0</v>
      </c>
      <c r="AR67" s="161">
        <f t="shared" si="72"/>
        <v>0</v>
      </c>
      <c r="AS67">
        <f t="shared" si="72"/>
        <v>70.516151331729077</v>
      </c>
      <c r="AT67" s="161">
        <f t="shared" si="72"/>
        <v>0.22933345073609065</v>
      </c>
      <c r="AU67" s="161">
        <f t="shared" si="72"/>
        <v>0.94236532819043939</v>
      </c>
      <c r="AV67">
        <f t="shared" si="72"/>
        <v>2.5771450000000003E-3</v>
      </c>
      <c r="AW67" s="161">
        <f t="shared" si="72"/>
        <v>5.2675159119098605E-6</v>
      </c>
      <c r="AX67" s="161">
        <f t="shared" si="72"/>
        <v>1.6676575333724751E-5</v>
      </c>
      <c r="AY67">
        <f t="shared" si="72"/>
        <v>0</v>
      </c>
      <c r="AZ67" s="161">
        <f t="shared" si="72"/>
        <v>0</v>
      </c>
      <c r="BA67" s="161">
        <f t="shared" si="72"/>
        <v>0</v>
      </c>
      <c r="BB67">
        <f t="shared" si="72"/>
        <v>5.6000000000000235E-6</v>
      </c>
      <c r="BC67" s="161">
        <f t="shared" si="72"/>
        <v>2.3474639109205328E-8</v>
      </c>
      <c r="BD67" s="161">
        <f t="shared" si="72"/>
        <v>3.3858658112664616E-8</v>
      </c>
      <c r="BE67">
        <f t="shared" si="72"/>
        <v>1.3270580104E-2</v>
      </c>
      <c r="BF67" s="161">
        <f t="shared" si="72"/>
        <v>2.0640399653873369E-5</v>
      </c>
      <c r="BG67" s="161">
        <f t="shared" si="72"/>
        <v>3.1474025838056465E-4</v>
      </c>
      <c r="BH67">
        <f t="shared" si="72"/>
        <v>4.7571428571428579E-5</v>
      </c>
      <c r="BI67" s="161">
        <f t="shared" si="72"/>
        <v>1.5269205059131478E-7</v>
      </c>
      <c r="BJ67" s="161">
        <f t="shared" si="72"/>
        <v>1.7598159228344179E-6</v>
      </c>
      <c r="BK67">
        <f t="shared" si="72"/>
        <v>11.913620577934285</v>
      </c>
      <c r="BL67" s="161">
        <f t="shared" si="72"/>
        <v>1.837278374952259E-2</v>
      </c>
      <c r="BM67" s="161">
        <f t="shared" si="72"/>
        <v>0.41595073142500177</v>
      </c>
      <c r="BN67">
        <f t="shared" si="72"/>
        <v>0</v>
      </c>
      <c r="BO67" s="161">
        <f t="shared" si="72"/>
        <v>0</v>
      </c>
      <c r="BP67" s="161">
        <f t="shared" si="72"/>
        <v>0</v>
      </c>
      <c r="BQ67">
        <f t="shared" si="72"/>
        <v>2.6458214688000005E-2</v>
      </c>
      <c r="BR67" s="161">
        <f t="shared" ref="BR67:CW67" si="73">PERCENTILE(BR2:BR60, 0.33)</f>
        <v>5.2305490861056813E-5</v>
      </c>
      <c r="BS67" s="161">
        <f t="shared" si="73"/>
        <v>6.2621888673193853E-4</v>
      </c>
      <c r="BT67">
        <f t="shared" si="73"/>
        <v>1.2310480628E-3</v>
      </c>
      <c r="BU67" s="161">
        <f t="shared" si="73"/>
        <v>2.1212018364837088E-6</v>
      </c>
      <c r="BV67" s="161">
        <f t="shared" si="73"/>
        <v>3.4110126543209007E-5</v>
      </c>
      <c r="BW67">
        <f t="shared" si="73"/>
        <v>0</v>
      </c>
      <c r="BX67" s="161">
        <f t="shared" si="73"/>
        <v>0</v>
      </c>
      <c r="BY67" s="161">
        <f t="shared" si="73"/>
        <v>0</v>
      </c>
      <c r="BZ67">
        <f t="shared" si="73"/>
        <v>0</v>
      </c>
      <c r="CA67" s="161">
        <f t="shared" si="73"/>
        <v>0</v>
      </c>
      <c r="CB67" s="161">
        <f t="shared" si="73"/>
        <v>0</v>
      </c>
      <c r="CC67">
        <f t="shared" si="73"/>
        <v>1.7659004400000072E-6</v>
      </c>
      <c r="CD67" s="161">
        <f t="shared" si="73"/>
        <v>3.2171952766266426E-9</v>
      </c>
      <c r="CE67" s="161">
        <f t="shared" si="73"/>
        <v>3.5088110841719978E-8</v>
      </c>
      <c r="CF67">
        <f t="shared" si="73"/>
        <v>0</v>
      </c>
      <c r="CG67" s="161">
        <f t="shared" si="73"/>
        <v>0</v>
      </c>
      <c r="CH67" s="161">
        <f t="shared" si="73"/>
        <v>0</v>
      </c>
      <c r="CI67">
        <f t="shared" si="73"/>
        <v>0</v>
      </c>
      <c r="CJ67" s="161">
        <f t="shared" si="73"/>
        <v>0</v>
      </c>
      <c r="CK67" s="161">
        <f t="shared" si="73"/>
        <v>0</v>
      </c>
      <c r="CL67">
        <f t="shared" si="73"/>
        <v>0</v>
      </c>
      <c r="CM67" s="161">
        <f t="shared" si="73"/>
        <v>0</v>
      </c>
      <c r="CN67" s="161">
        <f t="shared" si="73"/>
        <v>0</v>
      </c>
      <c r="CO67">
        <f t="shared" si="73"/>
        <v>0.43016727161286678</v>
      </c>
      <c r="CP67" s="161">
        <f t="shared" si="73"/>
        <v>1.2171871885223156E-3</v>
      </c>
      <c r="CQ67" s="161">
        <f t="shared" si="73"/>
        <v>7.7979090409446864E-3</v>
      </c>
      <c r="CR67">
        <f t="shared" si="73"/>
        <v>0</v>
      </c>
      <c r="CS67" s="161">
        <f t="shared" si="73"/>
        <v>0</v>
      </c>
      <c r="CT67" s="161">
        <f t="shared" si="73"/>
        <v>0</v>
      </c>
      <c r="CU67">
        <f t="shared" si="73"/>
        <v>1.0550051578440001</v>
      </c>
      <c r="CV67" s="161">
        <f t="shared" si="73"/>
        <v>1.795039904412042E-3</v>
      </c>
      <c r="CW67" s="161">
        <f t="shared" si="73"/>
        <v>2.0335059766915652E-2</v>
      </c>
    </row>
    <row r="68" spans="1:101" x14ac:dyDescent="0.25">
      <c r="A68" s="162" t="s">
        <v>1158</v>
      </c>
      <c r="B68" s="162"/>
      <c r="E68">
        <f>PERCENTILE(E2:E60,0.67)</f>
        <v>907.7451980337363</v>
      </c>
      <c r="F68">
        <f t="shared" ref="F68:BQ68" si="74">PERCENTILE(F2:F60,0.67)</f>
        <v>2124.7160510510475</v>
      </c>
      <c r="G68">
        <f t="shared" si="74"/>
        <v>250.13280406433665</v>
      </c>
      <c r="H68" s="161">
        <f t="shared" si="74"/>
        <v>0.56016032220919543</v>
      </c>
      <c r="I68">
        <f t="shared" si="74"/>
        <v>571.47764515859853</v>
      </c>
      <c r="J68" s="161">
        <f t="shared" si="74"/>
        <v>0.66743169332091057</v>
      </c>
      <c r="K68">
        <f t="shared" si="74"/>
        <v>2.0207029621837429</v>
      </c>
      <c r="L68" s="161">
        <f t="shared" si="74"/>
        <v>3.6848624474551737E-3</v>
      </c>
      <c r="M68">
        <f t="shared" si="74"/>
        <v>52.3219431790206</v>
      </c>
      <c r="N68" s="161">
        <f t="shared" si="74"/>
        <v>0.11674440366189315</v>
      </c>
      <c r="O68">
        <f t="shared" si="74"/>
        <v>17.403537922085714</v>
      </c>
      <c r="P68" s="161">
        <f t="shared" si="74"/>
        <v>2.4375485699953167E-2</v>
      </c>
      <c r="Q68" s="161">
        <f t="shared" si="74"/>
        <v>7.2122411230850031E-2</v>
      </c>
      <c r="R68">
        <f t="shared" si="74"/>
        <v>1.6666084942857142</v>
      </c>
      <c r="S68" s="161">
        <f t="shared" si="74"/>
        <v>2.8874785838606943E-3</v>
      </c>
      <c r="T68" s="161">
        <f t="shared" si="74"/>
        <v>3.2206468276371136E-2</v>
      </c>
      <c r="U68">
        <f t="shared" si="74"/>
        <v>156.46584678098333</v>
      </c>
      <c r="V68" s="161">
        <f t="shared" si="74"/>
        <v>0.30531954399798444</v>
      </c>
      <c r="W68" s="161">
        <f t="shared" si="74"/>
        <v>0.71301347122711745</v>
      </c>
      <c r="X68">
        <f t="shared" si="74"/>
        <v>17.480047524571429</v>
      </c>
      <c r="Y68" s="161">
        <f t="shared" si="74"/>
        <v>2.5815059491478252E-2</v>
      </c>
      <c r="Z68" s="161">
        <f t="shared" si="74"/>
        <v>0.10992410267711485</v>
      </c>
      <c r="AA68">
        <f t="shared" si="74"/>
        <v>0</v>
      </c>
      <c r="AB68" s="161">
        <f t="shared" si="74"/>
        <v>0</v>
      </c>
      <c r="AC68" s="161">
        <f t="shared" si="74"/>
        <v>0</v>
      </c>
      <c r="AD68">
        <f t="shared" si="74"/>
        <v>13.993182790000001</v>
      </c>
      <c r="AE68" s="161">
        <f t="shared" si="74"/>
        <v>3.2934246650588229E-2</v>
      </c>
      <c r="AF68" s="161">
        <f t="shared" si="74"/>
        <v>9.6436400032238703E-2</v>
      </c>
      <c r="AG68">
        <f t="shared" si="74"/>
        <v>24.449067717493485</v>
      </c>
      <c r="AH68" s="161">
        <f t="shared" si="74"/>
        <v>6.1476023070905397E-2</v>
      </c>
      <c r="AI68" s="161">
        <f t="shared" si="74"/>
        <v>0.14121666887138723</v>
      </c>
      <c r="AJ68">
        <f t="shared" si="74"/>
        <v>4.0606628285714272</v>
      </c>
      <c r="AK68" s="161">
        <f t="shared" si="74"/>
        <v>4.8701955223476702E-3</v>
      </c>
      <c r="AL68" s="161">
        <f t="shared" si="74"/>
        <v>0.10146415390537819</v>
      </c>
      <c r="AM68">
        <f t="shared" si="74"/>
        <v>9.2288040381480396</v>
      </c>
      <c r="AN68" s="161">
        <f t="shared" si="74"/>
        <v>1.6121923122692731E-2</v>
      </c>
      <c r="AO68" s="161">
        <f t="shared" si="74"/>
        <v>5.685849399033352E-2</v>
      </c>
      <c r="AP68">
        <f t="shared" si="74"/>
        <v>0.34168080000000001</v>
      </c>
      <c r="AQ68" s="161">
        <f t="shared" si="74"/>
        <v>9.0228693789090088E-4</v>
      </c>
      <c r="AR68" s="161">
        <f t="shared" si="74"/>
        <v>7.3046459343765911E-3</v>
      </c>
      <c r="AS68">
        <f t="shared" si="74"/>
        <v>528.45479042903344</v>
      </c>
      <c r="AT68" s="161">
        <f t="shared" si="74"/>
        <v>0.64029942778086457</v>
      </c>
      <c r="AU68" s="161">
        <f t="shared" si="74"/>
        <v>0.98847953216105466</v>
      </c>
      <c r="AV68">
        <f t="shared" si="74"/>
        <v>7.696479199999999E-2</v>
      </c>
      <c r="AW68" s="161">
        <f t="shared" si="74"/>
        <v>1.1858472036113685E-4</v>
      </c>
      <c r="AX68" s="161">
        <f t="shared" si="74"/>
        <v>2.9862630080525746E-4</v>
      </c>
      <c r="AY68">
        <f t="shared" si="74"/>
        <v>0</v>
      </c>
      <c r="AZ68" s="161">
        <f t="shared" si="74"/>
        <v>0</v>
      </c>
      <c r="BA68" s="161">
        <f t="shared" si="74"/>
        <v>0</v>
      </c>
      <c r="BB68">
        <f t="shared" si="74"/>
        <v>3.1076999999999997E-2</v>
      </c>
      <c r="BC68" s="161">
        <f t="shared" si="74"/>
        <v>7.2222651088715793E-5</v>
      </c>
      <c r="BD68" s="161">
        <f t="shared" si="74"/>
        <v>2.4768427986957144E-4</v>
      </c>
      <c r="BE68">
        <f t="shared" si="74"/>
        <v>0.5986187160445714</v>
      </c>
      <c r="BF68" s="161">
        <f t="shared" si="74"/>
        <v>7.041344433767416E-4</v>
      </c>
      <c r="BG68" s="161">
        <f t="shared" si="74"/>
        <v>1.0481329877316332E-2</v>
      </c>
      <c r="BH68">
        <f t="shared" si="74"/>
        <v>2.2199885714285714</v>
      </c>
      <c r="BI68" s="161">
        <f t="shared" si="74"/>
        <v>2.6693943196617379E-3</v>
      </c>
      <c r="BJ68" s="161">
        <f t="shared" si="74"/>
        <v>3.3485239734705713E-2</v>
      </c>
      <c r="BK68">
        <f t="shared" si="74"/>
        <v>27.904318067839998</v>
      </c>
      <c r="BL68" s="161">
        <f t="shared" si="74"/>
        <v>5.8296780779624705E-2</v>
      </c>
      <c r="BM68" s="161">
        <f t="shared" si="74"/>
        <v>0.67149924057938359</v>
      </c>
      <c r="BN68">
        <f t="shared" si="74"/>
        <v>0.11084511359999995</v>
      </c>
      <c r="BO68" s="161">
        <f t="shared" si="74"/>
        <v>1.5280667661208267E-4</v>
      </c>
      <c r="BP68" s="161">
        <f t="shared" si="74"/>
        <v>2.7372641864093069E-3</v>
      </c>
      <c r="BQ68">
        <f t="shared" si="74"/>
        <v>0.15625405714285714</v>
      </c>
      <c r="BR68" s="161">
        <f t="shared" ref="BR68:CW68" si="75">PERCENTILE(BR2:BR60,0.67)</f>
        <v>2.1586024023826245E-4</v>
      </c>
      <c r="BS68" s="161">
        <f t="shared" si="75"/>
        <v>3.2808237239937924E-3</v>
      </c>
      <c r="BT68">
        <f t="shared" si="75"/>
        <v>0.11387853154971428</v>
      </c>
      <c r="BU68" s="161">
        <f t="shared" si="75"/>
        <v>1.2980555225395484E-4</v>
      </c>
      <c r="BV68" s="161">
        <f t="shared" si="75"/>
        <v>1.9265983202357707E-3</v>
      </c>
      <c r="BW68">
        <f t="shared" si="75"/>
        <v>0</v>
      </c>
      <c r="BX68" s="161">
        <f t="shared" si="75"/>
        <v>0</v>
      </c>
      <c r="BY68" s="161">
        <f t="shared" si="75"/>
        <v>0</v>
      </c>
      <c r="BZ68">
        <f t="shared" si="75"/>
        <v>0</v>
      </c>
      <c r="CA68" s="161">
        <f t="shared" si="75"/>
        <v>0</v>
      </c>
      <c r="CB68" s="161">
        <f t="shared" si="75"/>
        <v>0</v>
      </c>
      <c r="CC68">
        <f t="shared" si="75"/>
        <v>8.0489907257142823E-4</v>
      </c>
      <c r="CD68" s="161">
        <f t="shared" si="75"/>
        <v>7.725961431084648E-7</v>
      </c>
      <c r="CE68" s="161">
        <f t="shared" si="75"/>
        <v>1.2325460137723095E-5</v>
      </c>
      <c r="CF68">
        <f t="shared" si="75"/>
        <v>0</v>
      </c>
      <c r="CG68" s="161">
        <f t="shared" si="75"/>
        <v>0</v>
      </c>
      <c r="CH68" s="161">
        <f t="shared" si="75"/>
        <v>0</v>
      </c>
      <c r="CI68">
        <f t="shared" si="75"/>
        <v>0.31150491428571431</v>
      </c>
      <c r="CJ68" s="161">
        <f t="shared" si="75"/>
        <v>3.7217611538123614E-4</v>
      </c>
      <c r="CK68" s="161">
        <f t="shared" si="75"/>
        <v>4.8171549306711345E-3</v>
      </c>
      <c r="CL68">
        <f t="shared" si="75"/>
        <v>0</v>
      </c>
      <c r="CM68" s="161">
        <f t="shared" si="75"/>
        <v>0</v>
      </c>
      <c r="CN68" s="161">
        <f t="shared" si="75"/>
        <v>0</v>
      </c>
      <c r="CO68">
        <f t="shared" si="75"/>
        <v>3.16349592608</v>
      </c>
      <c r="CP68" s="161">
        <f t="shared" si="75"/>
        <v>3.3936975817523804E-3</v>
      </c>
      <c r="CQ68" s="161">
        <f t="shared" si="75"/>
        <v>7.6767734886642319E-2</v>
      </c>
      <c r="CR68">
        <f t="shared" si="75"/>
        <v>0.22210596571428567</v>
      </c>
      <c r="CS68" s="161">
        <f t="shared" si="75"/>
        <v>2.7401235120403733E-4</v>
      </c>
      <c r="CT68" s="161">
        <f t="shared" si="75"/>
        <v>2.7834104542649135E-3</v>
      </c>
      <c r="CU68">
        <f t="shared" si="75"/>
        <v>3.7355787902119046</v>
      </c>
      <c r="CV68" s="161">
        <f t="shared" si="75"/>
        <v>7.1310497588747716E-3</v>
      </c>
      <c r="CW68" s="161">
        <f t="shared" si="75"/>
        <v>8.1925685927126457E-2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D7B3-3660-4113-8BBF-3947BC86724E}">
  <dimension ref="A1:ABI40"/>
  <sheetViews>
    <sheetView workbookViewId="0">
      <selection activeCell="N10" sqref="N10"/>
    </sheetView>
  </sheetViews>
  <sheetFormatPr defaultRowHeight="15" x14ac:dyDescent="0.25"/>
  <cols>
    <col min="1" max="1" width="14" customWidth="1"/>
  </cols>
  <sheetData>
    <row r="1" spans="1:737" ht="15.75" x14ac:dyDescent="0.25">
      <c r="A1" s="157" t="s">
        <v>1073</v>
      </c>
      <c r="B1" s="157" t="s">
        <v>1074</v>
      </c>
      <c r="C1" s="157" t="s">
        <v>1075</v>
      </c>
      <c r="D1" s="158" t="s">
        <v>1835</v>
      </c>
      <c r="E1" s="158" t="s">
        <v>1076</v>
      </c>
      <c r="F1" s="158" t="s">
        <v>1077</v>
      </c>
      <c r="G1" s="159" t="s">
        <v>1078</v>
      </c>
      <c r="H1" s="158" t="s">
        <v>1079</v>
      </c>
      <c r="I1" s="159" t="s">
        <v>1080</v>
      </c>
      <c r="J1" s="158" t="s">
        <v>1806</v>
      </c>
      <c r="K1" s="159" t="s">
        <v>1082</v>
      </c>
      <c r="L1" s="158" t="s">
        <v>1083</v>
      </c>
      <c r="M1" s="159" t="s">
        <v>1084</v>
      </c>
      <c r="N1" s="284" t="s">
        <v>1085</v>
      </c>
      <c r="O1" s="284" t="s">
        <v>1086</v>
      </c>
      <c r="P1" s="284" t="s">
        <v>1078</v>
      </c>
      <c r="Q1" s="285" t="s">
        <v>1087</v>
      </c>
      <c r="R1" s="285" t="s">
        <v>1086</v>
      </c>
      <c r="S1" s="285" t="s">
        <v>1088</v>
      </c>
      <c r="T1" s="286" t="s">
        <v>1089</v>
      </c>
      <c r="U1" s="286" t="s">
        <v>1086</v>
      </c>
      <c r="V1" s="286" t="s">
        <v>1078</v>
      </c>
      <c r="W1" s="287" t="s">
        <v>1090</v>
      </c>
      <c r="X1" s="287" t="s">
        <v>1086</v>
      </c>
      <c r="Y1" s="287" t="s">
        <v>1078</v>
      </c>
      <c r="Z1" s="288" t="s">
        <v>1091</v>
      </c>
      <c r="AA1" s="288" t="s">
        <v>1086</v>
      </c>
      <c r="AB1" s="288" t="s">
        <v>1084</v>
      </c>
      <c r="AC1" s="289" t="s">
        <v>1092</v>
      </c>
      <c r="AD1" s="289" t="s">
        <v>1086</v>
      </c>
      <c r="AE1" s="289" t="s">
        <v>1078</v>
      </c>
      <c r="AF1" s="290" t="s">
        <v>1093</v>
      </c>
      <c r="AG1" s="290" t="s">
        <v>1086</v>
      </c>
      <c r="AH1" s="290" t="s">
        <v>1078</v>
      </c>
      <c r="AI1" s="291" t="s">
        <v>1094</v>
      </c>
      <c r="AJ1" s="291" t="s">
        <v>1086</v>
      </c>
      <c r="AK1" s="291" t="s">
        <v>1084</v>
      </c>
      <c r="AL1" s="292" t="s">
        <v>1095</v>
      </c>
      <c r="AM1" s="292" t="s">
        <v>1086</v>
      </c>
      <c r="AN1" s="292" t="s">
        <v>1080</v>
      </c>
      <c r="AO1" s="293" t="s">
        <v>1096</v>
      </c>
      <c r="AP1" s="293" t="s">
        <v>1097</v>
      </c>
      <c r="AQ1" s="293" t="s">
        <v>1098</v>
      </c>
      <c r="AR1" s="290" t="s">
        <v>1099</v>
      </c>
      <c r="AS1" s="290" t="s">
        <v>1086</v>
      </c>
      <c r="AT1" s="290" t="s">
        <v>1080</v>
      </c>
      <c r="AU1" s="287" t="s">
        <v>1100</v>
      </c>
      <c r="AV1" s="287" t="s">
        <v>1086</v>
      </c>
      <c r="AW1" s="287" t="s">
        <v>1080</v>
      </c>
      <c r="AX1" s="294" t="s">
        <v>1101</v>
      </c>
      <c r="AY1" s="294" t="s">
        <v>1086</v>
      </c>
      <c r="AZ1" s="294" t="s">
        <v>1080</v>
      </c>
      <c r="BA1" s="295" t="s">
        <v>1102</v>
      </c>
      <c r="BB1" s="295" t="s">
        <v>1086</v>
      </c>
      <c r="BC1" s="295" t="s">
        <v>1078</v>
      </c>
      <c r="BD1" s="290" t="s">
        <v>1103</v>
      </c>
      <c r="BE1" s="290" t="s">
        <v>1086</v>
      </c>
      <c r="BF1" s="290" t="s">
        <v>1084</v>
      </c>
      <c r="BG1" s="160" t="s">
        <v>1104</v>
      </c>
      <c r="BH1" s="160" t="s">
        <v>1097</v>
      </c>
      <c r="BI1" s="160" t="s">
        <v>1105</v>
      </c>
      <c r="BJ1" s="160" t="s">
        <v>1106</v>
      </c>
      <c r="BK1" s="160" t="s">
        <v>1097</v>
      </c>
      <c r="BL1" s="160" t="s">
        <v>1105</v>
      </c>
      <c r="BM1" s="160" t="s">
        <v>1107</v>
      </c>
      <c r="BN1" s="160" t="s">
        <v>1097</v>
      </c>
      <c r="BO1" s="160" t="s">
        <v>1105</v>
      </c>
      <c r="BP1" s="160" t="s">
        <v>1108</v>
      </c>
      <c r="BQ1" s="160" t="s">
        <v>1097</v>
      </c>
      <c r="BR1" s="160" t="s">
        <v>1105</v>
      </c>
      <c r="BS1" s="160" t="s">
        <v>1109</v>
      </c>
      <c r="BT1" s="160" t="s">
        <v>1097</v>
      </c>
      <c r="BU1" s="160" t="s">
        <v>1105</v>
      </c>
      <c r="BV1" s="160" t="s">
        <v>1110</v>
      </c>
      <c r="BW1" s="160" t="s">
        <v>1097</v>
      </c>
      <c r="BX1" s="160" t="s">
        <v>1105</v>
      </c>
      <c r="BY1" s="160" t="s">
        <v>1111</v>
      </c>
      <c r="BZ1" s="160" t="s">
        <v>1097</v>
      </c>
      <c r="CA1" s="160" t="s">
        <v>1105</v>
      </c>
      <c r="CB1" s="160" t="s">
        <v>1112</v>
      </c>
      <c r="CC1" s="160" t="s">
        <v>1097</v>
      </c>
      <c r="CD1" s="160" t="s">
        <v>1105</v>
      </c>
      <c r="CE1" s="160" t="s">
        <v>1113</v>
      </c>
      <c r="CF1" s="160" t="s">
        <v>1097</v>
      </c>
      <c r="CG1" s="160" t="s">
        <v>1105</v>
      </c>
      <c r="CH1" s="160" t="s">
        <v>1114</v>
      </c>
      <c r="CI1" s="160" t="s">
        <v>1097</v>
      </c>
      <c r="CJ1" s="160" t="s">
        <v>1105</v>
      </c>
      <c r="CK1" s="160" t="s">
        <v>1115</v>
      </c>
      <c r="CL1" s="160" t="s">
        <v>1097</v>
      </c>
      <c r="CM1" s="160" t="s">
        <v>1105</v>
      </c>
      <c r="CN1" s="160" t="s">
        <v>1116</v>
      </c>
      <c r="CO1" s="160" t="s">
        <v>1097</v>
      </c>
      <c r="CP1" s="160" t="s">
        <v>1105</v>
      </c>
      <c r="CQ1" s="160" t="s">
        <v>1117</v>
      </c>
      <c r="CR1" s="160" t="s">
        <v>1097</v>
      </c>
      <c r="CS1" s="160" t="s">
        <v>1105</v>
      </c>
      <c r="CT1" s="160" t="s">
        <v>1807</v>
      </c>
      <c r="CU1" s="160" t="s">
        <v>1097</v>
      </c>
      <c r="CV1" s="160" t="s">
        <v>1105</v>
      </c>
      <c r="CW1" s="157"/>
      <c r="CX1" s="157"/>
      <c r="CY1" s="157"/>
      <c r="CZ1" s="157"/>
      <c r="DA1" s="157"/>
      <c r="DB1" s="157"/>
      <c r="DC1" s="157"/>
      <c r="DD1" s="157"/>
      <c r="DE1" s="157"/>
      <c r="DF1" s="157"/>
      <c r="DG1" s="157"/>
      <c r="DH1" s="157"/>
      <c r="DI1" s="157"/>
      <c r="DJ1" s="157"/>
      <c r="DK1" s="157"/>
      <c r="DL1" s="157"/>
      <c r="DM1" s="157"/>
      <c r="DN1" s="157"/>
      <c r="DO1" s="157"/>
      <c r="DP1" s="157"/>
      <c r="DQ1" s="157"/>
      <c r="DR1" s="157"/>
      <c r="DS1" s="157"/>
      <c r="DT1" s="157"/>
      <c r="DU1" s="157"/>
      <c r="DV1" s="157"/>
      <c r="DW1" s="157"/>
      <c r="DX1" s="157"/>
      <c r="DY1" s="157"/>
      <c r="DZ1" s="157"/>
      <c r="EA1" s="157"/>
      <c r="EB1" s="157"/>
      <c r="EC1" s="157"/>
      <c r="ED1" s="157"/>
      <c r="EE1" s="157"/>
      <c r="EF1" s="157"/>
      <c r="EG1" s="157"/>
      <c r="EH1" s="157"/>
      <c r="EI1" s="157"/>
      <c r="EJ1" s="157"/>
      <c r="EK1" s="157"/>
      <c r="EL1" s="157"/>
      <c r="EM1" s="157"/>
      <c r="EN1" s="157"/>
      <c r="EO1" s="157"/>
      <c r="EP1" s="157"/>
      <c r="EQ1" s="157"/>
      <c r="ER1" s="157"/>
      <c r="ES1" s="157"/>
      <c r="ET1" s="157"/>
      <c r="EU1" s="157"/>
      <c r="EV1" s="157"/>
      <c r="EW1" s="157"/>
      <c r="EX1" s="157"/>
      <c r="EY1" s="157"/>
      <c r="EZ1" s="157"/>
      <c r="FA1" s="157"/>
      <c r="FB1" s="157"/>
      <c r="FC1" s="157"/>
      <c r="FD1" s="157"/>
      <c r="FE1" s="157"/>
      <c r="FF1" s="157"/>
      <c r="FG1" s="157"/>
      <c r="FH1" s="157"/>
      <c r="FI1" s="157"/>
      <c r="FJ1" s="157"/>
      <c r="FK1" s="157"/>
      <c r="FL1" s="157"/>
      <c r="FM1" s="157"/>
      <c r="FN1" s="157"/>
      <c r="FO1" s="157"/>
      <c r="FP1" s="157"/>
      <c r="FQ1" s="157"/>
      <c r="FR1" s="157"/>
      <c r="FS1" s="157"/>
      <c r="FT1" s="157"/>
      <c r="FU1" s="157"/>
      <c r="FV1" s="157"/>
      <c r="FW1" s="157"/>
      <c r="FX1" s="157"/>
      <c r="FY1" s="157"/>
      <c r="FZ1" s="157"/>
      <c r="GA1" s="157"/>
      <c r="GB1" s="157"/>
      <c r="GC1" s="157"/>
      <c r="GD1" s="157"/>
      <c r="GE1" s="157"/>
      <c r="GF1" s="157"/>
      <c r="GG1" s="157"/>
      <c r="GH1" s="157"/>
      <c r="GI1" s="157"/>
      <c r="GJ1" s="157"/>
      <c r="GK1" s="157"/>
      <c r="GL1" s="157"/>
      <c r="GM1" s="157"/>
      <c r="GN1" s="157"/>
      <c r="GO1" s="157"/>
      <c r="GP1" s="157"/>
      <c r="GQ1" s="157"/>
      <c r="GR1" s="157"/>
      <c r="GS1" s="157"/>
      <c r="GT1" s="157"/>
      <c r="GU1" s="157"/>
      <c r="GV1" s="157"/>
      <c r="GW1" s="157"/>
      <c r="GX1" s="157"/>
      <c r="GY1" s="157"/>
      <c r="GZ1" s="157"/>
      <c r="HA1" s="157"/>
      <c r="HB1" s="157"/>
      <c r="HC1" s="157"/>
      <c r="HD1" s="157"/>
      <c r="HE1" s="157"/>
      <c r="HF1" s="157"/>
      <c r="HG1" s="157"/>
      <c r="HH1" s="157"/>
      <c r="HI1" s="157"/>
      <c r="HJ1" s="157"/>
      <c r="HK1" s="157"/>
      <c r="HL1" s="157"/>
      <c r="HM1" s="157"/>
      <c r="HN1" s="157"/>
      <c r="HO1" s="157"/>
      <c r="HP1" s="157"/>
      <c r="HQ1" s="157"/>
      <c r="HR1" s="157"/>
      <c r="HS1" s="157"/>
      <c r="HT1" s="157"/>
      <c r="HU1" s="157"/>
      <c r="HV1" s="157"/>
      <c r="HW1" s="157"/>
      <c r="HX1" s="157"/>
      <c r="HY1" s="157"/>
      <c r="HZ1" s="157"/>
      <c r="IA1" s="157"/>
      <c r="IB1" s="157"/>
      <c r="IC1" s="157"/>
      <c r="ID1" s="157"/>
      <c r="IE1" s="157"/>
      <c r="IF1" s="157"/>
      <c r="IG1" s="157"/>
      <c r="IH1" s="157"/>
      <c r="II1" s="157"/>
      <c r="IJ1" s="157"/>
      <c r="IK1" s="157"/>
      <c r="IL1" s="157"/>
      <c r="IM1" s="157"/>
      <c r="IN1" s="157"/>
      <c r="IO1" s="157"/>
      <c r="IP1" s="157"/>
      <c r="IQ1" s="157"/>
      <c r="IR1" s="157"/>
      <c r="IS1" s="157"/>
      <c r="IT1" s="157"/>
      <c r="IU1" s="157"/>
      <c r="IV1" s="157"/>
      <c r="IW1" s="157"/>
      <c r="IX1" s="157"/>
      <c r="IY1" s="157"/>
      <c r="IZ1" s="157"/>
      <c r="JA1" s="157"/>
      <c r="JB1" s="157"/>
      <c r="JC1" s="157"/>
      <c r="JD1" s="157"/>
      <c r="JE1" s="157"/>
      <c r="JF1" s="157"/>
      <c r="JG1" s="157"/>
      <c r="JH1" s="157"/>
      <c r="JI1" s="157"/>
      <c r="JJ1" s="157"/>
      <c r="JK1" s="157"/>
      <c r="JL1" s="157"/>
      <c r="JM1" s="157"/>
      <c r="JN1" s="157"/>
      <c r="JO1" s="157"/>
      <c r="JP1" s="157"/>
      <c r="JQ1" s="157"/>
      <c r="JR1" s="157"/>
      <c r="JS1" s="157"/>
      <c r="JT1" s="157"/>
      <c r="JU1" s="157"/>
      <c r="JV1" s="157"/>
      <c r="JW1" s="157"/>
      <c r="JX1" s="157"/>
      <c r="JY1" s="157"/>
      <c r="JZ1" s="157"/>
      <c r="KA1" s="157"/>
      <c r="KB1" s="157"/>
      <c r="KC1" s="157"/>
      <c r="KD1" s="157"/>
      <c r="KE1" s="157"/>
      <c r="KF1" s="157"/>
      <c r="KG1" s="157"/>
      <c r="KH1" s="157"/>
      <c r="KI1" s="157"/>
      <c r="KJ1" s="157"/>
      <c r="KK1" s="157"/>
      <c r="KL1" s="157"/>
      <c r="KM1" s="157"/>
      <c r="KN1" s="157"/>
      <c r="KO1" s="157"/>
      <c r="KP1" s="157"/>
      <c r="KQ1" s="157"/>
      <c r="KR1" s="157"/>
      <c r="KS1" s="157"/>
      <c r="KT1" s="157"/>
      <c r="KU1" s="157"/>
      <c r="KV1" s="157"/>
      <c r="KW1" s="157"/>
      <c r="KX1" s="157"/>
      <c r="KY1" s="157"/>
      <c r="KZ1" s="157"/>
      <c r="LA1" s="157"/>
      <c r="LB1" s="157"/>
      <c r="LC1" s="157"/>
      <c r="LD1" s="157"/>
      <c r="LE1" s="157"/>
      <c r="LF1" s="157"/>
      <c r="LG1" s="157"/>
      <c r="LH1" s="157"/>
      <c r="LI1" s="157"/>
      <c r="LJ1" s="157"/>
      <c r="LK1" s="157"/>
      <c r="LL1" s="157"/>
      <c r="LM1" s="157"/>
      <c r="LN1" s="157"/>
      <c r="LO1" s="157"/>
      <c r="LP1" s="157"/>
      <c r="LQ1" s="157"/>
      <c r="LR1" s="157"/>
      <c r="LS1" s="157"/>
      <c r="LT1" s="157"/>
      <c r="LU1" s="157"/>
      <c r="LV1" s="157"/>
      <c r="LW1" s="157"/>
      <c r="LX1" s="157"/>
      <c r="LY1" s="157"/>
      <c r="LZ1" s="157"/>
      <c r="MA1" s="157"/>
      <c r="MB1" s="157"/>
      <c r="MC1" s="157"/>
      <c r="MD1" s="157"/>
      <c r="ME1" s="157"/>
      <c r="MF1" s="157"/>
      <c r="MG1" s="157"/>
      <c r="MH1" s="157"/>
      <c r="MI1" s="157"/>
      <c r="MJ1" s="157"/>
      <c r="MK1" s="157"/>
      <c r="ML1" s="157"/>
      <c r="MM1" s="157"/>
      <c r="MN1" s="157"/>
      <c r="MO1" s="157"/>
      <c r="MP1" s="157"/>
      <c r="MQ1" s="157"/>
      <c r="MR1" s="157"/>
      <c r="MS1" s="157"/>
      <c r="MT1" s="157"/>
      <c r="MU1" s="157"/>
      <c r="MV1" s="157"/>
      <c r="MW1" s="157"/>
      <c r="MX1" s="157"/>
      <c r="MY1" s="157"/>
      <c r="MZ1" s="157"/>
      <c r="NA1" s="157"/>
      <c r="NB1" s="157"/>
      <c r="NC1" s="157"/>
      <c r="ND1" s="157"/>
      <c r="NE1" s="157"/>
      <c r="NF1" s="157"/>
      <c r="NG1" s="157"/>
      <c r="NH1" s="157"/>
      <c r="NI1" s="157"/>
      <c r="NJ1" s="157"/>
      <c r="NK1" s="157"/>
      <c r="NL1" s="157"/>
      <c r="NM1" s="157"/>
      <c r="NN1" s="157"/>
      <c r="NO1" s="157"/>
      <c r="NP1" s="157"/>
      <c r="NQ1" s="157"/>
      <c r="NR1" s="157"/>
      <c r="NS1" s="157"/>
      <c r="NT1" s="157"/>
      <c r="NU1" s="157"/>
      <c r="NV1" s="157"/>
      <c r="NW1" s="157"/>
      <c r="NX1" s="157"/>
      <c r="NY1" s="157"/>
      <c r="NZ1" s="157"/>
      <c r="OA1" s="157"/>
      <c r="OB1" s="157"/>
      <c r="OC1" s="157"/>
      <c r="OD1" s="157"/>
      <c r="OE1" s="157"/>
      <c r="OF1" s="157"/>
      <c r="OG1" s="157"/>
      <c r="OH1" s="157"/>
      <c r="OI1" s="157"/>
      <c r="OJ1" s="157"/>
      <c r="OK1" s="157"/>
      <c r="OL1" s="157"/>
      <c r="OM1" s="157"/>
      <c r="ON1" s="157"/>
      <c r="OO1" s="157"/>
      <c r="OP1" s="157"/>
      <c r="OQ1" s="157"/>
      <c r="OR1" s="157"/>
      <c r="OS1" s="157"/>
      <c r="OT1" s="157"/>
      <c r="OU1" s="157"/>
      <c r="OV1" s="157"/>
      <c r="OW1" s="157"/>
      <c r="OX1" s="157"/>
      <c r="OY1" s="157"/>
      <c r="OZ1" s="157"/>
      <c r="PA1" s="157"/>
      <c r="PB1" s="157"/>
      <c r="PC1" s="157"/>
      <c r="PD1" s="157"/>
      <c r="PE1" s="157"/>
      <c r="PF1" s="157"/>
      <c r="PG1" s="157"/>
      <c r="PH1" s="157"/>
      <c r="PI1" s="157"/>
      <c r="PJ1" s="157"/>
      <c r="PK1" s="157"/>
      <c r="PL1" s="157"/>
      <c r="PM1" s="157"/>
      <c r="PN1" s="157"/>
      <c r="PO1" s="157"/>
      <c r="PP1" s="157"/>
      <c r="PQ1" s="157"/>
      <c r="PR1" s="157"/>
      <c r="PS1" s="157"/>
      <c r="PT1" s="157"/>
      <c r="PU1" s="157"/>
      <c r="PV1" s="157"/>
      <c r="PW1" s="157"/>
      <c r="PX1" s="157"/>
      <c r="PY1" s="157"/>
      <c r="PZ1" s="157"/>
      <c r="QA1" s="157"/>
      <c r="QB1" s="157"/>
      <c r="QC1" s="157"/>
      <c r="QD1" s="157"/>
      <c r="QE1" s="157"/>
      <c r="QF1" s="157"/>
      <c r="QG1" s="157"/>
      <c r="QH1" s="157"/>
      <c r="QI1" s="157"/>
      <c r="QJ1" s="157"/>
      <c r="QK1" s="157"/>
      <c r="QL1" s="157"/>
      <c r="QM1" s="157"/>
      <c r="QN1" s="157"/>
      <c r="QO1" s="157"/>
      <c r="QP1" s="157"/>
      <c r="QQ1" s="157"/>
      <c r="QR1" s="157"/>
      <c r="QS1" s="157"/>
      <c r="QT1" s="157"/>
      <c r="QU1" s="157"/>
      <c r="QV1" s="157"/>
      <c r="QW1" s="157"/>
      <c r="QX1" s="157"/>
      <c r="QY1" s="157"/>
      <c r="QZ1" s="157"/>
      <c r="RA1" s="157"/>
      <c r="RB1" s="157"/>
      <c r="RC1" s="157"/>
      <c r="RD1" s="157"/>
      <c r="RE1" s="157"/>
      <c r="RF1" s="157"/>
      <c r="RG1" s="157"/>
      <c r="RH1" s="157"/>
      <c r="RI1" s="157"/>
      <c r="RJ1" s="157"/>
      <c r="RK1" s="157"/>
      <c r="RL1" s="157"/>
      <c r="RM1" s="157"/>
      <c r="RN1" s="157"/>
      <c r="RO1" s="157"/>
      <c r="RP1" s="157"/>
      <c r="RQ1" s="157"/>
      <c r="RR1" s="157"/>
      <c r="RS1" s="157"/>
      <c r="RT1" s="157"/>
      <c r="RU1" s="157"/>
      <c r="RV1" s="157"/>
      <c r="RW1" s="157"/>
      <c r="RX1" s="157"/>
      <c r="RY1" s="157"/>
      <c r="RZ1" s="157"/>
      <c r="SA1" s="157"/>
      <c r="SB1" s="157"/>
      <c r="SC1" s="157"/>
      <c r="SD1" s="157"/>
      <c r="SE1" s="157"/>
      <c r="SF1" s="157"/>
      <c r="SG1" s="157"/>
      <c r="SH1" s="157"/>
      <c r="SI1" s="157"/>
      <c r="SJ1" s="157"/>
      <c r="SK1" s="157"/>
      <c r="SL1" s="157"/>
      <c r="SM1" s="157"/>
      <c r="SN1" s="157"/>
      <c r="SO1" s="157"/>
      <c r="SP1" s="157"/>
      <c r="SQ1" s="157"/>
      <c r="SR1" s="157"/>
      <c r="SS1" s="157"/>
      <c r="ST1" s="157"/>
      <c r="SU1" s="157"/>
      <c r="SV1" s="157"/>
      <c r="SW1" s="157"/>
      <c r="SX1" s="157"/>
      <c r="SY1" s="157"/>
      <c r="SZ1" s="157"/>
      <c r="TA1" s="157"/>
      <c r="TB1" s="157"/>
      <c r="TC1" s="157"/>
      <c r="TD1" s="157"/>
      <c r="TE1" s="157"/>
      <c r="TF1" s="157"/>
      <c r="TG1" s="157"/>
      <c r="TH1" s="157"/>
      <c r="TI1" s="157"/>
      <c r="TJ1" s="157"/>
      <c r="TK1" s="157"/>
      <c r="TL1" s="157"/>
      <c r="TM1" s="157"/>
      <c r="TN1" s="157"/>
      <c r="TO1" s="157"/>
      <c r="TP1" s="157"/>
      <c r="TQ1" s="157"/>
      <c r="TR1" s="157"/>
      <c r="TS1" s="157"/>
      <c r="TT1" s="157"/>
      <c r="TU1" s="157"/>
      <c r="TV1" s="157"/>
      <c r="TW1" s="157"/>
      <c r="TX1" s="157"/>
      <c r="TY1" s="157"/>
      <c r="TZ1" s="157"/>
      <c r="UA1" s="157"/>
      <c r="UB1" s="157"/>
      <c r="UC1" s="157"/>
      <c r="UD1" s="157"/>
      <c r="UE1" s="157"/>
      <c r="UF1" s="157"/>
      <c r="UG1" s="157"/>
      <c r="UH1" s="157"/>
      <c r="UI1" s="157"/>
      <c r="UJ1" s="157"/>
      <c r="UK1" s="157"/>
      <c r="UL1" s="157"/>
      <c r="UM1" s="157"/>
      <c r="UN1" s="157"/>
      <c r="UO1" s="157"/>
      <c r="UP1" s="157"/>
      <c r="UQ1" s="157"/>
      <c r="UR1" s="157"/>
      <c r="US1" s="157"/>
      <c r="UT1" s="157"/>
      <c r="UU1" s="157"/>
      <c r="UV1" s="157"/>
      <c r="UW1" s="157"/>
      <c r="UX1" s="157"/>
      <c r="UY1" s="157"/>
      <c r="UZ1" s="157"/>
      <c r="VA1" s="157"/>
      <c r="VB1" s="157"/>
      <c r="VC1" s="157"/>
      <c r="VD1" s="157"/>
      <c r="VE1" s="157"/>
      <c r="VF1" s="157"/>
      <c r="VG1" s="157"/>
      <c r="VH1" s="157"/>
      <c r="VI1" s="157"/>
      <c r="VJ1" s="157"/>
      <c r="VK1" s="157"/>
      <c r="VL1" s="157"/>
      <c r="VM1" s="157"/>
      <c r="VN1" s="157"/>
      <c r="VO1" s="157"/>
      <c r="VP1" s="157"/>
      <c r="VQ1" s="157"/>
      <c r="VR1" s="157"/>
      <c r="VS1" s="157"/>
      <c r="VT1" s="157"/>
      <c r="VU1" s="157"/>
      <c r="VV1" s="157"/>
      <c r="VW1" s="157"/>
      <c r="VX1" s="157"/>
      <c r="VY1" s="157"/>
      <c r="VZ1" s="157"/>
      <c r="WA1" s="157"/>
      <c r="WB1" s="157"/>
      <c r="WC1" s="157"/>
      <c r="WD1" s="157"/>
      <c r="WE1" s="157"/>
      <c r="WF1" s="157"/>
      <c r="WG1" s="157"/>
      <c r="WH1" s="157"/>
      <c r="WI1" s="157"/>
      <c r="WJ1" s="157"/>
      <c r="WK1" s="157"/>
      <c r="WL1" s="157"/>
      <c r="WM1" s="157"/>
      <c r="WN1" s="157"/>
      <c r="WO1" s="157"/>
      <c r="WP1" s="157"/>
      <c r="WQ1" s="157"/>
      <c r="WR1" s="157"/>
      <c r="WS1" s="157"/>
      <c r="WT1" s="157"/>
      <c r="WU1" s="157"/>
      <c r="WV1" s="157"/>
      <c r="WW1" s="157"/>
      <c r="WX1" s="157"/>
      <c r="WY1" s="157"/>
      <c r="WZ1" s="157"/>
      <c r="XA1" s="157"/>
      <c r="XB1" s="157"/>
      <c r="XC1" s="157"/>
      <c r="XD1" s="157"/>
      <c r="XE1" s="157"/>
      <c r="XF1" s="157"/>
      <c r="XG1" s="157"/>
      <c r="XH1" s="157"/>
      <c r="XI1" s="157"/>
      <c r="XJ1" s="157"/>
      <c r="XK1" s="157"/>
      <c r="XL1" s="157"/>
      <c r="XM1" s="157"/>
      <c r="XN1" s="157"/>
      <c r="XO1" s="157"/>
      <c r="XP1" s="157"/>
      <c r="XQ1" s="157"/>
      <c r="XR1" s="157"/>
      <c r="XS1" s="157"/>
      <c r="XT1" s="157"/>
      <c r="XU1" s="157"/>
      <c r="XV1" s="157"/>
      <c r="XW1" s="157"/>
      <c r="XX1" s="157"/>
      <c r="XY1" s="157"/>
      <c r="XZ1" s="157"/>
      <c r="YA1" s="157"/>
      <c r="YB1" s="157"/>
      <c r="YC1" s="157"/>
      <c r="YD1" s="157"/>
      <c r="YE1" s="157"/>
      <c r="YF1" s="157"/>
      <c r="YG1" s="157"/>
      <c r="YH1" s="157"/>
      <c r="YI1" s="157"/>
      <c r="YJ1" s="157"/>
      <c r="YK1" s="157"/>
      <c r="YL1" s="157"/>
      <c r="YM1" s="157"/>
      <c r="YN1" s="157"/>
      <c r="YO1" s="157"/>
      <c r="YP1" s="157"/>
      <c r="YQ1" s="157"/>
      <c r="YR1" s="157"/>
      <c r="YS1" s="157"/>
      <c r="YT1" s="157"/>
      <c r="YU1" s="157"/>
      <c r="YV1" s="157"/>
      <c r="YW1" s="157"/>
      <c r="YX1" s="157"/>
      <c r="YY1" s="157"/>
      <c r="YZ1" s="157"/>
      <c r="ZA1" s="157"/>
      <c r="ZB1" s="157"/>
      <c r="ZC1" s="157"/>
      <c r="ZD1" s="157"/>
      <c r="ZE1" s="157"/>
      <c r="ZF1" s="157"/>
      <c r="ZG1" s="157"/>
      <c r="ZH1" s="157"/>
      <c r="ZI1" s="157"/>
      <c r="ZJ1" s="157"/>
      <c r="ZK1" s="157"/>
      <c r="ZL1" s="157"/>
      <c r="ZM1" s="157"/>
      <c r="ZN1" s="157"/>
      <c r="ZO1" s="157"/>
      <c r="ZP1" s="157"/>
      <c r="ZQ1" s="157"/>
      <c r="ZR1" s="157"/>
      <c r="ZS1" s="157"/>
      <c r="ZT1" s="157"/>
      <c r="ZU1" s="157"/>
      <c r="ZV1" s="157"/>
      <c r="ZW1" s="157"/>
      <c r="ZX1" s="157"/>
      <c r="ZY1" s="157"/>
      <c r="ZZ1" s="157"/>
      <c r="AAA1" s="157"/>
      <c r="AAB1" s="157"/>
      <c r="AAC1" s="157"/>
      <c r="AAD1" s="157"/>
      <c r="AAE1" s="157"/>
      <c r="AAF1" s="157"/>
      <c r="AAG1" s="157"/>
      <c r="AAH1" s="157"/>
      <c r="AAI1" s="157"/>
      <c r="AAJ1" s="157"/>
      <c r="AAK1" s="157"/>
      <c r="AAL1" s="157"/>
      <c r="AAM1" s="157"/>
      <c r="AAN1" s="157"/>
      <c r="AAO1" s="157"/>
      <c r="AAP1" s="157"/>
      <c r="AAQ1" s="157"/>
      <c r="AAR1" s="157"/>
      <c r="AAS1" s="157"/>
      <c r="AAT1" s="157"/>
      <c r="AAU1" s="157"/>
      <c r="AAV1" s="157"/>
      <c r="AAW1" s="157"/>
      <c r="AAX1" s="157"/>
      <c r="AAY1" s="157"/>
      <c r="AAZ1" s="157"/>
      <c r="ABA1" s="157"/>
      <c r="ABB1" s="157"/>
      <c r="ABC1" s="157"/>
      <c r="ABD1" s="157"/>
      <c r="ABE1" s="157"/>
      <c r="ABF1" s="157"/>
      <c r="ABG1" s="157"/>
      <c r="ABH1" s="157"/>
      <c r="ABI1" s="157"/>
    </row>
    <row r="2" spans="1:737" x14ac:dyDescent="0.25">
      <c r="A2" t="s">
        <v>1119</v>
      </c>
      <c r="B2">
        <v>3</v>
      </c>
      <c r="C2">
        <v>7</v>
      </c>
      <c r="D2">
        <v>334.93843828571426</v>
      </c>
      <c r="E2">
        <v>1064.200233</v>
      </c>
      <c r="F2">
        <v>197.81305785714287</v>
      </c>
      <c r="G2" s="161">
        <v>0.59059527138656265</v>
      </c>
      <c r="H2">
        <v>76.551066699999993</v>
      </c>
      <c r="I2" s="161">
        <v>0.22855264714257503</v>
      </c>
      <c r="J2">
        <v>1.1274188747142857</v>
      </c>
      <c r="K2" s="161">
        <v>3.3660480429915833E-3</v>
      </c>
      <c r="L2">
        <v>59.44689495714286</v>
      </c>
      <c r="M2" s="161">
        <v>0.17748603373624311</v>
      </c>
      <c r="N2">
        <v>5.4285714285714284E-2</v>
      </c>
      <c r="O2" s="161">
        <v>1.6207669255150303E-4</v>
      </c>
      <c r="P2" s="161">
        <v>2.7442937728063677E-4</v>
      </c>
      <c r="Q2">
        <v>0</v>
      </c>
      <c r="R2" s="161">
        <v>0</v>
      </c>
      <c r="S2" s="161">
        <v>0</v>
      </c>
      <c r="T2">
        <v>99.848167228571427</v>
      </c>
      <c r="U2" s="161">
        <v>0.2981090129267201</v>
      </c>
      <c r="V2" s="161">
        <v>0.50476024338433734</v>
      </c>
      <c r="W2">
        <v>43.710234914285714</v>
      </c>
      <c r="X2" s="161">
        <v>0.13050229510235953</v>
      </c>
      <c r="Y2" s="161">
        <v>0.22096738904795901</v>
      </c>
      <c r="Z2">
        <v>0.19990714285714287</v>
      </c>
      <c r="AA2" s="161">
        <v>5.9684742032090998E-4</v>
      </c>
      <c r="AB2" s="161">
        <v>5.4198215416811454E-2</v>
      </c>
      <c r="AC2">
        <v>39.872464999999998</v>
      </c>
      <c r="AD2" s="161">
        <v>0.11904415988823411</v>
      </c>
      <c r="AE2" s="161">
        <v>0.20156639522146813</v>
      </c>
      <c r="AF2">
        <v>14.326276385714285</v>
      </c>
      <c r="AG2" s="161">
        <v>4.2772864347965546E-2</v>
      </c>
      <c r="AH2" s="161">
        <v>7.2423309870981681E-2</v>
      </c>
      <c r="AI2">
        <v>2.4428571428571431</v>
      </c>
      <c r="AJ2" s="161">
        <v>7.2934511648176372E-3</v>
      </c>
      <c r="AK2" s="161">
        <v>0.66229998472682028</v>
      </c>
      <c r="AL2">
        <v>5.3308417142857136</v>
      </c>
      <c r="AM2" s="161">
        <v>1.5915885144655504E-2</v>
      </c>
      <c r="AN2" s="161">
        <v>6.9637719552322244E-2</v>
      </c>
      <c r="AO2">
        <v>0</v>
      </c>
      <c r="AP2" s="161">
        <v>0</v>
      </c>
      <c r="AQ2" s="161">
        <v>0</v>
      </c>
      <c r="AR2">
        <v>70.231582128571432</v>
      </c>
      <c r="AS2" s="161">
        <v>0.20968504686422831</v>
      </c>
      <c r="AT2" s="161">
        <v>0.9174474655435656</v>
      </c>
      <c r="AU2">
        <v>0.68864285714285711</v>
      </c>
      <c r="AV2" s="161">
        <v>2.0560281485382114E-3</v>
      </c>
      <c r="AW2" s="161">
        <v>8.9958623286284945E-3</v>
      </c>
      <c r="AX2">
        <v>0.3</v>
      </c>
      <c r="AY2" s="161">
        <v>8.9568698515304316E-4</v>
      </c>
      <c r="AZ2" s="161">
        <v>3.9189525754838375E-3</v>
      </c>
      <c r="BA2">
        <v>1.6285714285714287E-3</v>
      </c>
      <c r="BB2" s="161">
        <v>4.8623007765450914E-6</v>
      </c>
      <c r="BC2" s="161">
        <v>8.2328813184191024E-6</v>
      </c>
      <c r="BD2">
        <v>1.045680827857143</v>
      </c>
      <c r="BE2" s="161">
        <v>3.1220090271190091E-3</v>
      </c>
      <c r="BF2" s="161">
        <v>0.28350179966271355</v>
      </c>
      <c r="BG2">
        <v>8.5500000000000003E-3</v>
      </c>
      <c r="BH2" s="161">
        <v>2.5527079076861729E-5</v>
      </c>
      <c r="BI2" s="161">
        <v>1.5333998746551032E-4</v>
      </c>
      <c r="BJ2">
        <v>40.683037300000002</v>
      </c>
      <c r="BK2" s="161">
        <v>0.12146422342035268</v>
      </c>
      <c r="BL2" s="161">
        <v>0.72962999177086418</v>
      </c>
      <c r="BM2">
        <v>0</v>
      </c>
      <c r="BN2" s="161">
        <v>0</v>
      </c>
      <c r="BO2" s="161">
        <v>0</v>
      </c>
      <c r="BP2">
        <v>0.29601428571428567</v>
      </c>
      <c r="BQ2" s="161">
        <v>8.8378714377886688E-4</v>
      </c>
      <c r="BR2" s="161">
        <v>5.3088686387181934E-3</v>
      </c>
      <c r="BS2">
        <v>0.13938006285714286</v>
      </c>
      <c r="BT2" s="161">
        <v>4.1613636096985313E-4</v>
      </c>
      <c r="BU2" s="161">
        <v>2.4997119405212073E-3</v>
      </c>
      <c r="BV2">
        <v>0</v>
      </c>
      <c r="BW2" s="161">
        <v>0</v>
      </c>
      <c r="BX2" s="161">
        <v>0</v>
      </c>
      <c r="BY2">
        <v>0</v>
      </c>
      <c r="BZ2" s="161">
        <v>0</v>
      </c>
      <c r="CA2" s="161">
        <v>0</v>
      </c>
      <c r="CB2">
        <v>0.42071428571428571</v>
      </c>
      <c r="CC2" s="161">
        <v>1.2560943672741485E-3</v>
      </c>
      <c r="CD2" s="161">
        <v>7.5453009705251104E-3</v>
      </c>
      <c r="CE2">
        <v>0</v>
      </c>
      <c r="CF2" s="161">
        <v>0</v>
      </c>
      <c r="CG2" s="161">
        <v>0</v>
      </c>
      <c r="CH2">
        <v>0</v>
      </c>
      <c r="CI2" s="161">
        <v>0</v>
      </c>
      <c r="CJ2" s="161">
        <v>0</v>
      </c>
      <c r="CK2">
        <v>0</v>
      </c>
      <c r="CL2" s="161">
        <v>0</v>
      </c>
      <c r="CM2" s="161">
        <v>0</v>
      </c>
      <c r="CN2">
        <v>2.6782845000000002</v>
      </c>
      <c r="CO2" s="161">
        <v>7.9963485639570862E-3</v>
      </c>
      <c r="CP2" s="161">
        <v>4.8033697270066733E-2</v>
      </c>
      <c r="CQ2">
        <v>0</v>
      </c>
      <c r="CR2" s="161">
        <v>0</v>
      </c>
      <c r="CS2" s="161">
        <v>0</v>
      </c>
      <c r="CT2">
        <v>11.5324694</v>
      </c>
      <c r="CU2" s="161">
        <v>3.4431609160852417E-2</v>
      </c>
      <c r="CV2" s="161">
        <v>0.20682908926811475</v>
      </c>
    </row>
    <row r="3" spans="1:737" x14ac:dyDescent="0.25">
      <c r="A3" t="s">
        <v>1120</v>
      </c>
      <c r="B3">
        <v>3</v>
      </c>
      <c r="C3">
        <v>7</v>
      </c>
      <c r="D3">
        <v>508.29583566267002</v>
      </c>
      <c r="E3">
        <v>2485.7519047142855</v>
      </c>
      <c r="F3">
        <v>232.1745028755</v>
      </c>
      <c r="G3" s="161">
        <f t="shared" ref="G3:G32" si="0">F3/D3</f>
        <v>0.45677042105373916</v>
      </c>
      <c r="H3">
        <v>132.79330459600001</v>
      </c>
      <c r="I3" s="161">
        <f t="shared" ref="I3:I32" si="1">H3/D3</f>
        <v>0.26125200184431208</v>
      </c>
      <c r="J3">
        <v>1.0763220511696427</v>
      </c>
      <c r="K3" s="161">
        <f t="shared" ref="K3:K32" si="2">J3/D3</f>
        <v>2.1175110548887965E-3</v>
      </c>
      <c r="L3">
        <v>142.25170613999998</v>
      </c>
      <c r="M3" s="161">
        <f t="shared" ref="M3:M32" si="3">L3/D3</f>
        <v>0.27986006604705921</v>
      </c>
      <c r="N3">
        <v>10.367571428571427</v>
      </c>
      <c r="O3" s="161">
        <f t="shared" ref="O3:O32" si="4">N3/D3</f>
        <v>2.0396727065558441E-2</v>
      </c>
      <c r="P3" s="161">
        <f t="shared" ref="P3:P32" si="5">N3/F3</f>
        <v>4.4654220425448171E-2</v>
      </c>
      <c r="Q3">
        <v>3.6122857142857145</v>
      </c>
      <c r="R3" s="161">
        <f t="shared" ref="R3:R32" si="6">Q3/D3</f>
        <v>7.1066600606246241E-3</v>
      </c>
      <c r="S3" s="161">
        <f t="shared" ref="S3:S32" si="7">Q3/L3</f>
        <v>2.5393619607842231E-2</v>
      </c>
      <c r="T3">
        <v>196.77504457142859</v>
      </c>
      <c r="U3" s="161">
        <f t="shared" ref="U3:U32" si="8">T3/D3</f>
        <v>0.38712700511286136</v>
      </c>
      <c r="V3" s="161">
        <f t="shared" ref="V3:V32" si="9">T3/F3</f>
        <v>0.84753081037906297</v>
      </c>
      <c r="W3">
        <v>2.1119314285714283</v>
      </c>
      <c r="X3" s="161">
        <f t="shared" ref="X3:X32" si="10">W3/D3</f>
        <v>4.1549256956199213E-3</v>
      </c>
      <c r="Y3" s="161">
        <f t="shared" ref="Y3:Y32" si="11">W3/F3</f>
        <v>9.096310759428735E-3</v>
      </c>
      <c r="Z3">
        <v>0</v>
      </c>
      <c r="AA3" s="161">
        <f t="shared" ref="AA3:AA32" si="12">Z3/D3</f>
        <v>0</v>
      </c>
      <c r="AB3" s="161">
        <f t="shared" ref="AB3:AB32" si="13">Z3/L3</f>
        <v>0</v>
      </c>
      <c r="AC3">
        <v>2.5454250714285713</v>
      </c>
      <c r="AD3" s="161">
        <f t="shared" ref="AD3:AD32" si="14">AC3/D3</f>
        <v>5.0077629853293544E-3</v>
      </c>
      <c r="AE3" s="161">
        <f t="shared" ref="AE3:AE32" si="15">AC3/F3</f>
        <v>1.0963413466609279E-2</v>
      </c>
      <c r="AF3">
        <v>20.374530375500001</v>
      </c>
      <c r="AG3" s="161">
        <f t="shared" ref="AG3:AG32" si="16">AF3/D3</f>
        <v>4.0084000194370147E-2</v>
      </c>
      <c r="AH3" s="161">
        <f t="shared" ref="AH3:AH32" si="17">AF3/F3</f>
        <v>8.7755244969450974E-2</v>
      </c>
      <c r="AI3">
        <v>0</v>
      </c>
      <c r="AJ3" s="161">
        <f t="shared" ref="AJ3:AJ32" si="18">AI3/D3</f>
        <v>0</v>
      </c>
      <c r="AK3" s="161">
        <f t="shared" ref="AK3:AK32" si="19">AI3/L3</f>
        <v>0</v>
      </c>
      <c r="AL3">
        <v>2.6431321674285715</v>
      </c>
      <c r="AM3" s="161">
        <f t="shared" ref="AM3:AM32" si="20">AL3/D3</f>
        <v>5.199987845626741E-3</v>
      </c>
      <c r="AN3" s="161">
        <f t="shared" ref="AN3:AN32" si="21">AL3/H3</f>
        <v>1.9904107179724389E-2</v>
      </c>
      <c r="AO3">
        <v>0</v>
      </c>
      <c r="AP3" s="161">
        <f t="shared" ref="AP3:AP32" si="22">AO3/D3</f>
        <v>0</v>
      </c>
      <c r="AQ3" s="161">
        <f t="shared" ref="AQ3:AQ32" si="23">AO3/L3</f>
        <v>0</v>
      </c>
      <c r="AR3">
        <v>130.11540877142858</v>
      </c>
      <c r="AS3" s="161">
        <f t="shared" ref="AS3:AS32" si="24">AR3/D3</f>
        <v>0.25598362143139713</v>
      </c>
      <c r="AT3" s="161">
        <f t="shared" ref="AT3:AT32" si="25">AR3/H3</f>
        <v>0.97983410509499358</v>
      </c>
      <c r="AU3">
        <v>3.4763657142857139E-2</v>
      </c>
      <c r="AV3" s="161">
        <f t="shared" ref="AV3:AV32" si="26">AU3/D3</f>
        <v>6.8392567288172714E-5</v>
      </c>
      <c r="AW3" s="161">
        <f t="shared" ref="AW3:AW32" si="27">AU3/H3</f>
        <v>2.6178772528192879E-4</v>
      </c>
      <c r="AX3">
        <v>0</v>
      </c>
      <c r="AY3" s="161">
        <f t="shared" ref="AY3:AY32" si="28">AX3/D3</f>
        <v>0</v>
      </c>
      <c r="AZ3" s="161">
        <f t="shared" ref="AZ3:AZ32" si="29">AX3/H3</f>
        <v>0</v>
      </c>
      <c r="BA3">
        <v>0</v>
      </c>
      <c r="BB3" s="161">
        <f t="shared" ref="BB3:BB32" si="30">BA3/D3</f>
        <v>0</v>
      </c>
      <c r="BC3" s="161">
        <f t="shared" ref="BC3:BC32" si="31">BA3/F3</f>
        <v>0</v>
      </c>
      <c r="BD3">
        <v>5.7550165714285719E-3</v>
      </c>
      <c r="BE3" s="161">
        <f t="shared" ref="BE3:BE32" si="32">BD3/D3</f>
        <v>1.1322179265792534E-5</v>
      </c>
      <c r="BF3" s="161">
        <f t="shared" ref="BF3:BF32" si="33">BD3/L3</f>
        <v>4.0456573264328037E-5</v>
      </c>
      <c r="BG3">
        <v>0</v>
      </c>
      <c r="BH3" s="161">
        <f t="shared" ref="BH3:BH32" si="34">BG3/D3</f>
        <v>0</v>
      </c>
      <c r="BI3" s="161">
        <f t="shared" ref="BI3:BI32" si="35">BG3/L3</f>
        <v>0</v>
      </c>
      <c r="BJ3">
        <v>136.63600498971428</v>
      </c>
      <c r="BK3" s="161">
        <f t="shared" ref="BK3:BK32" si="36">BJ3/D3</f>
        <v>0.26881197012283337</v>
      </c>
      <c r="BL3" s="161">
        <f t="shared" ref="BL3:BL32" si="37">BJ3/L3</f>
        <v>0.96052278526094514</v>
      </c>
      <c r="BM3">
        <v>0</v>
      </c>
      <c r="BN3" s="161">
        <f t="shared" ref="BN3:BN32" si="38">BM3/D3</f>
        <v>0</v>
      </c>
      <c r="BO3" s="161">
        <f t="shared" ref="BO3:BO32" si="39">BM3/L3</f>
        <v>0</v>
      </c>
      <c r="BP3">
        <v>0.19505828571428571</v>
      </c>
      <c r="BQ3" s="161">
        <f t="shared" ref="BQ3:BQ32" si="40">BP3/D3</f>
        <v>3.8374952543135908E-4</v>
      </c>
      <c r="BR3" s="161">
        <f t="shared" ref="BR3:BR32" si="41">BP3/L3</f>
        <v>1.3712193056040749E-3</v>
      </c>
      <c r="BS3">
        <v>2.4438514285714284E-2</v>
      </c>
      <c r="BT3" s="161">
        <f t="shared" ref="BT3:BT32" si="42">BS3/D3</f>
        <v>4.807931242217156E-5</v>
      </c>
      <c r="BU3" s="161">
        <f t="shared" ref="BU3:BU32" si="43">BS3/L3</f>
        <v>1.7179768839934061E-4</v>
      </c>
      <c r="BV3">
        <v>0</v>
      </c>
      <c r="BW3" s="161">
        <f t="shared" ref="BW3:BW32" si="44">BV3/D3</f>
        <v>0</v>
      </c>
      <c r="BX3" s="161">
        <f t="shared" ref="BX3:BX32" si="45">BV3/L3</f>
        <v>0</v>
      </c>
      <c r="BY3">
        <v>0</v>
      </c>
      <c r="BZ3" s="161">
        <f t="shared" ref="BZ3:BZ32" si="46">BY3/D3</f>
        <v>0</v>
      </c>
      <c r="CA3" s="161">
        <f t="shared" ref="CA3:CA32" si="47">BY3/L3</f>
        <v>0</v>
      </c>
      <c r="CB3">
        <v>0</v>
      </c>
      <c r="CC3" s="161">
        <f t="shared" ref="CC3:CC32" si="48">CB3/D3</f>
        <v>0</v>
      </c>
      <c r="CD3" s="161">
        <f t="shared" ref="CD3:CD32" si="49">CB3/L3</f>
        <v>0</v>
      </c>
      <c r="CE3">
        <v>0</v>
      </c>
      <c r="CF3" s="161">
        <f t="shared" ref="CF3:CF32" si="50">CE3/D3</f>
        <v>0</v>
      </c>
      <c r="CG3" s="161">
        <f t="shared" ref="CG3:CG32" si="51">CE3/L3</f>
        <v>0</v>
      </c>
      <c r="CH3">
        <v>0</v>
      </c>
      <c r="CI3" s="161">
        <f t="shared" ref="CI3:CI32" si="52">CH3/D3</f>
        <v>0</v>
      </c>
      <c r="CJ3" s="161">
        <f t="shared" ref="CJ3:CJ32" si="53">CH3/L3</f>
        <v>0</v>
      </c>
      <c r="CK3">
        <v>0</v>
      </c>
      <c r="CL3" s="161">
        <f t="shared" ref="CL3:CL32" si="54">CK3/D3</f>
        <v>0</v>
      </c>
      <c r="CM3" s="161">
        <f t="shared" ref="CM3:CM32" si="55">CK3/L3</f>
        <v>0</v>
      </c>
      <c r="CN3">
        <v>0.26460357142857144</v>
      </c>
      <c r="CO3" s="161">
        <f t="shared" ref="CO3:CO32" si="56">CN3/D3</f>
        <v>5.2057001624576616E-4</v>
      </c>
      <c r="CP3" s="161">
        <f t="shared" ref="CP3:CP32" si="57">CN3/L3</f>
        <v>1.8601082448048555E-3</v>
      </c>
      <c r="CQ3">
        <v>0</v>
      </c>
      <c r="CR3" s="161">
        <f t="shared" ref="CR3:CR32" si="58">CQ3/D3</f>
        <v>0</v>
      </c>
      <c r="CS3" s="161">
        <f t="shared" ref="CS3:CS32" si="59">CQ3/L3</f>
        <v>0</v>
      </c>
      <c r="CT3">
        <v>1.513560048</v>
      </c>
      <c r="CU3" s="161">
        <f t="shared" ref="CU3:CU32" si="60">CT3/D3</f>
        <v>2.9777148302361314E-3</v>
      </c>
      <c r="CV3" s="161">
        <f t="shared" ref="CV3:CV32" si="61">CT3/L3</f>
        <v>1.0640013319140076E-2</v>
      </c>
    </row>
    <row r="4" spans="1:737" x14ac:dyDescent="0.25">
      <c r="A4" t="s">
        <v>1122</v>
      </c>
      <c r="B4">
        <v>3</v>
      </c>
      <c r="C4">
        <v>7</v>
      </c>
      <c r="D4">
        <v>955.05464054227139</v>
      </c>
      <c r="E4">
        <v>2521.7488131328573</v>
      </c>
      <c r="F4">
        <v>596.11207392986569</v>
      </c>
      <c r="G4" s="161">
        <f t="shared" si="0"/>
        <v>0.6241654127677958</v>
      </c>
      <c r="H4">
        <v>178.85621604900001</v>
      </c>
      <c r="I4" s="161">
        <f t="shared" si="1"/>
        <v>0.18727328097944959</v>
      </c>
      <c r="J4">
        <v>6.0964843896370713</v>
      </c>
      <c r="K4" s="161">
        <f t="shared" si="2"/>
        <v>6.3833880605779188E-3</v>
      </c>
      <c r="L4">
        <v>173.9898661737686</v>
      </c>
      <c r="M4" s="161">
        <f t="shared" si="3"/>
        <v>0.18217791819217666</v>
      </c>
      <c r="N4">
        <v>67.321933874857137</v>
      </c>
      <c r="O4" s="161">
        <f t="shared" si="4"/>
        <v>7.0490138487398324E-2</v>
      </c>
      <c r="P4" s="161">
        <f t="shared" si="5"/>
        <v>0.11293502819199357</v>
      </c>
      <c r="Q4">
        <v>6.2027980857142859</v>
      </c>
      <c r="R4" s="161">
        <f t="shared" si="6"/>
        <v>6.494704933523378E-3</v>
      </c>
      <c r="S4" s="161">
        <f t="shared" si="7"/>
        <v>3.5650341149865455E-2</v>
      </c>
      <c r="T4">
        <v>447.74717160400002</v>
      </c>
      <c r="U4" s="161">
        <f t="shared" si="8"/>
        <v>0.46881838231765799</v>
      </c>
      <c r="V4" s="161">
        <f t="shared" si="9"/>
        <v>0.75111240182106886</v>
      </c>
      <c r="W4">
        <v>12.067647754285714</v>
      </c>
      <c r="X4" s="161">
        <f t="shared" si="10"/>
        <v>1.2635557424687045E-2</v>
      </c>
      <c r="Y4" s="161">
        <f t="shared" si="11"/>
        <v>2.0243924392824002E-2</v>
      </c>
      <c r="Z4">
        <v>1.5221</v>
      </c>
      <c r="AA4" s="161">
        <f t="shared" si="12"/>
        <v>1.5937308038582645E-3</v>
      </c>
      <c r="AB4" s="161">
        <f t="shared" si="13"/>
        <v>8.7482106485433798E-3</v>
      </c>
      <c r="AC4">
        <v>25.560995600000002</v>
      </c>
      <c r="AD4" s="161">
        <f t="shared" si="14"/>
        <v>2.6763909115699078E-2</v>
      </c>
      <c r="AE4" s="161">
        <f t="shared" si="15"/>
        <v>4.2879513296030514E-2</v>
      </c>
      <c r="AF4">
        <v>43.370725096722857</v>
      </c>
      <c r="AG4" s="161">
        <f t="shared" si="16"/>
        <v>4.5411773584071953E-2</v>
      </c>
      <c r="AH4" s="161">
        <f t="shared" si="17"/>
        <v>7.2755991689283497E-2</v>
      </c>
      <c r="AI4">
        <v>49.761108916571423</v>
      </c>
      <c r="AJ4" s="161">
        <f t="shared" si="18"/>
        <v>5.2102892132242312E-2</v>
      </c>
      <c r="AK4" s="161">
        <f t="shared" si="19"/>
        <v>0.28600004132926682</v>
      </c>
      <c r="AL4">
        <v>21.586625530714286</v>
      </c>
      <c r="AM4" s="161">
        <f t="shared" si="20"/>
        <v>2.2602503159879519E-2</v>
      </c>
      <c r="AN4" s="161">
        <f t="shared" si="21"/>
        <v>0.12069262118796222</v>
      </c>
      <c r="AO4">
        <v>0.1368</v>
      </c>
      <c r="AP4" s="161">
        <f t="shared" si="22"/>
        <v>1.4323787791065671E-4</v>
      </c>
      <c r="AQ4" s="161">
        <f t="shared" si="23"/>
        <v>7.8625268820756481E-4</v>
      </c>
      <c r="AR4">
        <v>155.90986786114286</v>
      </c>
      <c r="AS4" s="161">
        <f t="shared" si="24"/>
        <v>0.16324706591930557</v>
      </c>
      <c r="AT4" s="161">
        <f t="shared" si="25"/>
        <v>0.87170505619122174</v>
      </c>
      <c r="AU4">
        <v>0.86915122857142857</v>
      </c>
      <c r="AV4" s="161">
        <f t="shared" si="26"/>
        <v>9.1005392956148808E-4</v>
      </c>
      <c r="AW4" s="161">
        <f t="shared" si="27"/>
        <v>4.8594969063491377E-3</v>
      </c>
      <c r="AX4">
        <v>0.4905714285714286</v>
      </c>
      <c r="AY4" s="161">
        <f t="shared" si="28"/>
        <v>5.1365797070300251E-4</v>
      </c>
      <c r="AZ4" s="161">
        <f t="shared" si="29"/>
        <v>2.7428257144668103E-3</v>
      </c>
      <c r="BA4">
        <v>4.3600000000000007E-2</v>
      </c>
      <c r="BB4" s="161">
        <f t="shared" si="30"/>
        <v>4.5651838281466622E-5</v>
      </c>
      <c r="BC4" s="161">
        <f t="shared" si="31"/>
        <v>7.3140608799562203E-5</v>
      </c>
      <c r="BD4">
        <v>8.5912457014285723E-2</v>
      </c>
      <c r="BE4" s="161">
        <f t="shared" si="32"/>
        <v>8.9955541146321643E-5</v>
      </c>
      <c r="BF4" s="161">
        <f t="shared" si="33"/>
        <v>4.9377851080408626E-4</v>
      </c>
      <c r="BG4">
        <v>6.5100000000000005E-2</v>
      </c>
      <c r="BH4" s="161">
        <f t="shared" si="34"/>
        <v>6.8163639268887085E-5</v>
      </c>
      <c r="BI4" s="161">
        <f t="shared" si="35"/>
        <v>3.7415972223912625E-4</v>
      </c>
      <c r="BJ4">
        <v>27.19776915022857</v>
      </c>
      <c r="BK4" s="161">
        <f t="shared" si="36"/>
        <v>2.847771006566276E-2</v>
      </c>
      <c r="BL4" s="161">
        <f t="shared" si="37"/>
        <v>0.1563181221316958</v>
      </c>
      <c r="BM4">
        <v>59.76928573</v>
      </c>
      <c r="BN4" s="161">
        <f t="shared" si="38"/>
        <v>6.2582058861117659E-2</v>
      </c>
      <c r="BO4" s="161">
        <f t="shared" si="39"/>
        <v>0.34352164895803022</v>
      </c>
      <c r="BP4">
        <v>2.3850514285714285E-2</v>
      </c>
      <c r="BQ4" s="161">
        <f t="shared" si="40"/>
        <v>2.4972931676633894E-5</v>
      </c>
      <c r="BR4" s="161">
        <f t="shared" si="41"/>
        <v>1.3707990476809784E-4</v>
      </c>
      <c r="BS4">
        <v>3.0790776000000001E-3</v>
      </c>
      <c r="BT4" s="161">
        <f t="shared" si="42"/>
        <v>3.2239805653964759E-6</v>
      </c>
      <c r="BU4" s="161">
        <f t="shared" si="43"/>
        <v>1.7696878948828194E-5</v>
      </c>
      <c r="BV4">
        <v>0</v>
      </c>
      <c r="BW4" s="161">
        <f t="shared" si="44"/>
        <v>0</v>
      </c>
      <c r="BX4" s="161">
        <f t="shared" si="45"/>
        <v>0</v>
      </c>
      <c r="BY4">
        <v>0</v>
      </c>
      <c r="BZ4" s="161">
        <f t="shared" si="46"/>
        <v>0</v>
      </c>
      <c r="CA4" s="161">
        <f t="shared" si="47"/>
        <v>0</v>
      </c>
      <c r="CB4">
        <v>2.5562668571428571E-4</v>
      </c>
      <c r="CC4" s="161">
        <f t="shared" si="48"/>
        <v>2.6765660818018035E-7</v>
      </c>
      <c r="CD4" s="161">
        <f t="shared" si="49"/>
        <v>1.4692044504418671E-6</v>
      </c>
      <c r="CE4">
        <v>2.3144928571428571</v>
      </c>
      <c r="CF4" s="161">
        <f t="shared" si="50"/>
        <v>2.4234140738049388E-3</v>
      </c>
      <c r="CG4" s="161">
        <f t="shared" si="51"/>
        <v>1.3302457827235223E-2</v>
      </c>
      <c r="CH4">
        <v>0</v>
      </c>
      <c r="CI4" s="161">
        <f t="shared" si="52"/>
        <v>0</v>
      </c>
      <c r="CJ4" s="161">
        <f t="shared" si="53"/>
        <v>0</v>
      </c>
      <c r="CK4">
        <v>0</v>
      </c>
      <c r="CL4" s="161">
        <f t="shared" si="54"/>
        <v>0</v>
      </c>
      <c r="CM4" s="161">
        <f t="shared" si="55"/>
        <v>0</v>
      </c>
      <c r="CN4">
        <v>0.32448052127428573</v>
      </c>
      <c r="CO4" s="161">
        <f t="shared" si="56"/>
        <v>3.3975074042889169E-4</v>
      </c>
      <c r="CP4" s="161">
        <f t="shared" si="57"/>
        <v>1.8649391968048176E-3</v>
      </c>
      <c r="CQ4">
        <v>1.4522313142857144</v>
      </c>
      <c r="CR4" s="161">
        <f t="shared" si="58"/>
        <v>1.520574062088375E-3</v>
      </c>
      <c r="CS4" s="161">
        <f t="shared" si="59"/>
        <v>8.3466430903241795E-3</v>
      </c>
      <c r="CT4">
        <v>25.130601922965717</v>
      </c>
      <c r="CU4" s="161">
        <f t="shared" si="60"/>
        <v>2.6313260892273961E-2</v>
      </c>
      <c r="CV4" s="161">
        <f t="shared" si="61"/>
        <v>0.14443715875881571</v>
      </c>
    </row>
    <row r="5" spans="1:737" x14ac:dyDescent="0.25">
      <c r="A5" t="s">
        <v>1123</v>
      </c>
      <c r="B5">
        <v>3</v>
      </c>
      <c r="C5">
        <v>7</v>
      </c>
      <c r="D5">
        <v>431.42768309221998</v>
      </c>
      <c r="E5">
        <v>972.9949358857142</v>
      </c>
      <c r="F5">
        <v>250.31980460214285</v>
      </c>
      <c r="G5" s="161">
        <f t="shared" si="0"/>
        <v>0.58021266231225044</v>
      </c>
      <c r="H5">
        <v>171.44904517142859</v>
      </c>
      <c r="I5" s="161">
        <f t="shared" si="1"/>
        <v>0.39739926734089626</v>
      </c>
      <c r="J5">
        <v>0.53018945261999995</v>
      </c>
      <c r="K5" s="161">
        <f t="shared" si="2"/>
        <v>1.2289184801955999E-3</v>
      </c>
      <c r="L5">
        <v>9.12864386602857</v>
      </c>
      <c r="M5" s="161">
        <f t="shared" si="3"/>
        <v>2.115915186665774E-2</v>
      </c>
      <c r="N5">
        <v>1.7542260571428572</v>
      </c>
      <c r="O5" s="161">
        <f t="shared" si="4"/>
        <v>4.0660952597422499E-3</v>
      </c>
      <c r="P5" s="161">
        <f t="shared" si="5"/>
        <v>7.0079395433014823E-3</v>
      </c>
      <c r="Q5">
        <v>4.0119428571428575</v>
      </c>
      <c r="R5" s="161">
        <f t="shared" si="6"/>
        <v>9.29922444565358E-3</v>
      </c>
      <c r="S5" s="161">
        <f t="shared" si="7"/>
        <v>0.43948947028955127</v>
      </c>
      <c r="T5">
        <v>182.43740434285715</v>
      </c>
      <c r="U5" s="161">
        <f t="shared" si="8"/>
        <v>0.42286902647334335</v>
      </c>
      <c r="V5" s="161">
        <f t="shared" si="9"/>
        <v>0.72881730086367846</v>
      </c>
      <c r="W5">
        <v>4.0087257142857142</v>
      </c>
      <c r="X5" s="161">
        <f t="shared" si="10"/>
        <v>9.2917674766568644E-3</v>
      </c>
      <c r="Y5" s="161">
        <f t="shared" si="11"/>
        <v>1.601441692021598E-2</v>
      </c>
      <c r="Z5">
        <v>0</v>
      </c>
      <c r="AA5" s="161">
        <f t="shared" si="12"/>
        <v>0</v>
      </c>
      <c r="AB5" s="161">
        <f t="shared" si="13"/>
        <v>0</v>
      </c>
      <c r="AC5">
        <v>27.471507428571432</v>
      </c>
      <c r="AD5" s="161">
        <f t="shared" si="14"/>
        <v>6.3675810582371109E-2</v>
      </c>
      <c r="AE5" s="161">
        <f t="shared" si="15"/>
        <v>0.10974564106996855</v>
      </c>
      <c r="AF5">
        <v>34.615441059285715</v>
      </c>
      <c r="AG5" s="161">
        <f t="shared" si="16"/>
        <v>8.023463123919769E-2</v>
      </c>
      <c r="AH5" s="161">
        <f t="shared" si="17"/>
        <v>0.13828486768876852</v>
      </c>
      <c r="AI5">
        <v>2.2114285714285712E-4</v>
      </c>
      <c r="AJ5" s="161">
        <f t="shared" si="18"/>
        <v>5.1258383689668485E-7</v>
      </c>
      <c r="AK5" s="161">
        <f t="shared" si="19"/>
        <v>2.4225159880080376E-5</v>
      </c>
      <c r="AL5">
        <v>2.4585534</v>
      </c>
      <c r="AM5" s="161">
        <f t="shared" si="20"/>
        <v>5.6986454424494386E-3</v>
      </c>
      <c r="AN5" s="161">
        <f t="shared" si="21"/>
        <v>1.4339848889457156E-2</v>
      </c>
      <c r="AO5">
        <v>0</v>
      </c>
      <c r="AP5" s="161">
        <f t="shared" si="22"/>
        <v>0</v>
      </c>
      <c r="AQ5" s="161">
        <f t="shared" si="23"/>
        <v>0</v>
      </c>
      <c r="AR5">
        <v>168.94969177142858</v>
      </c>
      <c r="AS5" s="161">
        <f t="shared" si="24"/>
        <v>0.39160605216729838</v>
      </c>
      <c r="AT5" s="161">
        <f t="shared" si="25"/>
        <v>0.98542217953152811</v>
      </c>
      <c r="AU5">
        <v>4.0800000000000003E-2</v>
      </c>
      <c r="AV5" s="161">
        <f t="shared" si="26"/>
        <v>9.4569731148380631E-5</v>
      </c>
      <c r="AW5" s="161">
        <f t="shared" si="27"/>
        <v>2.3797157901465633E-4</v>
      </c>
      <c r="AX5">
        <v>0</v>
      </c>
      <c r="AY5" s="161">
        <f t="shared" si="28"/>
        <v>0</v>
      </c>
      <c r="AZ5" s="161">
        <f t="shared" si="29"/>
        <v>0</v>
      </c>
      <c r="BA5">
        <v>3.2500000000000001E-2</v>
      </c>
      <c r="BB5" s="161">
        <f t="shared" si="30"/>
        <v>7.5331280939273785E-5</v>
      </c>
      <c r="BC5" s="161">
        <f t="shared" si="31"/>
        <v>1.2983391406706852E-4</v>
      </c>
      <c r="BD5">
        <v>5.5226421428571431E-3</v>
      </c>
      <c r="BE5" s="161">
        <f t="shared" si="32"/>
        <v>1.2800852516635214E-5</v>
      </c>
      <c r="BF5" s="161">
        <f t="shared" si="33"/>
        <v>6.0497947163972083E-4</v>
      </c>
      <c r="BG5">
        <v>0</v>
      </c>
      <c r="BH5" s="161">
        <f t="shared" si="34"/>
        <v>0</v>
      </c>
      <c r="BI5" s="161">
        <f t="shared" si="35"/>
        <v>0</v>
      </c>
      <c r="BJ5">
        <v>2.8581364467428574</v>
      </c>
      <c r="BK5" s="161">
        <f t="shared" si="36"/>
        <v>6.6248332194573508E-3</v>
      </c>
      <c r="BL5" s="161">
        <f t="shared" si="37"/>
        <v>0.31309540482559034</v>
      </c>
      <c r="BM5">
        <v>0.61127819999999999</v>
      </c>
      <c r="BN5" s="161">
        <f t="shared" si="38"/>
        <v>1.4168729174231873E-3</v>
      </c>
      <c r="BO5" s="161">
        <f t="shared" si="39"/>
        <v>6.6962651733497566E-2</v>
      </c>
      <c r="BP5">
        <v>1.1957142857142855</v>
      </c>
      <c r="BQ5" s="161">
        <f t="shared" si="40"/>
        <v>2.7715288855460281E-3</v>
      </c>
      <c r="BR5" s="161">
        <f t="shared" si="41"/>
        <v>0.13098487609578341</v>
      </c>
      <c r="BS5">
        <v>1.5885034285714285E-2</v>
      </c>
      <c r="BT5" s="161">
        <f t="shared" si="42"/>
        <v>3.6819691707911971E-5</v>
      </c>
      <c r="BU5" s="161">
        <f t="shared" si="43"/>
        <v>1.7401307925735843E-3</v>
      </c>
      <c r="BV5">
        <v>0</v>
      </c>
      <c r="BW5" s="161">
        <f t="shared" si="44"/>
        <v>0</v>
      </c>
      <c r="BX5" s="161">
        <f t="shared" si="45"/>
        <v>0</v>
      </c>
      <c r="BY5">
        <v>0</v>
      </c>
      <c r="BZ5" s="161">
        <f t="shared" si="46"/>
        <v>0</v>
      </c>
      <c r="CA5" s="161">
        <f t="shared" si="47"/>
        <v>0</v>
      </c>
      <c r="CB5">
        <v>0</v>
      </c>
      <c r="CC5" s="161">
        <f t="shared" si="48"/>
        <v>0</v>
      </c>
      <c r="CD5" s="161">
        <f t="shared" si="49"/>
        <v>0</v>
      </c>
      <c r="CE5">
        <v>0</v>
      </c>
      <c r="CF5" s="161">
        <f t="shared" si="50"/>
        <v>0</v>
      </c>
      <c r="CG5" s="161">
        <f t="shared" si="51"/>
        <v>0</v>
      </c>
      <c r="CH5">
        <v>0</v>
      </c>
      <c r="CI5" s="161">
        <f t="shared" si="52"/>
        <v>0</v>
      </c>
      <c r="CJ5" s="161">
        <f t="shared" si="53"/>
        <v>0</v>
      </c>
      <c r="CK5">
        <v>0</v>
      </c>
      <c r="CL5" s="161">
        <f t="shared" si="54"/>
        <v>0</v>
      </c>
      <c r="CM5" s="161">
        <f t="shared" si="55"/>
        <v>0</v>
      </c>
      <c r="CN5">
        <v>0.32127142857142854</v>
      </c>
      <c r="CO5" s="161">
        <f t="shared" si="56"/>
        <v>7.4467040749157272E-4</v>
      </c>
      <c r="CP5" s="161">
        <f t="shared" si="57"/>
        <v>3.5193773936894546E-2</v>
      </c>
      <c r="CQ5">
        <v>0</v>
      </c>
      <c r="CR5" s="161">
        <f t="shared" si="58"/>
        <v>0</v>
      </c>
      <c r="CS5" s="161">
        <f t="shared" si="59"/>
        <v>0</v>
      </c>
      <c r="CT5">
        <v>0.10867182857142857</v>
      </c>
      <c r="CU5" s="161">
        <f t="shared" si="60"/>
        <v>2.5188886302458108E-4</v>
      </c>
      <c r="CV5" s="161">
        <f t="shared" si="61"/>
        <v>1.1904487694589669E-2</v>
      </c>
    </row>
    <row r="6" spans="1:737" x14ac:dyDescent="0.25">
      <c r="A6" t="s">
        <v>1124</v>
      </c>
      <c r="B6">
        <v>3</v>
      </c>
      <c r="C6">
        <v>7</v>
      </c>
      <c r="D6">
        <v>1151.7147550993529</v>
      </c>
      <c r="E6">
        <v>2441.7460845207142</v>
      </c>
      <c r="F6">
        <v>929.82150843196712</v>
      </c>
      <c r="G6" s="161">
        <f t="shared" si="0"/>
        <v>0.80733662941719964</v>
      </c>
      <c r="H6">
        <v>182.10977292178569</v>
      </c>
      <c r="I6" s="161">
        <f t="shared" si="1"/>
        <v>0.15812055208589904</v>
      </c>
      <c r="J6">
        <v>6.0380436951268148</v>
      </c>
      <c r="K6" s="161">
        <f t="shared" si="2"/>
        <v>5.2426554998906321E-3</v>
      </c>
      <c r="L6">
        <v>33.745430050472855</v>
      </c>
      <c r="M6" s="161">
        <f t="shared" si="3"/>
        <v>2.9300162997010312E-2</v>
      </c>
      <c r="N6">
        <v>69.56815001857143</v>
      </c>
      <c r="O6" s="161">
        <f t="shared" si="4"/>
        <v>6.0403975646357085E-2</v>
      </c>
      <c r="P6" s="161">
        <f t="shared" si="5"/>
        <v>7.4818822094027279E-2</v>
      </c>
      <c r="Q6">
        <v>5.4523225714285709E-2</v>
      </c>
      <c r="R6" s="161">
        <f t="shared" si="6"/>
        <v>4.7340910996301552E-5</v>
      </c>
      <c r="S6" s="161">
        <f t="shared" si="7"/>
        <v>1.615721762405624E-3</v>
      </c>
      <c r="T6">
        <v>740.27352127142865</v>
      </c>
      <c r="U6" s="161">
        <f t="shared" si="8"/>
        <v>0.64275769498808655</v>
      </c>
      <c r="V6" s="161">
        <f t="shared" si="9"/>
        <v>0.79614583504291214</v>
      </c>
      <c r="W6">
        <v>0.52586931571428575</v>
      </c>
      <c r="X6" s="161">
        <f t="shared" si="10"/>
        <v>4.5659683822399366E-4</v>
      </c>
      <c r="Y6" s="161">
        <f t="shared" si="11"/>
        <v>5.6555942290590971E-4</v>
      </c>
      <c r="Z6">
        <v>0.30465963008571428</v>
      </c>
      <c r="AA6" s="161">
        <f t="shared" si="12"/>
        <v>2.6452698355803624E-4</v>
      </c>
      <c r="AB6" s="161">
        <f t="shared" si="13"/>
        <v>9.0281744707368244E-3</v>
      </c>
      <c r="AC6">
        <v>7.0446576582857148</v>
      </c>
      <c r="AD6" s="161">
        <f t="shared" si="14"/>
        <v>6.1166687559525154E-3</v>
      </c>
      <c r="AE6" s="161">
        <f t="shared" si="15"/>
        <v>7.5763548104686119E-3</v>
      </c>
      <c r="AF6">
        <v>112.24529501082429</v>
      </c>
      <c r="AG6" s="161">
        <f t="shared" si="16"/>
        <v>9.7459283658427584E-2</v>
      </c>
      <c r="AH6" s="161">
        <f t="shared" si="17"/>
        <v>0.12071703439094733</v>
      </c>
      <c r="AI6">
        <v>28.012429188571428</v>
      </c>
      <c r="AJ6" s="161">
        <f t="shared" si="18"/>
        <v>2.432236720467728E-2</v>
      </c>
      <c r="AK6" s="161">
        <f t="shared" si="19"/>
        <v>0.83011030372626426</v>
      </c>
      <c r="AL6">
        <v>23.756768773214283</v>
      </c>
      <c r="AM6" s="161">
        <f t="shared" si="20"/>
        <v>2.062730260945984E-2</v>
      </c>
      <c r="AN6" s="161">
        <f t="shared" si="21"/>
        <v>0.13045301409176746</v>
      </c>
      <c r="AO6">
        <v>9.1199999999999989E-2</v>
      </c>
      <c r="AP6" s="161">
        <f t="shared" si="22"/>
        <v>7.9186273854877032E-5</v>
      </c>
      <c r="AQ6" s="161">
        <f t="shared" si="23"/>
        <v>2.702588168637728E-3</v>
      </c>
      <c r="AR6">
        <v>158.18490529142858</v>
      </c>
      <c r="AS6" s="161">
        <f t="shared" si="24"/>
        <v>0.13734729418985583</v>
      </c>
      <c r="AT6" s="161">
        <f t="shared" si="25"/>
        <v>0.86862392255778276</v>
      </c>
      <c r="AU6">
        <v>0.16809885714285716</v>
      </c>
      <c r="AV6" s="161">
        <f t="shared" si="26"/>
        <v>1.4595528658340067E-4</v>
      </c>
      <c r="AW6" s="161">
        <f t="shared" si="27"/>
        <v>9.2306335044991747E-4</v>
      </c>
      <c r="AX6">
        <v>0</v>
      </c>
      <c r="AY6" s="161">
        <f t="shared" si="28"/>
        <v>0</v>
      </c>
      <c r="AZ6" s="161">
        <f t="shared" si="29"/>
        <v>0</v>
      </c>
      <c r="BA6">
        <v>0.16401515714285714</v>
      </c>
      <c r="BB6" s="161">
        <f t="shared" si="30"/>
        <v>1.4240953015202826E-4</v>
      </c>
      <c r="BC6" s="161">
        <f t="shared" si="31"/>
        <v>1.7639423873884043E-4</v>
      </c>
      <c r="BD6">
        <v>0.18108215002142858</v>
      </c>
      <c r="BE6" s="161">
        <f t="shared" si="32"/>
        <v>1.5722829738845144E-4</v>
      </c>
      <c r="BF6" s="161">
        <f t="shared" si="33"/>
        <v>5.3661236425372261E-3</v>
      </c>
      <c r="BG6">
        <v>0.25594947000000001</v>
      </c>
      <c r="BH6" s="161">
        <f t="shared" si="34"/>
        <v>2.2223338623279204E-4</v>
      </c>
      <c r="BI6" s="161">
        <f t="shared" si="35"/>
        <v>7.5847150152532593E-3</v>
      </c>
      <c r="BJ6">
        <v>1.3162720141714286</v>
      </c>
      <c r="BK6" s="161">
        <f t="shared" si="36"/>
        <v>1.1428802212904532E-3</v>
      </c>
      <c r="BL6" s="161">
        <f t="shared" si="37"/>
        <v>3.9005933905796659E-2</v>
      </c>
      <c r="BM6">
        <v>0</v>
      </c>
      <c r="BN6" s="161">
        <f t="shared" si="38"/>
        <v>0</v>
      </c>
      <c r="BO6" s="161">
        <f t="shared" si="39"/>
        <v>0</v>
      </c>
      <c r="BP6">
        <v>5.1336000000000003E-3</v>
      </c>
      <c r="BQ6" s="161">
        <f t="shared" si="40"/>
        <v>4.4573536783047893E-6</v>
      </c>
      <c r="BR6" s="161">
        <f t="shared" si="41"/>
        <v>1.5212726559779213E-4</v>
      </c>
      <c r="BS6">
        <v>2.8776658142857143E-2</v>
      </c>
      <c r="BT6" s="161">
        <f t="shared" si="42"/>
        <v>2.4985924696584022E-5</v>
      </c>
      <c r="BU6" s="161">
        <f t="shared" si="43"/>
        <v>8.5275719111642834E-4</v>
      </c>
      <c r="BV6">
        <v>5.4727371428571429E-3</v>
      </c>
      <c r="BW6" s="161">
        <f t="shared" si="44"/>
        <v>4.7518164707241562E-6</v>
      </c>
      <c r="BX6" s="161">
        <f t="shared" si="45"/>
        <v>1.6217713434594255E-4</v>
      </c>
      <c r="BY6">
        <v>0</v>
      </c>
      <c r="BZ6" s="161">
        <f t="shared" si="46"/>
        <v>0</v>
      </c>
      <c r="CA6" s="161">
        <f t="shared" si="47"/>
        <v>0</v>
      </c>
      <c r="CB6">
        <v>0.209343117</v>
      </c>
      <c r="CC6" s="161">
        <f t="shared" si="48"/>
        <v>1.8176646263591626E-4</v>
      </c>
      <c r="CD6" s="161">
        <f t="shared" si="49"/>
        <v>6.2035990262055227E-3</v>
      </c>
      <c r="CE6">
        <v>0</v>
      </c>
      <c r="CF6" s="161">
        <f t="shared" si="50"/>
        <v>0</v>
      </c>
      <c r="CG6" s="161">
        <f t="shared" si="51"/>
        <v>0</v>
      </c>
      <c r="CH6">
        <v>0</v>
      </c>
      <c r="CI6" s="161">
        <f t="shared" si="52"/>
        <v>0</v>
      </c>
      <c r="CJ6" s="161">
        <f t="shared" si="53"/>
        <v>0</v>
      </c>
      <c r="CK6">
        <v>0</v>
      </c>
      <c r="CL6" s="161">
        <f t="shared" si="54"/>
        <v>0</v>
      </c>
      <c r="CM6" s="161">
        <f t="shared" si="55"/>
        <v>0</v>
      </c>
      <c r="CN6">
        <v>1.508509597E-2</v>
      </c>
      <c r="CO6" s="161">
        <f t="shared" si="56"/>
        <v>1.3097944524205285E-5</v>
      </c>
      <c r="CP6" s="161">
        <f t="shared" si="57"/>
        <v>4.4702633652726618E-4</v>
      </c>
      <c r="CQ6">
        <v>0.3125792</v>
      </c>
      <c r="CR6" s="161">
        <f t="shared" si="58"/>
        <v>2.714033128567805E-4</v>
      </c>
      <c r="CS6" s="161">
        <f t="shared" si="59"/>
        <v>9.2628601719544536E-3</v>
      </c>
      <c r="CT6">
        <v>2.9529239636528573</v>
      </c>
      <c r="CU6" s="161">
        <f t="shared" si="60"/>
        <v>2.5639369041496065E-3</v>
      </c>
      <c r="CV6" s="161">
        <f t="shared" si="61"/>
        <v>8.7505892182621031E-2</v>
      </c>
    </row>
    <row r="7" spans="1:737" x14ac:dyDescent="0.25">
      <c r="A7" t="s">
        <v>1125</v>
      </c>
      <c r="B7">
        <v>3</v>
      </c>
      <c r="C7">
        <v>7</v>
      </c>
      <c r="D7">
        <v>369.44643518762575</v>
      </c>
      <c r="E7">
        <v>1184.4381169594928</v>
      </c>
      <c r="F7">
        <v>267.49822767718143</v>
      </c>
      <c r="G7" s="161">
        <f t="shared" si="0"/>
        <v>0.72405145157600648</v>
      </c>
      <c r="H7">
        <v>75.842077179318011</v>
      </c>
      <c r="I7" s="161">
        <f t="shared" si="1"/>
        <v>0.20528571927024042</v>
      </c>
      <c r="J7">
        <v>1.1484264315126413</v>
      </c>
      <c r="K7" s="161">
        <f t="shared" si="2"/>
        <v>3.1085059216484404E-3</v>
      </c>
      <c r="L7">
        <v>24.957703899614284</v>
      </c>
      <c r="M7" s="161">
        <f t="shared" si="3"/>
        <v>6.7554323232106306E-2</v>
      </c>
      <c r="N7">
        <v>10.304936102857143</v>
      </c>
      <c r="O7" s="161">
        <f t="shared" si="4"/>
        <v>2.7892909827709433E-2</v>
      </c>
      <c r="P7" s="161">
        <f t="shared" si="5"/>
        <v>3.8523380855043289E-2</v>
      </c>
      <c r="Q7">
        <v>4.0552165028571432</v>
      </c>
      <c r="R7" s="161">
        <f t="shared" si="6"/>
        <v>1.0976466725948176E-2</v>
      </c>
      <c r="S7" s="161">
        <f t="shared" si="7"/>
        <v>0.16248355694771327</v>
      </c>
      <c r="T7">
        <v>225.58430502571429</v>
      </c>
      <c r="U7" s="161">
        <f t="shared" si="8"/>
        <v>0.61060084369510792</v>
      </c>
      <c r="V7" s="161">
        <f t="shared" si="9"/>
        <v>0.84331140054486964</v>
      </c>
      <c r="W7">
        <v>1.1877908955453158</v>
      </c>
      <c r="X7" s="161">
        <f t="shared" si="10"/>
        <v>3.2150557764675375E-3</v>
      </c>
      <c r="Y7" s="161">
        <f t="shared" si="11"/>
        <v>4.4403692161233662E-3</v>
      </c>
      <c r="Z7">
        <v>0.39841142857142853</v>
      </c>
      <c r="AA7" s="161">
        <f t="shared" si="12"/>
        <v>1.0784010633885063E-3</v>
      </c>
      <c r="AB7" s="161">
        <f t="shared" si="13"/>
        <v>1.5963464835304256E-2</v>
      </c>
      <c r="AC7">
        <v>5.5101576981566849</v>
      </c>
      <c r="AD7" s="161">
        <f t="shared" si="14"/>
        <v>1.4914632199274885E-2</v>
      </c>
      <c r="AE7" s="161">
        <f t="shared" si="15"/>
        <v>2.059885684478769E-2</v>
      </c>
      <c r="AF7">
        <v>21.472935097764999</v>
      </c>
      <c r="AG7" s="161">
        <f t="shared" si="16"/>
        <v>5.8121917151155701E-2</v>
      </c>
      <c r="AH7" s="161">
        <f t="shared" si="17"/>
        <v>8.0273186421551457E-2</v>
      </c>
      <c r="AI7">
        <v>7.3601508342857143</v>
      </c>
      <c r="AJ7" s="161">
        <f t="shared" si="18"/>
        <v>1.9922105434710215E-2</v>
      </c>
      <c r="AK7" s="161">
        <f t="shared" si="19"/>
        <v>0.29490496657424742</v>
      </c>
      <c r="AL7">
        <v>9.4822228337726564</v>
      </c>
      <c r="AM7" s="161">
        <f t="shared" si="20"/>
        <v>2.5666028768032499E-2</v>
      </c>
      <c r="AN7" s="161">
        <f t="shared" si="21"/>
        <v>0.12502588518710087</v>
      </c>
      <c r="AO7">
        <v>0.83828214285714286</v>
      </c>
      <c r="AP7" s="161">
        <f t="shared" si="22"/>
        <v>2.269022145067974E-3</v>
      </c>
      <c r="AQ7" s="161">
        <f t="shared" si="23"/>
        <v>3.3588111559817745E-2</v>
      </c>
      <c r="AR7">
        <v>66.294857474116711</v>
      </c>
      <c r="AS7" s="161">
        <f t="shared" si="24"/>
        <v>0.17944376006889454</v>
      </c>
      <c r="AT7" s="161">
        <f t="shared" si="25"/>
        <v>0.8741171120270318</v>
      </c>
      <c r="AU7">
        <v>6.4996871428571426E-2</v>
      </c>
      <c r="AV7" s="161">
        <f t="shared" si="26"/>
        <v>1.7593043331318747E-4</v>
      </c>
      <c r="AW7" s="161">
        <f t="shared" si="27"/>
        <v>8.570027858664181E-4</v>
      </c>
      <c r="AX7">
        <v>0</v>
      </c>
      <c r="AY7" s="161">
        <f t="shared" si="28"/>
        <v>0</v>
      </c>
      <c r="AZ7" s="161">
        <f t="shared" si="29"/>
        <v>0</v>
      </c>
      <c r="BA7">
        <v>3.4381028571428573</v>
      </c>
      <c r="BB7" s="161">
        <f t="shared" si="30"/>
        <v>9.3060929262906399E-3</v>
      </c>
      <c r="BC7" s="161">
        <f t="shared" si="31"/>
        <v>1.2852806117624009E-2</v>
      </c>
      <c r="BD7">
        <v>1.2520552956142856</v>
      </c>
      <c r="BE7" s="161">
        <f t="shared" si="32"/>
        <v>3.3890035912199864E-3</v>
      </c>
      <c r="BF7" s="161">
        <f t="shared" si="33"/>
        <v>5.0167086709993217E-2</v>
      </c>
      <c r="BG7">
        <v>1.7066640000000001E-2</v>
      </c>
      <c r="BH7" s="161">
        <f t="shared" si="34"/>
        <v>4.6195167619718941E-5</v>
      </c>
      <c r="BI7" s="161">
        <f t="shared" si="35"/>
        <v>6.8382252103983666E-4</v>
      </c>
      <c r="BJ7">
        <v>4.0774290295714284</v>
      </c>
      <c r="BK7" s="161">
        <f t="shared" si="36"/>
        <v>1.1036590534432088E-2</v>
      </c>
      <c r="BL7" s="161">
        <f t="shared" si="37"/>
        <v>0.16337356376899898</v>
      </c>
      <c r="BM7">
        <v>0</v>
      </c>
      <c r="BN7" s="161">
        <f t="shared" si="38"/>
        <v>0</v>
      </c>
      <c r="BO7" s="161">
        <f t="shared" si="39"/>
        <v>0</v>
      </c>
      <c r="BP7">
        <v>0</v>
      </c>
      <c r="BQ7" s="161">
        <f t="shared" si="40"/>
        <v>0</v>
      </c>
      <c r="BR7" s="161">
        <f t="shared" si="41"/>
        <v>0</v>
      </c>
      <c r="BS7">
        <v>0.25576630571428571</v>
      </c>
      <c r="BT7" s="161">
        <f t="shared" si="42"/>
        <v>6.9229604444388034E-4</v>
      </c>
      <c r="BU7" s="161">
        <f t="shared" si="43"/>
        <v>1.0247990229511398E-2</v>
      </c>
      <c r="BV7">
        <v>0</v>
      </c>
      <c r="BW7" s="161">
        <f t="shared" si="44"/>
        <v>0</v>
      </c>
      <c r="BX7" s="161">
        <f t="shared" si="45"/>
        <v>0</v>
      </c>
      <c r="BY7">
        <v>0</v>
      </c>
      <c r="BZ7" s="161">
        <f t="shared" si="46"/>
        <v>0</v>
      </c>
      <c r="CA7" s="161">
        <f t="shared" si="47"/>
        <v>0</v>
      </c>
      <c r="CB7">
        <v>4.4008714285714287E-4</v>
      </c>
      <c r="CC7" s="161">
        <f t="shared" si="48"/>
        <v>1.1912069002198973E-6</v>
      </c>
      <c r="CD7" s="161">
        <f t="shared" si="49"/>
        <v>1.7633318538727607E-5</v>
      </c>
      <c r="CE7">
        <v>0</v>
      </c>
      <c r="CF7" s="161">
        <f t="shared" si="50"/>
        <v>0</v>
      </c>
      <c r="CG7" s="161">
        <f t="shared" si="51"/>
        <v>0</v>
      </c>
      <c r="CH7">
        <v>0</v>
      </c>
      <c r="CI7" s="161">
        <f t="shared" si="52"/>
        <v>0</v>
      </c>
      <c r="CJ7" s="161">
        <f t="shared" si="53"/>
        <v>0</v>
      </c>
      <c r="CK7">
        <v>0</v>
      </c>
      <c r="CL7" s="161">
        <f t="shared" si="54"/>
        <v>0</v>
      </c>
      <c r="CM7" s="161">
        <f t="shared" si="55"/>
        <v>0</v>
      </c>
      <c r="CN7">
        <v>4.4362101428571429E-2</v>
      </c>
      <c r="CO7" s="161">
        <f t="shared" si="56"/>
        <v>1.2007722149502363E-4</v>
      </c>
      <c r="CP7" s="161">
        <f t="shared" si="57"/>
        <v>1.7774912951530383E-3</v>
      </c>
      <c r="CQ7">
        <v>0</v>
      </c>
      <c r="CR7" s="161">
        <f t="shared" si="58"/>
        <v>0</v>
      </c>
      <c r="CS7" s="161">
        <f t="shared" si="59"/>
        <v>0</v>
      </c>
      <c r="CT7">
        <v>6.6585235315714284</v>
      </c>
      <c r="CU7" s="161">
        <f t="shared" si="60"/>
        <v>1.8022974096880525E-2</v>
      </c>
      <c r="CV7" s="161">
        <f t="shared" si="61"/>
        <v>0.26679231223968219</v>
      </c>
    </row>
    <row r="8" spans="1:737" x14ac:dyDescent="0.25">
      <c r="A8" t="s">
        <v>1126</v>
      </c>
      <c r="B8">
        <v>3</v>
      </c>
      <c r="C8">
        <v>7</v>
      </c>
      <c r="D8">
        <v>193.50541368339285</v>
      </c>
      <c r="E8">
        <v>759.96774996142847</v>
      </c>
      <c r="F8">
        <v>116.48742363474715</v>
      </c>
      <c r="G8" s="161">
        <f t="shared" si="0"/>
        <v>0.60198534716625562</v>
      </c>
      <c r="H8">
        <v>42.441469022857142</v>
      </c>
      <c r="I8" s="161">
        <f t="shared" si="1"/>
        <v>0.21932962088749863</v>
      </c>
      <c r="J8">
        <v>1.1259184478091757</v>
      </c>
      <c r="K8" s="161">
        <f t="shared" si="2"/>
        <v>5.8185371994365293E-3</v>
      </c>
      <c r="L8">
        <v>33.450602577980007</v>
      </c>
      <c r="M8" s="161">
        <f t="shared" si="3"/>
        <v>0.17286649474681248</v>
      </c>
      <c r="N8">
        <v>0</v>
      </c>
      <c r="O8" s="161">
        <f t="shared" si="4"/>
        <v>0</v>
      </c>
      <c r="P8" s="161">
        <f t="shared" si="5"/>
        <v>0</v>
      </c>
      <c r="Q8">
        <v>0</v>
      </c>
      <c r="R8" s="161">
        <f t="shared" si="6"/>
        <v>0</v>
      </c>
      <c r="S8" s="161">
        <f t="shared" si="7"/>
        <v>0</v>
      </c>
      <c r="T8">
        <v>66.376563285714283</v>
      </c>
      <c r="U8" s="161">
        <f t="shared" si="8"/>
        <v>0.34302173785337819</v>
      </c>
      <c r="V8" s="161">
        <f t="shared" si="9"/>
        <v>0.56981742075300523</v>
      </c>
      <c r="W8">
        <v>30.308809562857142</v>
      </c>
      <c r="X8" s="161">
        <f t="shared" si="10"/>
        <v>0.15663029258937125</v>
      </c>
      <c r="Y8" s="161">
        <f t="shared" si="11"/>
        <v>0.26018954336128264</v>
      </c>
      <c r="Z8">
        <v>9.9953571428571433E-2</v>
      </c>
      <c r="AA8" s="161">
        <f t="shared" si="12"/>
        <v>5.1654147305724564E-4</v>
      </c>
      <c r="AB8" s="161">
        <f t="shared" si="13"/>
        <v>2.9880947942734297E-3</v>
      </c>
      <c r="AC8">
        <v>13.231970726</v>
      </c>
      <c r="AD8" s="161">
        <f t="shared" si="14"/>
        <v>6.8380364528972365E-2</v>
      </c>
      <c r="AE8" s="161">
        <f t="shared" si="15"/>
        <v>0.11359141024089937</v>
      </c>
      <c r="AF8">
        <v>6.568637203032857</v>
      </c>
      <c r="AG8" s="161">
        <f t="shared" si="16"/>
        <v>3.3945495777085825E-2</v>
      </c>
      <c r="AH8" s="161">
        <f t="shared" si="17"/>
        <v>5.6389239267830217E-2</v>
      </c>
      <c r="AI8">
        <v>0</v>
      </c>
      <c r="AJ8" s="161">
        <f t="shared" si="18"/>
        <v>0</v>
      </c>
      <c r="AK8" s="161">
        <f t="shared" si="19"/>
        <v>0</v>
      </c>
      <c r="AL8">
        <v>0.88874939285714283</v>
      </c>
      <c r="AM8" s="161">
        <f t="shared" si="20"/>
        <v>4.5928916196178631E-3</v>
      </c>
      <c r="AN8" s="161">
        <f t="shared" si="21"/>
        <v>2.0940589789163536E-2</v>
      </c>
      <c r="AO8">
        <v>9.2339999999999992E-2</v>
      </c>
      <c r="AP8" s="161">
        <f t="shared" si="22"/>
        <v>4.7719595148424965E-4</v>
      </c>
      <c r="AQ8" s="161">
        <f t="shared" si="23"/>
        <v>2.7604883883552496E-3</v>
      </c>
      <c r="AR8">
        <v>41.278283915714283</v>
      </c>
      <c r="AS8" s="161">
        <f t="shared" si="24"/>
        <v>0.21331849652151047</v>
      </c>
      <c r="AT8" s="161">
        <f t="shared" si="25"/>
        <v>0.97259319401700217</v>
      </c>
      <c r="AU8">
        <v>0.18015</v>
      </c>
      <c r="AV8" s="161">
        <f t="shared" si="26"/>
        <v>9.3098170521862232E-4</v>
      </c>
      <c r="AW8" s="161">
        <f t="shared" si="27"/>
        <v>4.2446692856691415E-3</v>
      </c>
      <c r="AX8">
        <v>9.4285714285714292E-2</v>
      </c>
      <c r="AY8" s="161">
        <f t="shared" si="28"/>
        <v>4.8725104115165198E-4</v>
      </c>
      <c r="AZ8" s="161">
        <f t="shared" si="29"/>
        <v>2.2215469081651269E-3</v>
      </c>
      <c r="BA8">
        <v>1.4428571428571429E-3</v>
      </c>
      <c r="BB8" s="161">
        <f t="shared" si="30"/>
        <v>7.4564174479267952E-6</v>
      </c>
      <c r="BC8" s="161">
        <f t="shared" si="31"/>
        <v>1.2386376982474112E-5</v>
      </c>
      <c r="BD8">
        <v>1.5298800000000002E-3</v>
      </c>
      <c r="BE8" s="161">
        <f t="shared" si="32"/>
        <v>7.9061353937267055E-6</v>
      </c>
      <c r="BF8" s="161">
        <f t="shared" si="33"/>
        <v>4.573549897744131E-5</v>
      </c>
      <c r="BG8">
        <v>4.2750000000000002E-3</v>
      </c>
      <c r="BH8" s="161">
        <f t="shared" si="34"/>
        <v>2.2092405161307856E-5</v>
      </c>
      <c r="BI8" s="161">
        <f t="shared" si="35"/>
        <v>1.2780038834978008E-4</v>
      </c>
      <c r="BJ8">
        <v>24.287320776557145</v>
      </c>
      <c r="BK8" s="161">
        <f t="shared" si="36"/>
        <v>0.12551235810019898</v>
      </c>
      <c r="BL8" s="161">
        <f t="shared" si="37"/>
        <v>0.72606526952507267</v>
      </c>
      <c r="BM8">
        <v>8.1503760000000008E-2</v>
      </c>
      <c r="BN8" s="161">
        <f t="shared" si="38"/>
        <v>4.2119627791578878E-4</v>
      </c>
      <c r="BO8" s="161">
        <f t="shared" si="39"/>
        <v>2.4365408608110583E-3</v>
      </c>
      <c r="BP8">
        <v>6.9406947428571425E-2</v>
      </c>
      <c r="BQ8" s="161">
        <f t="shared" si="40"/>
        <v>3.5868219967288758E-4</v>
      </c>
      <c r="BR8" s="161">
        <f t="shared" si="41"/>
        <v>2.0749087334606315E-3</v>
      </c>
      <c r="BS8">
        <v>0.2069405</v>
      </c>
      <c r="BT8" s="161">
        <f t="shared" si="42"/>
        <v>1.0694300281365212E-3</v>
      </c>
      <c r="BU8" s="161">
        <f t="shared" si="43"/>
        <v>6.1864505883737235E-3</v>
      </c>
      <c r="BV8">
        <v>0</v>
      </c>
      <c r="BW8" s="161">
        <f t="shared" si="44"/>
        <v>0</v>
      </c>
      <c r="BX8" s="161">
        <f t="shared" si="45"/>
        <v>0</v>
      </c>
      <c r="BY8">
        <v>0</v>
      </c>
      <c r="BZ8" s="161">
        <f t="shared" si="46"/>
        <v>0</v>
      </c>
      <c r="CA8" s="161">
        <f t="shared" si="47"/>
        <v>0</v>
      </c>
      <c r="CB8">
        <v>1.8807142857142856E-4</v>
      </c>
      <c r="CC8" s="161">
        <f t="shared" si="48"/>
        <v>9.7191817526689366E-7</v>
      </c>
      <c r="CD8" s="161">
        <f t="shared" si="49"/>
        <v>5.6223629494564905E-6</v>
      </c>
      <c r="CE8">
        <v>0.77308785714285722</v>
      </c>
      <c r="CF8" s="161">
        <f t="shared" si="50"/>
        <v>3.9951743076695415E-3</v>
      </c>
      <c r="CG8" s="161">
        <f t="shared" si="51"/>
        <v>2.3111328274001513E-2</v>
      </c>
      <c r="CH8">
        <v>0</v>
      </c>
      <c r="CI8" s="161">
        <f t="shared" si="52"/>
        <v>0</v>
      </c>
      <c r="CJ8" s="161">
        <f t="shared" si="53"/>
        <v>0</v>
      </c>
      <c r="CK8">
        <v>0</v>
      </c>
      <c r="CL8" s="161">
        <f t="shared" si="54"/>
        <v>0</v>
      </c>
      <c r="CM8" s="161">
        <f t="shared" si="55"/>
        <v>0</v>
      </c>
      <c r="CN8">
        <v>1.0076076161700001</v>
      </c>
      <c r="CO8" s="161">
        <f t="shared" si="56"/>
        <v>5.2071288187244946E-3</v>
      </c>
      <c r="CP8" s="161">
        <f t="shared" si="57"/>
        <v>3.0122256058648461E-2</v>
      </c>
      <c r="CQ8">
        <v>0.62321691428571424</v>
      </c>
      <c r="CR8" s="161">
        <f t="shared" si="58"/>
        <v>3.2206691400655132E-3</v>
      </c>
      <c r="CS8" s="161">
        <f t="shared" si="59"/>
        <v>1.863096226242477E-2</v>
      </c>
      <c r="CT8">
        <v>6.2032316835385712</v>
      </c>
      <c r="CU8" s="161">
        <f t="shared" si="60"/>
        <v>3.2057147991156949E-2</v>
      </c>
      <c r="CV8" s="161">
        <f t="shared" si="61"/>
        <v>0.18544454226430165</v>
      </c>
    </row>
    <row r="9" spans="1:737" x14ac:dyDescent="0.25">
      <c r="A9" t="s">
        <v>1134</v>
      </c>
      <c r="B9">
        <v>3</v>
      </c>
      <c r="C9">
        <v>7</v>
      </c>
      <c r="D9">
        <v>238.66261324633288</v>
      </c>
      <c r="E9">
        <v>725.95405695428576</v>
      </c>
      <c r="F9">
        <v>138.66957870293143</v>
      </c>
      <c r="G9" s="161">
        <f t="shared" si="0"/>
        <v>0.58102765580549987</v>
      </c>
      <c r="H9">
        <v>67.488350863000008</v>
      </c>
      <c r="I9" s="161">
        <f t="shared" si="1"/>
        <v>0.28277722239361669</v>
      </c>
      <c r="J9">
        <v>0.53451633295316003</v>
      </c>
      <c r="K9" s="161">
        <f t="shared" si="2"/>
        <v>2.2396316108441549E-3</v>
      </c>
      <c r="L9">
        <v>31.970167347448573</v>
      </c>
      <c r="M9" s="161">
        <f t="shared" si="3"/>
        <v>0.13395549019004049</v>
      </c>
      <c r="N9">
        <v>3.6778821485714284</v>
      </c>
      <c r="O9" s="161">
        <f t="shared" si="4"/>
        <v>1.541038245808255E-2</v>
      </c>
      <c r="P9" s="161">
        <f t="shared" si="5"/>
        <v>2.6522631589228872E-2</v>
      </c>
      <c r="Q9">
        <v>1.5386799999999998</v>
      </c>
      <c r="R9" s="161">
        <f t="shared" si="6"/>
        <v>6.4470927350982659E-3</v>
      </c>
      <c r="S9" s="161">
        <f t="shared" si="7"/>
        <v>4.8128618886406814E-2</v>
      </c>
      <c r="T9">
        <v>100.46339127714285</v>
      </c>
      <c r="U9" s="161">
        <f t="shared" si="8"/>
        <v>0.42094314610328476</v>
      </c>
      <c r="V9" s="161">
        <f t="shared" si="9"/>
        <v>0.72448039589391988</v>
      </c>
      <c r="W9">
        <v>1.9355589371428572</v>
      </c>
      <c r="X9" s="161">
        <f t="shared" si="10"/>
        <v>8.1100215522449358E-3</v>
      </c>
      <c r="Y9" s="161">
        <f t="shared" si="11"/>
        <v>1.3958064596773309E-2</v>
      </c>
      <c r="Z9">
        <v>0</v>
      </c>
      <c r="AA9" s="161">
        <f t="shared" si="12"/>
        <v>0</v>
      </c>
      <c r="AB9" s="161">
        <f t="shared" si="13"/>
        <v>0</v>
      </c>
      <c r="AC9">
        <v>28.186537671428571</v>
      </c>
      <c r="AD9" s="161">
        <f t="shared" si="14"/>
        <v>0.11810202397447211</v>
      </c>
      <c r="AE9" s="161">
        <f t="shared" si="15"/>
        <v>0.20326403191728104</v>
      </c>
      <c r="AF9">
        <v>4.3904943829314282</v>
      </c>
      <c r="AG9" s="161">
        <f t="shared" si="16"/>
        <v>1.8396238619912495E-2</v>
      </c>
      <c r="AH9" s="161">
        <f t="shared" si="17"/>
        <v>3.1661554206759944E-2</v>
      </c>
      <c r="AI9">
        <v>5.9190479999999997E-2</v>
      </c>
      <c r="AJ9" s="161">
        <f t="shared" si="18"/>
        <v>2.4800901655638548E-4</v>
      </c>
      <c r="AK9" s="161">
        <f t="shared" si="19"/>
        <v>1.8514285320037206E-3</v>
      </c>
      <c r="AL9">
        <v>0.67437396728571419</v>
      </c>
      <c r="AM9" s="161">
        <f t="shared" si="20"/>
        <v>2.8256372379098474E-3</v>
      </c>
      <c r="AN9" s="161">
        <f t="shared" si="21"/>
        <v>9.9924499363553826E-3</v>
      </c>
      <c r="AO9">
        <v>0.54491999999999996</v>
      </c>
      <c r="AP9" s="161">
        <f t="shared" si="22"/>
        <v>2.2832231349011797E-3</v>
      </c>
      <c r="AQ9" s="161">
        <f t="shared" si="23"/>
        <v>1.7044640213417218E-2</v>
      </c>
      <c r="AR9">
        <v>66.812664567142861</v>
      </c>
      <c r="AS9" s="161">
        <f t="shared" si="24"/>
        <v>0.27994608647891966</v>
      </c>
      <c r="AT9" s="161">
        <f t="shared" si="25"/>
        <v>0.98998810480302335</v>
      </c>
      <c r="AU9">
        <v>1.3123285714285713E-3</v>
      </c>
      <c r="AV9" s="161">
        <f t="shared" si="26"/>
        <v>5.498676787193587E-6</v>
      </c>
      <c r="AW9" s="161">
        <f t="shared" si="27"/>
        <v>1.9445260621237757E-5</v>
      </c>
      <c r="AX9">
        <v>0</v>
      </c>
      <c r="AY9" s="161">
        <f t="shared" si="28"/>
        <v>0</v>
      </c>
      <c r="AZ9" s="161">
        <f t="shared" si="29"/>
        <v>0</v>
      </c>
      <c r="BA9">
        <v>1.5714285714285715E-2</v>
      </c>
      <c r="BB9" s="161">
        <f t="shared" si="30"/>
        <v>6.5843097502944019E-5</v>
      </c>
      <c r="BC9" s="161">
        <f t="shared" si="31"/>
        <v>1.1332179603682261E-4</v>
      </c>
      <c r="BD9">
        <v>1.655862857142857E-2</v>
      </c>
      <c r="BE9" s="161">
        <f t="shared" si="32"/>
        <v>6.9380906989138555E-5</v>
      </c>
      <c r="BF9" s="161">
        <f t="shared" si="33"/>
        <v>5.179400029868801E-4</v>
      </c>
      <c r="BG9">
        <v>0</v>
      </c>
      <c r="BH9" s="161">
        <f t="shared" si="34"/>
        <v>0</v>
      </c>
      <c r="BI9" s="161">
        <f t="shared" si="35"/>
        <v>0</v>
      </c>
      <c r="BJ9">
        <v>26.525045254157142</v>
      </c>
      <c r="BK9" s="161">
        <f t="shared" si="36"/>
        <v>0.1111403453325118</v>
      </c>
      <c r="BL9" s="161">
        <f t="shared" si="37"/>
        <v>0.82968115136482112</v>
      </c>
      <c r="BM9">
        <v>0</v>
      </c>
      <c r="BN9" s="161">
        <f t="shared" si="38"/>
        <v>0</v>
      </c>
      <c r="BO9" s="161">
        <f t="shared" si="39"/>
        <v>0</v>
      </c>
      <c r="BP9">
        <v>0.16467428571428572</v>
      </c>
      <c r="BQ9" s="161">
        <f t="shared" si="40"/>
        <v>6.8998777594176026E-4</v>
      </c>
      <c r="BR9" s="161">
        <f t="shared" si="41"/>
        <v>5.150873435369358E-3</v>
      </c>
      <c r="BS9">
        <v>3.1072499999999998E-4</v>
      </c>
      <c r="BT9" s="161">
        <f t="shared" si="42"/>
        <v>1.3019425027383269E-6</v>
      </c>
      <c r="BU9" s="161">
        <f t="shared" si="43"/>
        <v>9.7192171884204377E-6</v>
      </c>
      <c r="BV9">
        <v>0</v>
      </c>
      <c r="BW9" s="161">
        <f t="shared" si="44"/>
        <v>0</v>
      </c>
      <c r="BX9" s="161">
        <f t="shared" si="45"/>
        <v>0</v>
      </c>
      <c r="BY9">
        <v>0</v>
      </c>
      <c r="BZ9" s="161">
        <f t="shared" si="46"/>
        <v>0</v>
      </c>
      <c r="CA9" s="161">
        <f t="shared" si="47"/>
        <v>0</v>
      </c>
      <c r="CB9">
        <v>8.4632142857142862E-5</v>
      </c>
      <c r="CC9" s="161">
        <f t="shared" si="48"/>
        <v>3.5460997307437831E-7</v>
      </c>
      <c r="CD9" s="161">
        <f t="shared" si="49"/>
        <v>2.6472223913428174E-6</v>
      </c>
      <c r="CE9">
        <v>0</v>
      </c>
      <c r="CF9" s="161">
        <f t="shared" si="50"/>
        <v>0</v>
      </c>
      <c r="CG9" s="161">
        <f t="shared" si="51"/>
        <v>0</v>
      </c>
      <c r="CH9">
        <v>0</v>
      </c>
      <c r="CI9" s="161">
        <f t="shared" si="52"/>
        <v>0</v>
      </c>
      <c r="CJ9" s="161">
        <f t="shared" si="53"/>
        <v>0</v>
      </c>
      <c r="CK9">
        <v>0</v>
      </c>
      <c r="CL9" s="161">
        <f t="shared" si="54"/>
        <v>0</v>
      </c>
      <c r="CM9" s="161">
        <f t="shared" si="55"/>
        <v>0</v>
      </c>
      <c r="CN9">
        <v>0.23821133929428573</v>
      </c>
      <c r="CO9" s="161">
        <f t="shared" si="56"/>
        <v>9.9810915523839772E-4</v>
      </c>
      <c r="CP9" s="161">
        <f t="shared" si="57"/>
        <v>7.4510507469488282E-3</v>
      </c>
      <c r="CQ9">
        <v>0.68728594285714284</v>
      </c>
      <c r="CR9" s="161">
        <f t="shared" si="58"/>
        <v>2.8797386130510879E-3</v>
      </c>
      <c r="CS9" s="161">
        <f t="shared" si="59"/>
        <v>2.1497727409049448E-2</v>
      </c>
      <c r="CT9">
        <v>2.1952060597114285</v>
      </c>
      <c r="CU9" s="161">
        <f t="shared" si="60"/>
        <v>9.1979469672766531E-3</v>
      </c>
      <c r="CV9" s="161">
        <f t="shared" si="61"/>
        <v>6.8664202969416735E-2</v>
      </c>
    </row>
    <row r="10" spans="1:737" x14ac:dyDescent="0.25">
      <c r="A10" t="s">
        <v>1136</v>
      </c>
      <c r="B10">
        <v>3</v>
      </c>
      <c r="C10">
        <v>7</v>
      </c>
      <c r="D10">
        <v>618.26186931709151</v>
      </c>
      <c r="E10">
        <v>1803.7519991271427</v>
      </c>
      <c r="F10">
        <v>419.2103508150314</v>
      </c>
      <c r="G10" s="161">
        <f t="shared" si="0"/>
        <v>0.67804658773162763</v>
      </c>
      <c r="H10">
        <v>142.76238580814285</v>
      </c>
      <c r="I10" s="161">
        <f t="shared" si="1"/>
        <v>0.23090925203883711</v>
      </c>
      <c r="J10">
        <v>10.683764526370842</v>
      </c>
      <c r="K10" s="161">
        <f t="shared" si="2"/>
        <v>1.728032255680222E-2</v>
      </c>
      <c r="L10">
        <v>45.605368167545713</v>
      </c>
      <c r="M10" s="161">
        <f t="shared" si="3"/>
        <v>7.3763837672731883E-2</v>
      </c>
      <c r="N10">
        <v>13.548328585714286</v>
      </c>
      <c r="O10" s="161">
        <f t="shared" si="4"/>
        <v>2.1913576201422955E-2</v>
      </c>
      <c r="P10" s="161">
        <f t="shared" si="5"/>
        <v>3.2318688122498739E-2</v>
      </c>
      <c r="Q10">
        <v>10.535655228571429</v>
      </c>
      <c r="R10" s="161">
        <f t="shared" si="6"/>
        <v>1.704076500821361E-2</v>
      </c>
      <c r="S10" s="161">
        <f t="shared" si="7"/>
        <v>0.23101787469109719</v>
      </c>
      <c r="T10">
        <v>338.47987342857141</v>
      </c>
      <c r="U10" s="161">
        <f t="shared" si="8"/>
        <v>0.54747007736777198</v>
      </c>
      <c r="V10" s="161">
        <f t="shared" si="9"/>
        <v>0.80742250941680405</v>
      </c>
      <c r="W10">
        <v>19.670697537142861</v>
      </c>
      <c r="X10" s="161">
        <f t="shared" si="10"/>
        <v>3.1816126003161672E-2</v>
      </c>
      <c r="Y10" s="161">
        <f t="shared" si="11"/>
        <v>4.6923215275813127E-2</v>
      </c>
      <c r="Z10">
        <v>0.29915928571428568</v>
      </c>
      <c r="AA10" s="161">
        <f t="shared" si="12"/>
        <v>4.8387147996806857E-4</v>
      </c>
      <c r="AB10" s="161">
        <f t="shared" si="13"/>
        <v>6.5597384197235214E-3</v>
      </c>
      <c r="AC10">
        <v>20.770812021428572</v>
      </c>
      <c r="AD10" s="161">
        <f t="shared" si="14"/>
        <v>3.3595492544884288E-2</v>
      </c>
      <c r="AE10" s="161">
        <f t="shared" si="15"/>
        <v>4.9547469381530845E-2</v>
      </c>
      <c r="AF10">
        <v>20.98996895646</v>
      </c>
      <c r="AG10" s="161">
        <f t="shared" si="16"/>
        <v>3.3949965214003446E-2</v>
      </c>
      <c r="AH10" s="161">
        <f t="shared" si="17"/>
        <v>5.0070254505050198E-2</v>
      </c>
      <c r="AI10">
        <v>10.789555760000001</v>
      </c>
      <c r="AJ10" s="161">
        <f t="shared" si="18"/>
        <v>1.7451433276837423E-2</v>
      </c>
      <c r="AK10" s="161">
        <f t="shared" si="19"/>
        <v>0.23658521339771149</v>
      </c>
      <c r="AL10">
        <v>16.201843753857144</v>
      </c>
      <c r="AM10" s="161">
        <f t="shared" si="20"/>
        <v>2.6205471431956628E-2</v>
      </c>
      <c r="AN10" s="161">
        <f t="shared" si="21"/>
        <v>0.11348818291416524</v>
      </c>
      <c r="AO10">
        <v>0.17100000000000001</v>
      </c>
      <c r="AP10" s="161">
        <f t="shared" si="22"/>
        <v>2.7658183123743357E-4</v>
      </c>
      <c r="AQ10" s="161">
        <f t="shared" si="23"/>
        <v>3.74955859081715E-3</v>
      </c>
      <c r="AR10">
        <v>126.46960639714287</v>
      </c>
      <c r="AS10" s="161">
        <f t="shared" si="24"/>
        <v>0.20455669785496616</v>
      </c>
      <c r="AT10" s="161">
        <f t="shared" si="25"/>
        <v>0.88587484498265734</v>
      </c>
      <c r="AU10">
        <v>9.0935657142857146E-2</v>
      </c>
      <c r="AV10" s="161">
        <f t="shared" si="26"/>
        <v>1.4708275191433235E-4</v>
      </c>
      <c r="AW10" s="161">
        <f t="shared" si="27"/>
        <v>6.3697210317754699E-4</v>
      </c>
      <c r="AX10">
        <v>0</v>
      </c>
      <c r="AY10" s="161">
        <f t="shared" si="28"/>
        <v>0</v>
      </c>
      <c r="AZ10" s="161">
        <f t="shared" si="29"/>
        <v>0</v>
      </c>
      <c r="BA10">
        <v>5.7506702857142855</v>
      </c>
      <c r="BB10" s="161">
        <f t="shared" si="30"/>
        <v>9.3013504003833462E-3</v>
      </c>
      <c r="BC10" s="161">
        <f t="shared" si="31"/>
        <v>1.3717863298303098E-2</v>
      </c>
      <c r="BD10">
        <v>1.8658461102142856</v>
      </c>
      <c r="BE10" s="161">
        <f t="shared" si="32"/>
        <v>3.0178896723409903E-3</v>
      </c>
      <c r="BF10" s="161">
        <f t="shared" si="33"/>
        <v>4.0912861471910741E-2</v>
      </c>
      <c r="BG10">
        <v>1.3030440000000001E-2</v>
      </c>
      <c r="BH10" s="161">
        <f t="shared" si="34"/>
        <v>2.1075923725318736E-5</v>
      </c>
      <c r="BI10" s="161">
        <f t="shared" si="35"/>
        <v>2.8572162715863992E-4</v>
      </c>
      <c r="BJ10">
        <v>17.50974697630857</v>
      </c>
      <c r="BK10" s="161">
        <f t="shared" si="36"/>
        <v>2.8320923293634732E-2</v>
      </c>
      <c r="BL10" s="161">
        <f t="shared" si="37"/>
        <v>0.38394048069036496</v>
      </c>
      <c r="BM10">
        <v>0</v>
      </c>
      <c r="BN10" s="161">
        <f t="shared" si="38"/>
        <v>0</v>
      </c>
      <c r="BO10" s="161">
        <f t="shared" si="39"/>
        <v>0</v>
      </c>
      <c r="BP10">
        <v>1.0235314285714284E-2</v>
      </c>
      <c r="BQ10" s="161">
        <f t="shared" si="40"/>
        <v>1.6554982271541057E-5</v>
      </c>
      <c r="BR10" s="161">
        <f t="shared" si="41"/>
        <v>2.244322257877982E-4</v>
      </c>
      <c r="BS10">
        <v>0.38106852974285715</v>
      </c>
      <c r="BT10" s="161">
        <f t="shared" si="42"/>
        <v>6.1635457183178857E-4</v>
      </c>
      <c r="BU10" s="161">
        <f t="shared" si="43"/>
        <v>8.3557823355987753E-3</v>
      </c>
      <c r="BV10">
        <v>3.8425E-3</v>
      </c>
      <c r="BW10" s="161">
        <f t="shared" si="44"/>
        <v>6.2150040147943765E-6</v>
      </c>
      <c r="BX10" s="161">
        <f t="shared" si="45"/>
        <v>8.4255432077280109E-5</v>
      </c>
      <c r="BY10">
        <v>0</v>
      </c>
      <c r="BZ10" s="161">
        <f t="shared" si="46"/>
        <v>0</v>
      </c>
      <c r="CA10" s="161">
        <f t="shared" si="47"/>
        <v>0</v>
      </c>
      <c r="CB10">
        <v>2.7255311428571428E-4</v>
      </c>
      <c r="CC10" s="161">
        <f t="shared" si="48"/>
        <v>4.4083765765268049E-7</v>
      </c>
      <c r="CD10" s="161">
        <f t="shared" si="49"/>
        <v>5.9763384276255461E-6</v>
      </c>
      <c r="CE10">
        <v>7.284178571428571E-4</v>
      </c>
      <c r="CF10" s="161">
        <f t="shared" si="50"/>
        <v>1.1781704376293491E-6</v>
      </c>
      <c r="CG10" s="161">
        <f t="shared" si="51"/>
        <v>1.5972195520202451E-5</v>
      </c>
      <c r="CH10">
        <v>3.345357142857143E-3</v>
      </c>
      <c r="CI10" s="161">
        <f t="shared" si="52"/>
        <v>5.4109064603196324E-6</v>
      </c>
      <c r="CJ10" s="161">
        <f t="shared" si="53"/>
        <v>7.3354459733049795E-5</v>
      </c>
      <c r="CK10">
        <v>0</v>
      </c>
      <c r="CL10" s="161">
        <f t="shared" si="54"/>
        <v>0</v>
      </c>
      <c r="CM10" s="161">
        <f t="shared" si="55"/>
        <v>0</v>
      </c>
      <c r="CN10">
        <v>0.52646827162714283</v>
      </c>
      <c r="CO10" s="161">
        <f t="shared" si="56"/>
        <v>8.5152958277802187E-4</v>
      </c>
      <c r="CP10" s="161">
        <f t="shared" si="57"/>
        <v>1.1543997840188364E-2</v>
      </c>
      <c r="CQ10">
        <v>0.62321691428571424</v>
      </c>
      <c r="CR10" s="161">
        <f t="shared" si="58"/>
        <v>1.0080144760893888E-3</v>
      </c>
      <c r="CS10" s="161">
        <f t="shared" si="59"/>
        <v>1.366542885907927E-2</v>
      </c>
      <c r="CT10">
        <v>2.8721965086814287</v>
      </c>
      <c r="CU10" s="161">
        <f t="shared" si="60"/>
        <v>4.6455986552331741E-3</v>
      </c>
      <c r="CV10" s="161">
        <f t="shared" si="61"/>
        <v>6.2979351424803945E-2</v>
      </c>
    </row>
    <row r="11" spans="1:737" x14ac:dyDescent="0.25">
      <c r="A11" t="s">
        <v>1137</v>
      </c>
      <c r="B11">
        <v>3</v>
      </c>
      <c r="C11">
        <v>7</v>
      </c>
      <c r="D11">
        <v>523.41595277132433</v>
      </c>
      <c r="E11">
        <v>9079.2960955714279</v>
      </c>
      <c r="F11">
        <v>377.54248295945717</v>
      </c>
      <c r="G11" s="161">
        <f t="shared" si="0"/>
        <v>0.72130488373632362</v>
      </c>
      <c r="H11">
        <v>85.993070822857135</v>
      </c>
      <c r="I11" s="161">
        <f t="shared" si="1"/>
        <v>0.1642920326893948</v>
      </c>
      <c r="J11">
        <v>1.0531095496738856</v>
      </c>
      <c r="K11" s="161">
        <f t="shared" si="2"/>
        <v>2.0119936048910983E-3</v>
      </c>
      <c r="L11">
        <v>58.827289439335701</v>
      </c>
      <c r="M11" s="161">
        <f t="shared" si="3"/>
        <v>0.11239108996938962</v>
      </c>
      <c r="N11">
        <v>6.5414777142857137</v>
      </c>
      <c r="O11" s="161">
        <f t="shared" si="4"/>
        <v>1.2497665918760458E-2</v>
      </c>
      <c r="P11" s="161">
        <f t="shared" si="5"/>
        <v>1.7326467906363208E-2</v>
      </c>
      <c r="Q11">
        <v>9.9766719999999989</v>
      </c>
      <c r="R11" s="161">
        <f t="shared" si="6"/>
        <v>1.906069531732197E-2</v>
      </c>
      <c r="S11" s="161">
        <f t="shared" si="7"/>
        <v>0.16959258356256945</v>
      </c>
      <c r="T11">
        <v>293.45186234400001</v>
      </c>
      <c r="U11" s="161">
        <f t="shared" si="8"/>
        <v>0.5606475324075697</v>
      </c>
      <c r="V11" s="161">
        <f t="shared" si="9"/>
        <v>0.77726845478078999</v>
      </c>
      <c r="W11">
        <v>17.857915085714286</v>
      </c>
      <c r="X11" s="161">
        <f t="shared" si="10"/>
        <v>3.4118018358367169E-2</v>
      </c>
      <c r="Y11" s="161">
        <f t="shared" si="11"/>
        <v>4.730041224958511E-2</v>
      </c>
      <c r="Z11">
        <v>0.81621548514285713</v>
      </c>
      <c r="AA11" s="161">
        <f t="shared" si="12"/>
        <v>1.5594012387686134E-3</v>
      </c>
      <c r="AB11" s="161">
        <f t="shared" si="13"/>
        <v>1.3874776365220103E-2</v>
      </c>
      <c r="AC11">
        <v>11.803890142857142</v>
      </c>
      <c r="AD11" s="161">
        <f t="shared" si="14"/>
        <v>2.2551643831945172E-2</v>
      </c>
      <c r="AE11" s="161">
        <f t="shared" si="15"/>
        <v>3.1265064663265237E-2</v>
      </c>
      <c r="AF11">
        <v>47.885451958314285</v>
      </c>
      <c r="AG11" s="161">
        <f t="shared" si="16"/>
        <v>9.1486420512740849E-2</v>
      </c>
      <c r="AH11" s="161">
        <f t="shared" si="17"/>
        <v>0.12683460569245797</v>
      </c>
      <c r="AI11">
        <v>8.5043785714285853</v>
      </c>
      <c r="AJ11" s="161">
        <f t="shared" si="18"/>
        <v>1.6247839842099866E-2</v>
      </c>
      <c r="AK11" s="161">
        <f t="shared" si="19"/>
        <v>0.14456519503926032</v>
      </c>
      <c r="AL11">
        <v>5.2065890514285718</v>
      </c>
      <c r="AM11" s="161">
        <f t="shared" si="20"/>
        <v>9.9473258769842716E-3</v>
      </c>
      <c r="AN11" s="161">
        <f t="shared" si="21"/>
        <v>6.0546611507268672E-2</v>
      </c>
      <c r="AO11">
        <v>9.1199999999999989E-2</v>
      </c>
      <c r="AP11" s="161">
        <f t="shared" si="22"/>
        <v>1.7424000838553815E-4</v>
      </c>
      <c r="AQ11" s="161">
        <f t="shared" si="23"/>
        <v>1.5503009040395768E-3</v>
      </c>
      <c r="AR11">
        <v>79.915802771428574</v>
      </c>
      <c r="AS11" s="161">
        <f t="shared" si="24"/>
        <v>0.15268125159024923</v>
      </c>
      <c r="AT11" s="161">
        <f t="shared" si="25"/>
        <v>0.929328398285165</v>
      </c>
      <c r="AU11">
        <v>0.57067900000000005</v>
      </c>
      <c r="AV11" s="161">
        <f t="shared" si="26"/>
        <v>1.0902972998404665E-3</v>
      </c>
      <c r="AW11" s="161">
        <f t="shared" si="27"/>
        <v>6.6363370273818901E-3</v>
      </c>
      <c r="AX11">
        <v>0.3</v>
      </c>
      <c r="AY11" s="161">
        <f t="shared" si="28"/>
        <v>5.7315792232084917E-4</v>
      </c>
      <c r="AZ11" s="161">
        <f t="shared" si="29"/>
        <v>3.488653180184599E-3</v>
      </c>
      <c r="BA11">
        <v>1.8857142857142857E-3</v>
      </c>
      <c r="BB11" s="161">
        <f t="shared" si="30"/>
        <v>3.602706940302481E-6</v>
      </c>
      <c r="BC11" s="161">
        <f t="shared" si="31"/>
        <v>4.9947075384276295E-6</v>
      </c>
      <c r="BD11">
        <v>6.4568303571428563E-3</v>
      </c>
      <c r="BE11" s="161">
        <f t="shared" si="32"/>
        <v>1.2335944907593955E-5</v>
      </c>
      <c r="BF11" s="161">
        <f t="shared" si="33"/>
        <v>1.0975910021829775E-4</v>
      </c>
      <c r="BG11">
        <v>9.6666814285714289E-2</v>
      </c>
      <c r="BH11" s="161">
        <f t="shared" si="34"/>
        <v>1.8468450144458462E-4</v>
      </c>
      <c r="BI11" s="161">
        <f t="shared" si="35"/>
        <v>1.6432308067737802E-3</v>
      </c>
      <c r="BJ11">
        <v>25.509833987035712</v>
      </c>
      <c r="BK11" s="161">
        <f t="shared" si="36"/>
        <v>4.8737211489197248E-2</v>
      </c>
      <c r="BL11" s="161">
        <f t="shared" si="37"/>
        <v>0.43363945934211617</v>
      </c>
      <c r="BM11">
        <v>0.36676692</v>
      </c>
      <c r="BN11" s="161">
        <f t="shared" si="38"/>
        <v>7.0071788614405712E-4</v>
      </c>
      <c r="BO11" s="161">
        <f t="shared" si="39"/>
        <v>6.2346391189452982E-3</v>
      </c>
      <c r="BP11">
        <v>0.20334857142857143</v>
      </c>
      <c r="BQ11" s="161">
        <f t="shared" si="40"/>
        <v>3.8850281568970934E-4</v>
      </c>
      <c r="BR11" s="161">
        <f t="shared" si="41"/>
        <v>3.4567047600972674E-3</v>
      </c>
      <c r="BS11">
        <v>0</v>
      </c>
      <c r="BT11" s="161">
        <f t="shared" si="42"/>
        <v>0</v>
      </c>
      <c r="BU11" s="161">
        <f t="shared" si="43"/>
        <v>0</v>
      </c>
      <c r="BV11">
        <v>0</v>
      </c>
      <c r="BW11" s="161">
        <f t="shared" si="44"/>
        <v>0</v>
      </c>
      <c r="BX11" s="161">
        <f t="shared" si="45"/>
        <v>0</v>
      </c>
      <c r="BY11">
        <v>0</v>
      </c>
      <c r="BZ11" s="161">
        <f t="shared" si="46"/>
        <v>0</v>
      </c>
      <c r="CA11" s="161">
        <f t="shared" si="47"/>
        <v>0</v>
      </c>
      <c r="CB11">
        <v>0</v>
      </c>
      <c r="CC11" s="161">
        <f t="shared" si="48"/>
        <v>0</v>
      </c>
      <c r="CD11" s="161">
        <f t="shared" si="49"/>
        <v>0</v>
      </c>
      <c r="CE11">
        <v>0</v>
      </c>
      <c r="CF11" s="161">
        <f t="shared" si="50"/>
        <v>0</v>
      </c>
      <c r="CG11" s="161">
        <f t="shared" si="51"/>
        <v>0</v>
      </c>
      <c r="CH11">
        <v>0</v>
      </c>
      <c r="CI11" s="161">
        <f t="shared" si="52"/>
        <v>0</v>
      </c>
      <c r="CJ11" s="161">
        <f t="shared" si="53"/>
        <v>0</v>
      </c>
      <c r="CK11">
        <v>0</v>
      </c>
      <c r="CL11" s="161">
        <f t="shared" si="54"/>
        <v>0</v>
      </c>
      <c r="CM11" s="161">
        <f t="shared" si="55"/>
        <v>0</v>
      </c>
      <c r="CN11">
        <v>1.2926246544857143</v>
      </c>
      <c r="CO11" s="161">
        <f t="shared" si="56"/>
        <v>2.4695935376857921E-3</v>
      </c>
      <c r="CP11" s="161">
        <f t="shared" si="57"/>
        <v>2.1973214588081675E-2</v>
      </c>
      <c r="CQ11">
        <v>0.50478628571428585</v>
      </c>
      <c r="CR11" s="161">
        <f t="shared" si="58"/>
        <v>9.6440752912019549E-4</v>
      </c>
      <c r="CS11" s="161">
        <f t="shared" si="59"/>
        <v>8.5808183672109392E-3</v>
      </c>
      <c r="CT11">
        <v>11.458339319457142</v>
      </c>
      <c r="CU11" s="161">
        <f t="shared" si="60"/>
        <v>2.1891459858624496E-2</v>
      </c>
      <c r="CV11" s="161">
        <f t="shared" si="61"/>
        <v>0.19477931804546753</v>
      </c>
    </row>
    <row r="12" spans="1:737" x14ac:dyDescent="0.25">
      <c r="A12" t="s">
        <v>1138</v>
      </c>
      <c r="B12">
        <v>3</v>
      </c>
      <c r="C12">
        <v>7</v>
      </c>
      <c r="D12">
        <v>733.10020411698292</v>
      </c>
      <c r="E12">
        <v>3267.4121738609715</v>
      </c>
      <c r="F12">
        <v>403.88917670699141</v>
      </c>
      <c r="G12" s="161">
        <f t="shared" si="0"/>
        <v>0.55093311178855109</v>
      </c>
      <c r="H12">
        <v>201.91462471363999</v>
      </c>
      <c r="I12" s="161">
        <f t="shared" si="1"/>
        <v>0.27542568339187079</v>
      </c>
      <c r="J12">
        <v>29.98808633094157</v>
      </c>
      <c r="K12" s="161">
        <f t="shared" si="2"/>
        <v>4.0905849108393212E-2</v>
      </c>
      <c r="L12">
        <v>97.308316365409993</v>
      </c>
      <c r="M12" s="161">
        <f t="shared" si="3"/>
        <v>0.13273535571118492</v>
      </c>
      <c r="N12">
        <v>29.315404342857143</v>
      </c>
      <c r="O12" s="161">
        <f t="shared" si="4"/>
        <v>3.9988263784713388E-2</v>
      </c>
      <c r="P12" s="161">
        <f t="shared" si="5"/>
        <v>7.258279259145517E-2</v>
      </c>
      <c r="Q12">
        <v>2.1653377714285713</v>
      </c>
      <c r="R12" s="161">
        <f t="shared" si="6"/>
        <v>2.9536723073712882E-3</v>
      </c>
      <c r="S12" s="161">
        <f t="shared" si="7"/>
        <v>2.2252340316909234E-2</v>
      </c>
      <c r="T12">
        <v>308.58163496428568</v>
      </c>
      <c r="U12" s="161">
        <f t="shared" si="8"/>
        <v>0.42092695272943126</v>
      </c>
      <c r="V12" s="161">
        <f t="shared" si="9"/>
        <v>0.76402551185012746</v>
      </c>
      <c r="W12">
        <v>24.230139785560713</v>
      </c>
      <c r="X12" s="161">
        <f t="shared" si="10"/>
        <v>3.3051606928340506E-2</v>
      </c>
      <c r="Y12" s="161">
        <f t="shared" si="11"/>
        <v>5.9992050252782335E-2</v>
      </c>
      <c r="Z12">
        <v>0</v>
      </c>
      <c r="AA12" s="161">
        <f t="shared" si="12"/>
        <v>0</v>
      </c>
      <c r="AB12" s="161">
        <f t="shared" si="13"/>
        <v>0</v>
      </c>
      <c r="AC12">
        <v>10.416089494470043</v>
      </c>
      <c r="AD12" s="161">
        <f t="shared" si="14"/>
        <v>1.420827526165566E-2</v>
      </c>
      <c r="AE12" s="161">
        <f t="shared" si="15"/>
        <v>2.5789474180504174E-2</v>
      </c>
      <c r="AF12">
        <v>31.345908119818002</v>
      </c>
      <c r="AG12" s="161">
        <f t="shared" si="16"/>
        <v>4.2758013084410552E-2</v>
      </c>
      <c r="AH12" s="161">
        <f t="shared" si="17"/>
        <v>7.7610171125131314E-2</v>
      </c>
      <c r="AI12">
        <v>75.244310514285715</v>
      </c>
      <c r="AJ12" s="161">
        <f t="shared" si="18"/>
        <v>0.10263850711229479</v>
      </c>
      <c r="AK12" s="161">
        <f t="shared" si="19"/>
        <v>0.77325672999756756</v>
      </c>
      <c r="AL12">
        <v>62.432255709508425</v>
      </c>
      <c r="AM12" s="161">
        <f t="shared" si="20"/>
        <v>8.516196743487188E-2</v>
      </c>
      <c r="AN12" s="161">
        <f t="shared" si="21"/>
        <v>0.30920125670961823</v>
      </c>
      <c r="AO12">
        <v>4.5599999999999995E-2</v>
      </c>
      <c r="AP12" s="161">
        <f t="shared" si="22"/>
        <v>6.2201592284270426E-5</v>
      </c>
      <c r="AQ12" s="161">
        <f t="shared" si="23"/>
        <v>4.6861359545841803E-4</v>
      </c>
      <c r="AR12">
        <v>139.35773357556073</v>
      </c>
      <c r="AS12" s="161">
        <f t="shared" si="24"/>
        <v>0.19009370450717131</v>
      </c>
      <c r="AT12" s="161">
        <f t="shared" si="25"/>
        <v>0.69018147532998708</v>
      </c>
      <c r="AU12">
        <v>0.10749257142857142</v>
      </c>
      <c r="AV12" s="161">
        <f t="shared" si="26"/>
        <v>1.4662739257868018E-4</v>
      </c>
      <c r="AW12" s="161">
        <f t="shared" si="27"/>
        <v>5.3236644735872834E-4</v>
      </c>
      <c r="AX12">
        <v>1.7142857142857144E-2</v>
      </c>
      <c r="AY12" s="161">
        <f t="shared" si="28"/>
        <v>2.3384057249725724E-5</v>
      </c>
      <c r="AZ12" s="161">
        <f t="shared" si="29"/>
        <v>8.4901513038837778E-5</v>
      </c>
      <c r="BA12">
        <v>0</v>
      </c>
      <c r="BB12" s="161">
        <f t="shared" si="30"/>
        <v>0</v>
      </c>
      <c r="BC12" s="161">
        <f t="shared" si="31"/>
        <v>0</v>
      </c>
      <c r="BD12">
        <v>0.97271822314285716</v>
      </c>
      <c r="BE12" s="161">
        <f t="shared" si="32"/>
        <v>1.3268557527064031E-3</v>
      </c>
      <c r="BF12" s="161">
        <f t="shared" si="33"/>
        <v>9.996249647256537E-3</v>
      </c>
      <c r="BG12">
        <v>0</v>
      </c>
      <c r="BH12" s="161">
        <f t="shared" si="34"/>
        <v>0</v>
      </c>
      <c r="BI12" s="161">
        <f t="shared" si="35"/>
        <v>0</v>
      </c>
      <c r="BJ12">
        <v>13.487622457374286</v>
      </c>
      <c r="BK12" s="161">
        <f t="shared" si="36"/>
        <v>1.839806124951239E-2</v>
      </c>
      <c r="BL12" s="161">
        <f t="shared" si="37"/>
        <v>0.13860708890210238</v>
      </c>
      <c r="BM12">
        <v>0.16300752000000002</v>
      </c>
      <c r="BN12" s="161">
        <f t="shared" si="38"/>
        <v>2.22353668822589E-4</v>
      </c>
      <c r="BO12" s="161">
        <f t="shared" si="39"/>
        <v>1.6751653516219299E-3</v>
      </c>
      <c r="BP12">
        <v>0.2290457142857143</v>
      </c>
      <c r="BQ12" s="161">
        <f t="shared" si="40"/>
        <v>3.1243438891358542E-4</v>
      </c>
      <c r="BR12" s="161">
        <f t="shared" si="41"/>
        <v>2.3538143792932046E-3</v>
      </c>
      <c r="BS12">
        <v>0.19487143489285713</v>
      </c>
      <c r="BT12" s="161">
        <f t="shared" si="42"/>
        <v>2.6581827940912829E-4</v>
      </c>
      <c r="BU12" s="161">
        <f t="shared" si="43"/>
        <v>2.0026185034491845E-3</v>
      </c>
      <c r="BV12">
        <v>0</v>
      </c>
      <c r="BW12" s="161">
        <f t="shared" si="44"/>
        <v>0</v>
      </c>
      <c r="BX12" s="161">
        <f t="shared" si="45"/>
        <v>0</v>
      </c>
      <c r="BY12">
        <v>0</v>
      </c>
      <c r="BZ12" s="161">
        <f t="shared" si="46"/>
        <v>0</v>
      </c>
      <c r="CA12" s="161">
        <f t="shared" si="47"/>
        <v>0</v>
      </c>
      <c r="CB12">
        <v>0.13861807267857143</v>
      </c>
      <c r="CC12" s="161">
        <f t="shared" si="48"/>
        <v>1.8908475526280407E-4</v>
      </c>
      <c r="CD12" s="161">
        <f t="shared" si="49"/>
        <v>1.4245244173995979E-3</v>
      </c>
      <c r="CE12">
        <v>1.3485600000000002</v>
      </c>
      <c r="CF12" s="161">
        <f t="shared" si="50"/>
        <v>1.8395302476069241E-3</v>
      </c>
      <c r="CG12" s="161">
        <f t="shared" si="51"/>
        <v>1.3858630488846587E-2</v>
      </c>
      <c r="CH12">
        <v>0</v>
      </c>
      <c r="CI12" s="161">
        <f t="shared" si="52"/>
        <v>0</v>
      </c>
      <c r="CJ12" s="161">
        <f t="shared" si="53"/>
        <v>0</v>
      </c>
      <c r="CK12">
        <v>0</v>
      </c>
      <c r="CL12" s="161">
        <f t="shared" si="54"/>
        <v>0</v>
      </c>
      <c r="CM12" s="161">
        <f t="shared" si="55"/>
        <v>0</v>
      </c>
      <c r="CN12">
        <v>9.425090303571429E-2</v>
      </c>
      <c r="CO12" s="161">
        <f t="shared" si="56"/>
        <v>1.2856482989148698E-4</v>
      </c>
      <c r="CP12" s="161">
        <f t="shared" si="57"/>
        <v>9.6858014356949128E-4</v>
      </c>
      <c r="CQ12">
        <v>0</v>
      </c>
      <c r="CR12" s="161">
        <f t="shared" si="58"/>
        <v>0</v>
      </c>
      <c r="CS12" s="161">
        <f t="shared" si="59"/>
        <v>0</v>
      </c>
      <c r="CT12">
        <v>3.2243737542857143</v>
      </c>
      <c r="CU12" s="161">
        <f t="shared" si="60"/>
        <v>4.3982715271092621E-3</v>
      </c>
      <c r="CV12" s="161">
        <f t="shared" si="61"/>
        <v>3.3135644256526015E-2</v>
      </c>
    </row>
    <row r="13" spans="1:737" x14ac:dyDescent="0.25">
      <c r="A13" t="s">
        <v>1139</v>
      </c>
      <c r="B13">
        <v>3</v>
      </c>
      <c r="C13">
        <v>7</v>
      </c>
      <c r="D13">
        <v>182.08721915504429</v>
      </c>
      <c r="E13">
        <v>768.13850971428576</v>
      </c>
      <c r="F13">
        <v>99.339934144171437</v>
      </c>
      <c r="G13" s="161">
        <f t="shared" si="0"/>
        <v>0.54556236623936305</v>
      </c>
      <c r="H13">
        <v>58.923239828571425</v>
      </c>
      <c r="I13" s="161">
        <f t="shared" si="1"/>
        <v>0.32359898790260094</v>
      </c>
      <c r="J13">
        <v>0.42313136164417148</v>
      </c>
      <c r="K13" s="161">
        <f t="shared" si="2"/>
        <v>2.3237839734587965E-3</v>
      </c>
      <c r="L13">
        <v>23.400913820657145</v>
      </c>
      <c r="M13" s="161">
        <f t="shared" si="3"/>
        <v>0.12851486188457659</v>
      </c>
      <c r="N13">
        <v>8.648910285714285</v>
      </c>
      <c r="O13" s="161">
        <f t="shared" si="4"/>
        <v>4.7498722457559636E-2</v>
      </c>
      <c r="P13" s="161">
        <f t="shared" si="5"/>
        <v>8.7063781149302702E-2</v>
      </c>
      <c r="Q13">
        <v>0.30773599999999995</v>
      </c>
      <c r="R13" s="161">
        <f t="shared" si="6"/>
        <v>1.6900472280702347E-3</v>
      </c>
      <c r="S13" s="161">
        <f t="shared" si="7"/>
        <v>1.3150597551807834E-2</v>
      </c>
      <c r="T13">
        <v>39.636126814857143</v>
      </c>
      <c r="U13" s="161">
        <f t="shared" si="8"/>
        <v>0.21767660025115562</v>
      </c>
      <c r="V13" s="161">
        <f t="shared" si="9"/>
        <v>0.39899489723169612</v>
      </c>
      <c r="W13">
        <v>12.405054514285714</v>
      </c>
      <c r="X13" s="161">
        <f t="shared" si="10"/>
        <v>6.8126991953910906E-2</v>
      </c>
      <c r="Y13" s="161">
        <f t="shared" si="11"/>
        <v>0.12487480106723581</v>
      </c>
      <c r="Z13">
        <v>0.96446428571428566</v>
      </c>
      <c r="AA13" s="161">
        <f t="shared" si="12"/>
        <v>5.2967159924226202E-3</v>
      </c>
      <c r="AB13" s="161">
        <f t="shared" si="13"/>
        <v>4.1214812938753925E-2</v>
      </c>
      <c r="AC13">
        <v>6.4602074857142853</v>
      </c>
      <c r="AD13" s="161">
        <f t="shared" si="14"/>
        <v>3.547864323312843E-2</v>
      </c>
      <c r="AE13" s="161">
        <f t="shared" si="15"/>
        <v>6.5031324425267142E-2</v>
      </c>
      <c r="AF13">
        <v>32.020706472171426</v>
      </c>
      <c r="AG13" s="161">
        <f t="shared" si="16"/>
        <v>0.17585367397426349</v>
      </c>
      <c r="AH13" s="161">
        <f t="shared" si="17"/>
        <v>0.32233468592499742</v>
      </c>
      <c r="AI13">
        <v>0.48857142857142855</v>
      </c>
      <c r="AJ13" s="161">
        <f t="shared" si="18"/>
        <v>2.6831725523548027E-3</v>
      </c>
      <c r="AK13" s="161">
        <f t="shared" si="19"/>
        <v>2.0878305536091601E-2</v>
      </c>
      <c r="AL13">
        <v>7.0069602</v>
      </c>
      <c r="AM13" s="161">
        <f t="shared" si="20"/>
        <v>3.8481340055139659E-2</v>
      </c>
      <c r="AN13" s="161">
        <f t="shared" si="21"/>
        <v>0.11891675034138871</v>
      </c>
      <c r="AO13">
        <v>0</v>
      </c>
      <c r="AP13" s="161">
        <f t="shared" si="22"/>
        <v>0</v>
      </c>
      <c r="AQ13" s="161">
        <f t="shared" si="23"/>
        <v>0</v>
      </c>
      <c r="AR13">
        <v>50.992636771428572</v>
      </c>
      <c r="AS13" s="161">
        <f t="shared" si="24"/>
        <v>0.28004511798276832</v>
      </c>
      <c r="AT13" s="161">
        <f t="shared" si="25"/>
        <v>0.86540789202671498</v>
      </c>
      <c r="AU13">
        <v>0.62364285714285717</v>
      </c>
      <c r="AV13" s="161">
        <f t="shared" si="26"/>
        <v>3.4249677711417816E-3</v>
      </c>
      <c r="AW13" s="161">
        <f t="shared" si="27"/>
        <v>1.0583987896070466E-2</v>
      </c>
      <c r="AX13">
        <v>0.3</v>
      </c>
      <c r="AY13" s="161">
        <f t="shared" si="28"/>
        <v>1.6475620935511948E-3</v>
      </c>
      <c r="AZ13" s="161">
        <f t="shared" si="29"/>
        <v>5.091369735825902E-3</v>
      </c>
      <c r="BA13">
        <v>0.16892857142857146</v>
      </c>
      <c r="BB13" s="161">
        <f t="shared" si="30"/>
        <v>9.2773436934489911E-4</v>
      </c>
      <c r="BC13" s="161">
        <f t="shared" si="31"/>
        <v>1.7005102015007021E-3</v>
      </c>
      <c r="BD13">
        <v>1.2377786071428571</v>
      </c>
      <c r="BE13" s="161">
        <f t="shared" si="32"/>
        <v>6.7977237111238919E-3</v>
      </c>
      <c r="BF13" s="161">
        <f t="shared" si="33"/>
        <v>5.2894456029755926E-2</v>
      </c>
      <c r="BG13">
        <v>0.16680552899999998</v>
      </c>
      <c r="BH13" s="161">
        <f t="shared" si="34"/>
        <v>9.1607488858384833E-4</v>
      </c>
      <c r="BI13" s="161">
        <f t="shared" si="35"/>
        <v>7.1281630400583966E-3</v>
      </c>
      <c r="BJ13">
        <v>5.9968216491428574</v>
      </c>
      <c r="BK13" s="161">
        <f t="shared" si="36"/>
        <v>3.293378676971645E-2</v>
      </c>
      <c r="BL13" s="161">
        <f t="shared" si="37"/>
        <v>0.25626442177010911</v>
      </c>
      <c r="BM13">
        <v>0.24451128</v>
      </c>
      <c r="BN13" s="161">
        <f t="shared" si="38"/>
        <v>1.3428250545789414E-3</v>
      </c>
      <c r="BO13" s="161">
        <f t="shared" si="39"/>
        <v>1.044879195205436E-2</v>
      </c>
      <c r="BP13">
        <v>8.2902857142857136E-3</v>
      </c>
      <c r="BQ13" s="161">
        <f t="shared" si="40"/>
        <v>4.5529201625220443E-5</v>
      </c>
      <c r="BR13" s="161">
        <f t="shared" si="41"/>
        <v>3.5427187920189116E-4</v>
      </c>
      <c r="BS13">
        <v>0.2533785714285714</v>
      </c>
      <c r="BT13" s="161">
        <f t="shared" si="42"/>
        <v>1.3915230986795602E-3</v>
      </c>
      <c r="BU13" s="161">
        <f t="shared" si="43"/>
        <v>1.0827721232189728E-2</v>
      </c>
      <c r="BV13">
        <v>0</v>
      </c>
      <c r="BW13" s="161">
        <f t="shared" si="44"/>
        <v>0</v>
      </c>
      <c r="BX13" s="161">
        <f t="shared" si="45"/>
        <v>0</v>
      </c>
      <c r="BY13">
        <v>0</v>
      </c>
      <c r="BZ13" s="161">
        <f t="shared" si="46"/>
        <v>0</v>
      </c>
      <c r="CA13" s="161">
        <f t="shared" si="47"/>
        <v>0</v>
      </c>
      <c r="CB13">
        <v>0</v>
      </c>
      <c r="CC13" s="161">
        <f t="shared" si="48"/>
        <v>0</v>
      </c>
      <c r="CD13" s="161">
        <f t="shared" si="49"/>
        <v>0</v>
      </c>
      <c r="CE13">
        <v>0</v>
      </c>
      <c r="CF13" s="161">
        <f t="shared" si="50"/>
        <v>0</v>
      </c>
      <c r="CG13" s="161">
        <f t="shared" si="51"/>
        <v>0</v>
      </c>
      <c r="CH13">
        <v>0</v>
      </c>
      <c r="CI13" s="161">
        <f t="shared" si="52"/>
        <v>0</v>
      </c>
      <c r="CJ13" s="161">
        <f t="shared" si="53"/>
        <v>0</v>
      </c>
      <c r="CK13">
        <v>0</v>
      </c>
      <c r="CL13" s="161">
        <f t="shared" si="54"/>
        <v>0</v>
      </c>
      <c r="CM13" s="161">
        <f t="shared" si="55"/>
        <v>0</v>
      </c>
      <c r="CN13">
        <v>0.82023403305714282</v>
      </c>
      <c r="CO13" s="161">
        <f t="shared" si="56"/>
        <v>4.5046216690185535E-3</v>
      </c>
      <c r="CP13" s="161">
        <f t="shared" si="57"/>
        <v>3.5051367623647314E-2</v>
      </c>
      <c r="CQ13">
        <v>0.50478628571428585</v>
      </c>
      <c r="CR13" s="161">
        <f t="shared" si="58"/>
        <v>2.772222498957868E-3</v>
      </c>
      <c r="CS13" s="161">
        <f t="shared" si="59"/>
        <v>2.1571221089181827E-2</v>
      </c>
      <c r="CT13">
        <v>12.407535865171429</v>
      </c>
      <c r="CU13" s="161">
        <f t="shared" si="60"/>
        <v>6.8140619219444587E-2</v>
      </c>
      <c r="CV13" s="161">
        <f t="shared" si="61"/>
        <v>0.53021586935714804</v>
      </c>
    </row>
    <row r="14" spans="1:737" x14ac:dyDescent="0.25">
      <c r="A14" t="s">
        <v>1142</v>
      </c>
      <c r="B14">
        <v>3</v>
      </c>
      <c r="C14">
        <v>7</v>
      </c>
      <c r="D14">
        <v>207.61312006846714</v>
      </c>
      <c r="E14">
        <v>790.43314434285719</v>
      </c>
      <c r="F14">
        <v>149.62291868916284</v>
      </c>
      <c r="G14" s="161">
        <f t="shared" si="0"/>
        <v>0.72068142244488131</v>
      </c>
      <c r="H14">
        <v>36.179501755142859</v>
      </c>
      <c r="I14" s="161">
        <f t="shared" si="1"/>
        <v>0.1742640433476049</v>
      </c>
      <c r="J14">
        <v>1.0247389119872057</v>
      </c>
      <c r="K14" s="161">
        <f t="shared" si="2"/>
        <v>4.9358099895096463E-3</v>
      </c>
      <c r="L14">
        <v>20.785960712174283</v>
      </c>
      <c r="M14" s="161">
        <f t="shared" si="3"/>
        <v>0.10011872421800434</v>
      </c>
      <c r="N14">
        <v>0.16944228571428571</v>
      </c>
      <c r="O14" s="161">
        <f t="shared" si="4"/>
        <v>8.1614440194534255E-4</v>
      </c>
      <c r="P14" s="161">
        <f t="shared" si="5"/>
        <v>1.1324621067331068E-3</v>
      </c>
      <c r="Q14">
        <v>0</v>
      </c>
      <c r="R14" s="161">
        <f t="shared" si="6"/>
        <v>0</v>
      </c>
      <c r="S14" s="161">
        <f t="shared" si="7"/>
        <v>0</v>
      </c>
      <c r="T14">
        <v>83.78826635428571</v>
      </c>
      <c r="U14" s="161">
        <f t="shared" si="8"/>
        <v>0.40357886017345063</v>
      </c>
      <c r="V14" s="161">
        <f t="shared" si="9"/>
        <v>0.5599962030439557</v>
      </c>
      <c r="W14">
        <v>4.0198475885714284</v>
      </c>
      <c r="X14" s="161">
        <f t="shared" si="10"/>
        <v>1.9362204022779262E-2</v>
      </c>
      <c r="Y14" s="161">
        <f t="shared" si="11"/>
        <v>2.686652301525104E-2</v>
      </c>
      <c r="Z14">
        <v>0</v>
      </c>
      <c r="AA14" s="161">
        <f t="shared" si="12"/>
        <v>0</v>
      </c>
      <c r="AB14" s="161">
        <f t="shared" si="13"/>
        <v>0</v>
      </c>
      <c r="AC14">
        <v>11.824766227142858</v>
      </c>
      <c r="AD14" s="161">
        <f t="shared" si="14"/>
        <v>5.6955775353904697E-2</v>
      </c>
      <c r="AE14" s="161">
        <f t="shared" si="15"/>
        <v>7.9030447545997001E-2</v>
      </c>
      <c r="AF14">
        <v>49.820596233448569</v>
      </c>
      <c r="AG14" s="161">
        <f t="shared" si="16"/>
        <v>0.2399684384928015</v>
      </c>
      <c r="AH14" s="161">
        <f t="shared" si="17"/>
        <v>0.33297436428806321</v>
      </c>
      <c r="AI14">
        <v>4.1142857142857143E-4</v>
      </c>
      <c r="AJ14" s="161">
        <f t="shared" si="18"/>
        <v>1.9817079541644073E-6</v>
      </c>
      <c r="AK14" s="161">
        <f t="shared" si="19"/>
        <v>1.9793579768848441E-5</v>
      </c>
      <c r="AL14">
        <v>4.320981943714286</v>
      </c>
      <c r="AM14" s="161">
        <f t="shared" si="20"/>
        <v>2.0812663199172108E-2</v>
      </c>
      <c r="AN14" s="161">
        <f t="shared" si="21"/>
        <v>0.11943177031452804</v>
      </c>
      <c r="AO14">
        <v>0</v>
      </c>
      <c r="AP14" s="161">
        <f t="shared" si="22"/>
        <v>0</v>
      </c>
      <c r="AQ14" s="161">
        <f t="shared" si="23"/>
        <v>0</v>
      </c>
      <c r="AR14">
        <v>31.727579554285715</v>
      </c>
      <c r="AS14" s="161">
        <f t="shared" si="24"/>
        <v>0.1528206865915917</v>
      </c>
      <c r="AT14" s="161">
        <f t="shared" si="25"/>
        <v>0.87694904614809099</v>
      </c>
      <c r="AU14">
        <v>0.13094025714285715</v>
      </c>
      <c r="AV14" s="161">
        <f t="shared" si="26"/>
        <v>6.3069355684108679E-4</v>
      </c>
      <c r="AW14" s="161">
        <f t="shared" si="27"/>
        <v>3.6191835373809204E-3</v>
      </c>
      <c r="AX14">
        <v>0</v>
      </c>
      <c r="AY14" s="161">
        <f t="shared" si="28"/>
        <v>0</v>
      </c>
      <c r="AZ14" s="161">
        <f t="shared" si="29"/>
        <v>0</v>
      </c>
      <c r="BA14">
        <v>0</v>
      </c>
      <c r="BB14" s="161">
        <f t="shared" si="30"/>
        <v>0</v>
      </c>
      <c r="BC14" s="161">
        <f t="shared" si="31"/>
        <v>0</v>
      </c>
      <c r="BD14">
        <v>1.0998535692142857</v>
      </c>
      <c r="BE14" s="161">
        <f t="shared" si="32"/>
        <v>5.297611099200154E-3</v>
      </c>
      <c r="BF14" s="161">
        <f t="shared" si="33"/>
        <v>5.2913290102107442E-2</v>
      </c>
      <c r="BG14">
        <v>0</v>
      </c>
      <c r="BH14" s="161">
        <f t="shared" si="34"/>
        <v>0</v>
      </c>
      <c r="BI14" s="161">
        <f t="shared" si="35"/>
        <v>0</v>
      </c>
      <c r="BJ14">
        <v>13.769505479399999</v>
      </c>
      <c r="BK14" s="161">
        <f t="shared" si="36"/>
        <v>6.6322906157660261E-2</v>
      </c>
      <c r="BL14" s="161">
        <f t="shared" si="37"/>
        <v>0.66244258180163096</v>
      </c>
      <c r="BM14">
        <v>2.0375939999999999</v>
      </c>
      <c r="BN14" s="161">
        <f t="shared" si="38"/>
        <v>9.8143797430915603E-3</v>
      </c>
      <c r="BO14" s="161">
        <f t="shared" si="39"/>
        <v>9.8027415148850272E-2</v>
      </c>
      <c r="BP14">
        <v>5.0881628571428576E-2</v>
      </c>
      <c r="BQ14" s="161">
        <f t="shared" si="40"/>
        <v>2.4507906125898361E-4</v>
      </c>
      <c r="BR14" s="161">
        <f t="shared" si="41"/>
        <v>2.4478843810008424E-3</v>
      </c>
      <c r="BS14">
        <v>0.15283233634285714</v>
      </c>
      <c r="BT14" s="161">
        <f t="shared" si="42"/>
        <v>7.361400680865243E-4</v>
      </c>
      <c r="BU14" s="161">
        <f t="shared" si="43"/>
        <v>7.352671279386362E-3</v>
      </c>
      <c r="BV14">
        <v>0</v>
      </c>
      <c r="BW14" s="161">
        <f t="shared" si="44"/>
        <v>0</v>
      </c>
      <c r="BX14" s="161">
        <f t="shared" si="45"/>
        <v>0</v>
      </c>
      <c r="BY14">
        <v>0</v>
      </c>
      <c r="BZ14" s="161">
        <f t="shared" si="46"/>
        <v>0</v>
      </c>
      <c r="CA14" s="161">
        <f t="shared" si="47"/>
        <v>0</v>
      </c>
      <c r="CB14">
        <v>0.4431291693714286</v>
      </c>
      <c r="CC14" s="161">
        <f t="shared" si="48"/>
        <v>2.1343986797428428E-3</v>
      </c>
      <c r="CD14" s="161">
        <f t="shared" si="49"/>
        <v>2.1318676365624466E-2</v>
      </c>
      <c r="CE14">
        <v>0</v>
      </c>
      <c r="CF14" s="161">
        <f t="shared" si="50"/>
        <v>0</v>
      </c>
      <c r="CG14" s="161">
        <f t="shared" si="51"/>
        <v>0</v>
      </c>
      <c r="CH14">
        <v>0</v>
      </c>
      <c r="CI14" s="161">
        <f t="shared" si="52"/>
        <v>0</v>
      </c>
      <c r="CJ14" s="161">
        <f t="shared" si="53"/>
        <v>0</v>
      </c>
      <c r="CK14">
        <v>0</v>
      </c>
      <c r="CL14" s="161">
        <f t="shared" si="54"/>
        <v>0</v>
      </c>
      <c r="CM14" s="161">
        <f t="shared" si="55"/>
        <v>0</v>
      </c>
      <c r="CN14">
        <v>0.25914056277571429</v>
      </c>
      <c r="CO14" s="161">
        <f t="shared" si="56"/>
        <v>1.2481897227412907E-3</v>
      </c>
      <c r="CP14" s="161">
        <f t="shared" si="57"/>
        <v>1.2467095765457516E-2</v>
      </c>
      <c r="CQ14">
        <v>0.34364297142857142</v>
      </c>
      <c r="CR14" s="161">
        <f t="shared" si="58"/>
        <v>1.6552083573294599E-3</v>
      </c>
      <c r="CS14" s="161">
        <f t="shared" si="59"/>
        <v>1.6532455544732202E-2</v>
      </c>
      <c r="CT14">
        <v>2.6289695664985717</v>
      </c>
      <c r="CU14" s="161">
        <f t="shared" si="60"/>
        <v>1.2662829620939101E-2</v>
      </c>
      <c r="CV14" s="161">
        <f t="shared" si="61"/>
        <v>0.1264781360314412</v>
      </c>
    </row>
    <row r="15" spans="1:737" x14ac:dyDescent="0.25">
      <c r="A15" t="s">
        <v>1143</v>
      </c>
      <c r="B15">
        <v>3</v>
      </c>
      <c r="C15">
        <v>7</v>
      </c>
      <c r="D15">
        <v>345.90377220063999</v>
      </c>
      <c r="E15">
        <v>659.56897747914286</v>
      </c>
      <c r="F15">
        <v>82.003486633502845</v>
      </c>
      <c r="G15" s="161">
        <f t="shared" si="0"/>
        <v>0.23707022942188985</v>
      </c>
      <c r="H15">
        <v>66.595848302285717</v>
      </c>
      <c r="I15" s="161">
        <f t="shared" si="1"/>
        <v>0.19252709468475263</v>
      </c>
      <c r="J15">
        <v>0.53244155624835721</v>
      </c>
      <c r="K15" s="161">
        <f t="shared" si="2"/>
        <v>1.5392765243956829E-3</v>
      </c>
      <c r="L15">
        <v>196.77199570860247</v>
      </c>
      <c r="M15" s="161">
        <f t="shared" si="3"/>
        <v>0.56886339936896013</v>
      </c>
      <c r="N15">
        <v>3.605</v>
      </c>
      <c r="O15" s="161">
        <f t="shared" si="4"/>
        <v>1.0421973651992831E-2</v>
      </c>
      <c r="P15" s="161">
        <f t="shared" si="5"/>
        <v>4.3961545392719473E-2</v>
      </c>
      <c r="Q15">
        <v>1.6757714285714285</v>
      </c>
      <c r="R15" s="161">
        <f t="shared" si="6"/>
        <v>4.8446173856681865E-3</v>
      </c>
      <c r="S15" s="161">
        <f t="shared" si="7"/>
        <v>8.5163105783256903E-3</v>
      </c>
      <c r="T15">
        <v>65.82904581857143</v>
      </c>
      <c r="U15" s="161">
        <f t="shared" si="8"/>
        <v>0.19031028600748412</v>
      </c>
      <c r="V15" s="161">
        <f t="shared" si="9"/>
        <v>0.80275910843621023</v>
      </c>
      <c r="W15">
        <v>1.1274</v>
      </c>
      <c r="X15" s="161">
        <f t="shared" si="10"/>
        <v>3.2592879598492973E-3</v>
      </c>
      <c r="Y15" s="161">
        <f t="shared" si="11"/>
        <v>1.3748195915603865E-2</v>
      </c>
      <c r="Z15">
        <v>0.57867857142857138</v>
      </c>
      <c r="AA15" s="161">
        <f t="shared" si="12"/>
        <v>1.6729466919282723E-3</v>
      </c>
      <c r="AB15" s="161">
        <f t="shared" si="13"/>
        <v>2.9408583744077598E-3</v>
      </c>
      <c r="AC15">
        <v>9.637718385714285</v>
      </c>
      <c r="AD15" s="161">
        <f t="shared" si="14"/>
        <v>2.7862426374824174E-2</v>
      </c>
      <c r="AE15" s="161">
        <f t="shared" si="15"/>
        <v>0.11752815375751056</v>
      </c>
      <c r="AF15">
        <v>1.799608143502857</v>
      </c>
      <c r="AG15" s="161">
        <f t="shared" si="16"/>
        <v>5.2026265341188647E-3</v>
      </c>
      <c r="AH15" s="161">
        <f t="shared" si="17"/>
        <v>2.1945507653178493E-2</v>
      </c>
      <c r="AI15">
        <v>0</v>
      </c>
      <c r="AJ15" s="161">
        <f t="shared" si="18"/>
        <v>0</v>
      </c>
      <c r="AK15" s="161">
        <f t="shared" si="19"/>
        <v>0</v>
      </c>
      <c r="AL15">
        <v>2.2063871594285716</v>
      </c>
      <c r="AM15" s="161">
        <f t="shared" si="20"/>
        <v>6.3786154900582186E-3</v>
      </c>
      <c r="AN15" s="161">
        <f t="shared" si="21"/>
        <v>3.3131001641627016E-2</v>
      </c>
      <c r="AO15">
        <v>0</v>
      </c>
      <c r="AP15" s="161">
        <f t="shared" si="22"/>
        <v>0</v>
      </c>
      <c r="AQ15" s="161">
        <f t="shared" si="23"/>
        <v>0</v>
      </c>
      <c r="AR15">
        <v>64.38927234285714</v>
      </c>
      <c r="AS15" s="161">
        <f t="shared" si="24"/>
        <v>0.18614793337815472</v>
      </c>
      <c r="AT15" s="161">
        <f t="shared" si="25"/>
        <v>0.96686616334680964</v>
      </c>
      <c r="AU15">
        <v>1.8880000000000001E-4</v>
      </c>
      <c r="AV15" s="161">
        <f t="shared" si="26"/>
        <v>5.4581653966608775E-7</v>
      </c>
      <c r="AW15" s="161">
        <f t="shared" si="27"/>
        <v>2.8350115632286342E-6</v>
      </c>
      <c r="AX15">
        <v>0</v>
      </c>
      <c r="AY15" s="161">
        <f t="shared" si="28"/>
        <v>0</v>
      </c>
      <c r="AZ15" s="161">
        <f t="shared" si="29"/>
        <v>0</v>
      </c>
      <c r="BA15">
        <v>4.7142857142857143E-3</v>
      </c>
      <c r="BB15" s="161">
        <f t="shared" si="30"/>
        <v>1.3628893620596926E-5</v>
      </c>
      <c r="BC15" s="161">
        <f t="shared" si="31"/>
        <v>5.7488844777481383E-5</v>
      </c>
      <c r="BD15">
        <v>1.2932950857142857E-2</v>
      </c>
      <c r="BE15" s="161">
        <f t="shared" si="32"/>
        <v>3.7388869091722873E-5</v>
      </c>
      <c r="BF15" s="161">
        <f t="shared" si="33"/>
        <v>6.5725566336660658E-5</v>
      </c>
      <c r="BG15">
        <v>2.4749999999999998E-2</v>
      </c>
      <c r="BH15" s="161">
        <f t="shared" si="34"/>
        <v>7.1551691508133842E-5</v>
      </c>
      <c r="BI15" s="161">
        <f t="shared" si="35"/>
        <v>1.2578009340644187E-4</v>
      </c>
      <c r="BJ15">
        <v>184.34726373043426</v>
      </c>
      <c r="BK15" s="161">
        <f t="shared" si="36"/>
        <v>0.53294377958822725</v>
      </c>
      <c r="BL15" s="161">
        <f t="shared" si="37"/>
        <v>0.93685721419135337</v>
      </c>
      <c r="BM15">
        <v>9.6785715000000003</v>
      </c>
      <c r="BN15" s="161">
        <f t="shared" si="38"/>
        <v>2.7980531806360256E-2</v>
      </c>
      <c r="BO15" s="161">
        <f t="shared" si="39"/>
        <v>4.9186732416603082E-2</v>
      </c>
      <c r="BP15">
        <v>0</v>
      </c>
      <c r="BQ15" s="161">
        <f t="shared" si="40"/>
        <v>0</v>
      </c>
      <c r="BR15" s="161">
        <f t="shared" si="41"/>
        <v>0</v>
      </c>
      <c r="BS15">
        <v>4.6310454000000004E-5</v>
      </c>
      <c r="BT15" s="161">
        <f t="shared" si="42"/>
        <v>1.3388247750341915E-7</v>
      </c>
      <c r="BU15" s="161">
        <f t="shared" si="43"/>
        <v>2.3535083756827193E-7</v>
      </c>
      <c r="BV15">
        <v>0</v>
      </c>
      <c r="BW15" s="161">
        <f t="shared" si="44"/>
        <v>0</v>
      </c>
      <c r="BX15" s="161">
        <f t="shared" si="45"/>
        <v>0</v>
      </c>
      <c r="BY15">
        <v>0</v>
      </c>
      <c r="BZ15" s="161">
        <f t="shared" si="46"/>
        <v>0</v>
      </c>
      <c r="CA15" s="161">
        <f t="shared" si="47"/>
        <v>0</v>
      </c>
      <c r="CB15">
        <v>1.2613574571428572E-5</v>
      </c>
      <c r="CC15" s="161">
        <f t="shared" si="48"/>
        <v>3.646555945655349E-8</v>
      </c>
      <c r="CD15" s="161">
        <f t="shared" si="49"/>
        <v>6.4102488395289124E-8</v>
      </c>
      <c r="CE15">
        <v>0</v>
      </c>
      <c r="CF15" s="161">
        <f t="shared" si="50"/>
        <v>0</v>
      </c>
      <c r="CG15" s="161">
        <f t="shared" si="51"/>
        <v>0</v>
      </c>
      <c r="CH15">
        <v>0</v>
      </c>
      <c r="CI15" s="161">
        <f t="shared" si="52"/>
        <v>0</v>
      </c>
      <c r="CJ15" s="161">
        <f t="shared" si="53"/>
        <v>0</v>
      </c>
      <c r="CK15">
        <v>0</v>
      </c>
      <c r="CL15" s="161">
        <f t="shared" si="54"/>
        <v>0</v>
      </c>
      <c r="CM15" s="161">
        <f t="shared" si="55"/>
        <v>0</v>
      </c>
      <c r="CN15">
        <v>2.5403832425428572E-2</v>
      </c>
      <c r="CO15" s="161">
        <f t="shared" si="56"/>
        <v>7.3441906296104763E-5</v>
      </c>
      <c r="CP15" s="161">
        <f t="shared" si="57"/>
        <v>1.2910288546876778E-4</v>
      </c>
      <c r="CQ15">
        <v>0</v>
      </c>
      <c r="CR15" s="161">
        <f t="shared" si="58"/>
        <v>0</v>
      </c>
      <c r="CS15" s="161">
        <f t="shared" si="59"/>
        <v>0</v>
      </c>
      <c r="CT15">
        <v>0.4285647708571429</v>
      </c>
      <c r="CU15" s="161">
        <f t="shared" si="60"/>
        <v>1.2389710818434085E-3</v>
      </c>
      <c r="CV15" s="161">
        <f t="shared" si="61"/>
        <v>2.1779764407725975E-3</v>
      </c>
    </row>
    <row r="16" spans="1:737" x14ac:dyDescent="0.25">
      <c r="A16" t="s">
        <v>1146</v>
      </c>
      <c r="B16">
        <v>3</v>
      </c>
      <c r="C16">
        <v>7</v>
      </c>
      <c r="D16">
        <v>329.96436229627716</v>
      </c>
      <c r="E16">
        <v>1877.4072922857142</v>
      </c>
      <c r="F16">
        <v>163.59561858571428</v>
      </c>
      <c r="G16" s="161">
        <f t="shared" si="0"/>
        <v>0.49579784146149913</v>
      </c>
      <c r="H16">
        <v>90.610930835030999</v>
      </c>
      <c r="I16" s="161">
        <f t="shared" si="1"/>
        <v>0.27460823406641366</v>
      </c>
      <c r="J16">
        <v>0.83389925038944146</v>
      </c>
      <c r="K16" s="161">
        <f t="shared" si="2"/>
        <v>2.5272403497947388E-3</v>
      </c>
      <c r="L16">
        <v>74.923913625142859</v>
      </c>
      <c r="M16" s="161">
        <f t="shared" si="3"/>
        <v>0.22706668412229375</v>
      </c>
      <c r="N16">
        <v>16.723371428571429</v>
      </c>
      <c r="O16" s="161">
        <f t="shared" si="4"/>
        <v>5.0682356458711761E-2</v>
      </c>
      <c r="P16" s="161">
        <f t="shared" si="5"/>
        <v>0.10222383443484086</v>
      </c>
      <c r="Q16">
        <v>0</v>
      </c>
      <c r="R16" s="161">
        <f t="shared" si="6"/>
        <v>0</v>
      </c>
      <c r="S16" s="161">
        <f t="shared" si="7"/>
        <v>0</v>
      </c>
      <c r="T16">
        <v>48.43569742857143</v>
      </c>
      <c r="U16" s="161">
        <f t="shared" si="8"/>
        <v>0.14679069306606118</v>
      </c>
      <c r="V16" s="161">
        <f t="shared" si="9"/>
        <v>0.29606964934206986</v>
      </c>
      <c r="W16">
        <v>61.652657142857144</v>
      </c>
      <c r="X16" s="161">
        <f t="shared" si="10"/>
        <v>0.18684641187856166</v>
      </c>
      <c r="Y16" s="161">
        <f t="shared" si="11"/>
        <v>0.37686007532380739</v>
      </c>
      <c r="Z16">
        <v>0</v>
      </c>
      <c r="AA16" s="161">
        <f t="shared" si="12"/>
        <v>0</v>
      </c>
      <c r="AB16" s="161">
        <f t="shared" si="13"/>
        <v>0</v>
      </c>
      <c r="AC16">
        <v>15.588259142857142</v>
      </c>
      <c r="AD16" s="161">
        <f t="shared" si="14"/>
        <v>4.7242250752098924E-2</v>
      </c>
      <c r="AE16" s="161">
        <f t="shared" si="15"/>
        <v>9.5285309457660269E-2</v>
      </c>
      <c r="AF16">
        <v>21.195633442857144</v>
      </c>
      <c r="AG16" s="161">
        <f t="shared" si="16"/>
        <v>6.423612930606562E-2</v>
      </c>
      <c r="AH16" s="161">
        <f t="shared" si="17"/>
        <v>0.12956113144162174</v>
      </c>
      <c r="AI16">
        <v>0.91148571428571568</v>
      </c>
      <c r="AJ16" s="161">
        <f t="shared" si="18"/>
        <v>2.7623762394900294E-3</v>
      </c>
      <c r="AK16" s="161">
        <f t="shared" si="19"/>
        <v>1.2165484558722258E-2</v>
      </c>
      <c r="AL16">
        <v>8.1336700400000002</v>
      </c>
      <c r="AM16" s="161">
        <f t="shared" si="20"/>
        <v>2.465014701404852E-2</v>
      </c>
      <c r="AN16" s="161">
        <f t="shared" si="21"/>
        <v>8.976477743958293E-2</v>
      </c>
      <c r="AO16">
        <v>0.22800000000000001</v>
      </c>
      <c r="AP16" s="161">
        <f t="shared" si="22"/>
        <v>6.9098371234187195E-4</v>
      </c>
      <c r="AQ16" s="161">
        <f t="shared" si="23"/>
        <v>3.0430871662780854E-3</v>
      </c>
      <c r="AR16">
        <v>78.757317366459716</v>
      </c>
      <c r="AS16" s="161">
        <f t="shared" si="24"/>
        <v>0.23868431371913737</v>
      </c>
      <c r="AT16" s="161">
        <f t="shared" si="25"/>
        <v>0.86918119746333555</v>
      </c>
      <c r="AU16">
        <v>2.4342291428571428</v>
      </c>
      <c r="AV16" s="161">
        <f t="shared" si="26"/>
        <v>7.3772486395710588E-3</v>
      </c>
      <c r="AW16" s="161">
        <f t="shared" si="27"/>
        <v>2.6864630132637905E-2</v>
      </c>
      <c r="AX16">
        <v>1.2857142857142858</v>
      </c>
      <c r="AY16" s="161">
        <f t="shared" si="28"/>
        <v>3.8965246936571731E-3</v>
      </c>
      <c r="AZ16" s="161">
        <f t="shared" si="29"/>
        <v>1.4189394964445252E-2</v>
      </c>
      <c r="BA16">
        <v>0</v>
      </c>
      <c r="BB16" s="161">
        <f t="shared" si="30"/>
        <v>0</v>
      </c>
      <c r="BC16" s="161">
        <f t="shared" si="31"/>
        <v>0</v>
      </c>
      <c r="BD16">
        <v>0.10251796971428571</v>
      </c>
      <c r="BE16" s="161">
        <f t="shared" si="32"/>
        <v>3.1069406708302081E-4</v>
      </c>
      <c r="BF16" s="161">
        <f t="shared" si="33"/>
        <v>1.3682943769755627E-3</v>
      </c>
      <c r="BG16">
        <v>0</v>
      </c>
      <c r="BH16" s="161">
        <f t="shared" si="34"/>
        <v>0</v>
      </c>
      <c r="BI16" s="161">
        <f t="shared" si="35"/>
        <v>0</v>
      </c>
      <c r="BJ16">
        <v>19.277920763999997</v>
      </c>
      <c r="BK16" s="161">
        <f t="shared" si="36"/>
        <v>5.8424251121671822E-2</v>
      </c>
      <c r="BL16" s="161">
        <f t="shared" si="37"/>
        <v>0.25729997048006231</v>
      </c>
      <c r="BM16">
        <v>0</v>
      </c>
      <c r="BN16" s="161">
        <f t="shared" si="38"/>
        <v>0</v>
      </c>
      <c r="BO16" s="161">
        <f t="shared" si="39"/>
        <v>0</v>
      </c>
      <c r="BP16">
        <v>0.17728457142857143</v>
      </c>
      <c r="BQ16" s="161">
        <f t="shared" si="40"/>
        <v>5.3728399695900022E-4</v>
      </c>
      <c r="BR16" s="161">
        <f t="shared" si="41"/>
        <v>2.3661947547955974E-3</v>
      </c>
      <c r="BS16">
        <v>0</v>
      </c>
      <c r="BT16" s="161">
        <f t="shared" si="42"/>
        <v>0</v>
      </c>
      <c r="BU16" s="161">
        <f t="shared" si="43"/>
        <v>0</v>
      </c>
      <c r="BV16">
        <v>0</v>
      </c>
      <c r="BW16" s="161">
        <f t="shared" si="44"/>
        <v>0</v>
      </c>
      <c r="BX16" s="161">
        <f t="shared" si="45"/>
        <v>0</v>
      </c>
      <c r="BY16">
        <v>0</v>
      </c>
      <c r="BZ16" s="161">
        <f t="shared" si="46"/>
        <v>0</v>
      </c>
      <c r="CA16" s="161">
        <f t="shared" si="47"/>
        <v>0</v>
      </c>
      <c r="CB16">
        <v>0</v>
      </c>
      <c r="CC16" s="161">
        <f t="shared" si="48"/>
        <v>0</v>
      </c>
      <c r="CD16" s="161">
        <f t="shared" si="49"/>
        <v>0</v>
      </c>
      <c r="CE16">
        <v>0</v>
      </c>
      <c r="CF16" s="161">
        <f t="shared" si="50"/>
        <v>0</v>
      </c>
      <c r="CG16" s="161">
        <f t="shared" si="51"/>
        <v>0</v>
      </c>
      <c r="CH16">
        <v>0</v>
      </c>
      <c r="CI16" s="161">
        <f t="shared" si="52"/>
        <v>0</v>
      </c>
      <c r="CJ16" s="161">
        <f t="shared" si="53"/>
        <v>0</v>
      </c>
      <c r="CK16">
        <v>0</v>
      </c>
      <c r="CL16" s="161">
        <f t="shared" si="54"/>
        <v>0</v>
      </c>
      <c r="CM16" s="161">
        <f t="shared" si="55"/>
        <v>0</v>
      </c>
      <c r="CN16">
        <v>2.015072142857143</v>
      </c>
      <c r="CO16" s="161">
        <f t="shared" si="56"/>
        <v>6.1069387276671914E-3</v>
      </c>
      <c r="CP16" s="161">
        <f t="shared" si="57"/>
        <v>2.6894913057250228E-2</v>
      </c>
      <c r="CQ16">
        <v>0</v>
      </c>
      <c r="CR16" s="161">
        <f t="shared" si="58"/>
        <v>0</v>
      </c>
      <c r="CS16" s="161">
        <f t="shared" si="59"/>
        <v>0</v>
      </c>
      <c r="CT16">
        <v>52.211632462857146</v>
      </c>
      <c r="CU16" s="161">
        <f t="shared" si="60"/>
        <v>0.15823415625708082</v>
      </c>
      <c r="CV16" s="161">
        <f t="shared" si="61"/>
        <v>0.69686205560591596</v>
      </c>
    </row>
    <row r="17" spans="1:100" x14ac:dyDescent="0.25">
      <c r="A17" t="s">
        <v>1147</v>
      </c>
      <c r="B17">
        <v>3</v>
      </c>
      <c r="C17">
        <v>7</v>
      </c>
      <c r="D17">
        <v>299.98282918700716</v>
      </c>
      <c r="E17">
        <v>718.47486755714283</v>
      </c>
      <c r="F17">
        <v>202.08870547770857</v>
      </c>
      <c r="G17" s="161">
        <f t="shared" si="0"/>
        <v>0.67366757632560337</v>
      </c>
      <c r="H17">
        <v>66.23311229257142</v>
      </c>
      <c r="I17" s="161">
        <f t="shared" si="1"/>
        <v>0.22078967810281624</v>
      </c>
      <c r="J17">
        <v>0.87396769170116573</v>
      </c>
      <c r="K17" s="161">
        <f t="shared" si="2"/>
        <v>2.9133923900569007E-3</v>
      </c>
      <c r="L17">
        <v>30.787043725025715</v>
      </c>
      <c r="M17" s="161">
        <f t="shared" si="3"/>
        <v>0.10262935318152257</v>
      </c>
      <c r="N17">
        <v>17.486485714285713</v>
      </c>
      <c r="O17" s="161">
        <f t="shared" si="4"/>
        <v>5.829162209609258E-2</v>
      </c>
      <c r="P17" s="161">
        <f t="shared" si="5"/>
        <v>8.6528763064468064E-2</v>
      </c>
      <c r="Q17">
        <v>5.3492571428571427</v>
      </c>
      <c r="R17" s="161">
        <f t="shared" si="6"/>
        <v>1.7831877768985416E-2</v>
      </c>
      <c r="S17" s="161">
        <f t="shared" si="7"/>
        <v>0.17375026945211106</v>
      </c>
      <c r="T17">
        <v>139.32555399999998</v>
      </c>
      <c r="U17" s="161">
        <f t="shared" si="8"/>
        <v>0.46444509633298187</v>
      </c>
      <c r="V17" s="161">
        <f t="shared" si="9"/>
        <v>0.68942771279896342</v>
      </c>
      <c r="W17">
        <v>6.4802479542857148</v>
      </c>
      <c r="X17" s="161">
        <f t="shared" si="10"/>
        <v>2.1602062930895203E-2</v>
      </c>
      <c r="Y17" s="161">
        <f t="shared" si="11"/>
        <v>3.2066353925952182E-2</v>
      </c>
      <c r="Z17">
        <v>0</v>
      </c>
      <c r="AA17" s="161">
        <f t="shared" si="12"/>
        <v>0</v>
      </c>
      <c r="AB17" s="161">
        <f t="shared" si="13"/>
        <v>0</v>
      </c>
      <c r="AC17">
        <v>11.714267396428571</v>
      </c>
      <c r="AD17" s="161">
        <f t="shared" si="14"/>
        <v>3.9049793043741114E-2</v>
      </c>
      <c r="AE17" s="161">
        <f t="shared" si="15"/>
        <v>5.7965967809718667E-2</v>
      </c>
      <c r="AF17">
        <v>20.333650412708572</v>
      </c>
      <c r="AG17" s="161">
        <f t="shared" si="16"/>
        <v>6.7782714323401216E-2</v>
      </c>
      <c r="AH17" s="161">
        <f t="shared" si="17"/>
        <v>0.1006174509586904</v>
      </c>
      <c r="AI17">
        <v>7.4742857142857139E-2</v>
      </c>
      <c r="AJ17" s="161">
        <f t="shared" si="18"/>
        <v>2.4915711791044873E-4</v>
      </c>
      <c r="AK17" s="161">
        <f t="shared" si="19"/>
        <v>2.4277373888322144E-3</v>
      </c>
      <c r="AL17">
        <v>5.814369961142857</v>
      </c>
      <c r="AM17" s="161">
        <f t="shared" si="20"/>
        <v>1.9382342572408437E-2</v>
      </c>
      <c r="AN17" s="161">
        <f t="shared" si="21"/>
        <v>8.7786452423661593E-2</v>
      </c>
      <c r="AO17">
        <v>1.7555999999999998</v>
      </c>
      <c r="AP17" s="161">
        <f t="shared" si="22"/>
        <v>5.8523349644974887E-3</v>
      </c>
      <c r="AQ17" s="161">
        <f t="shared" si="23"/>
        <v>5.7023987612455751E-2</v>
      </c>
      <c r="AR17">
        <v>60.326323131428573</v>
      </c>
      <c r="AS17" s="161">
        <f t="shared" si="24"/>
        <v>0.20109925389703412</v>
      </c>
      <c r="AT17" s="161">
        <f t="shared" si="25"/>
        <v>0.91081818509372181</v>
      </c>
      <c r="AU17">
        <v>9.2419200000000007E-2</v>
      </c>
      <c r="AV17" s="161">
        <f t="shared" si="26"/>
        <v>3.0808163337371066E-4</v>
      </c>
      <c r="AW17" s="161">
        <f t="shared" si="27"/>
        <v>1.395362482616804E-3</v>
      </c>
      <c r="AX17">
        <v>0</v>
      </c>
      <c r="AY17" s="161">
        <f t="shared" si="28"/>
        <v>0</v>
      </c>
      <c r="AZ17" s="161">
        <f t="shared" si="29"/>
        <v>0</v>
      </c>
      <c r="BA17">
        <v>6.7484999999999999</v>
      </c>
      <c r="BB17" s="161">
        <f t="shared" si="30"/>
        <v>2.2496287598491288E-2</v>
      </c>
      <c r="BC17" s="161">
        <f t="shared" si="31"/>
        <v>3.3393751442207117E-2</v>
      </c>
      <c r="BD17">
        <v>1.8558602645714284</v>
      </c>
      <c r="BE17" s="161">
        <f t="shared" si="32"/>
        <v>6.1865549758332947E-3</v>
      </c>
      <c r="BF17" s="161">
        <f t="shared" si="33"/>
        <v>6.0280560912149686E-2</v>
      </c>
      <c r="BG17">
        <v>0</v>
      </c>
      <c r="BH17" s="161">
        <f t="shared" si="34"/>
        <v>0</v>
      </c>
      <c r="BI17" s="161">
        <f t="shared" si="35"/>
        <v>0</v>
      </c>
      <c r="BJ17">
        <v>17.062449975171429</v>
      </c>
      <c r="BK17" s="161">
        <f t="shared" si="36"/>
        <v>5.687808872732119E-2</v>
      </c>
      <c r="BL17" s="161">
        <f t="shared" si="37"/>
        <v>0.55420878105623239</v>
      </c>
      <c r="BM17">
        <v>0</v>
      </c>
      <c r="BN17" s="161">
        <f t="shared" si="38"/>
        <v>0</v>
      </c>
      <c r="BO17" s="161">
        <f t="shared" si="39"/>
        <v>0</v>
      </c>
      <c r="BP17">
        <v>5.2404514285714285E-2</v>
      </c>
      <c r="BQ17" s="161">
        <f t="shared" si="40"/>
        <v>1.7469171294816238E-4</v>
      </c>
      <c r="BR17" s="161">
        <f t="shared" si="41"/>
        <v>1.7021612972575369E-3</v>
      </c>
      <c r="BS17">
        <v>0.39407927199999998</v>
      </c>
      <c r="BT17" s="161">
        <f t="shared" si="42"/>
        <v>1.3136727627644773E-3</v>
      </c>
      <c r="BU17" s="161">
        <f t="shared" si="43"/>
        <v>1.2800166054256995E-2</v>
      </c>
      <c r="BV17">
        <v>0</v>
      </c>
      <c r="BW17" s="161">
        <f t="shared" si="44"/>
        <v>0</v>
      </c>
      <c r="BX17" s="161">
        <f t="shared" si="45"/>
        <v>0</v>
      </c>
      <c r="BY17">
        <v>0</v>
      </c>
      <c r="BZ17" s="161">
        <f t="shared" si="46"/>
        <v>0</v>
      </c>
      <c r="CA17" s="161">
        <f t="shared" si="47"/>
        <v>0</v>
      </c>
      <c r="CB17">
        <v>0</v>
      </c>
      <c r="CC17" s="161">
        <f t="shared" si="48"/>
        <v>0</v>
      </c>
      <c r="CD17" s="161">
        <f t="shared" si="49"/>
        <v>0</v>
      </c>
      <c r="CE17">
        <v>0</v>
      </c>
      <c r="CF17" s="161">
        <f t="shared" si="50"/>
        <v>0</v>
      </c>
      <c r="CG17" s="161">
        <f t="shared" si="51"/>
        <v>0</v>
      </c>
      <c r="CH17">
        <v>0</v>
      </c>
      <c r="CI17" s="161">
        <f t="shared" si="52"/>
        <v>0</v>
      </c>
      <c r="CJ17" s="161">
        <f t="shared" si="53"/>
        <v>0</v>
      </c>
      <c r="CK17">
        <v>0</v>
      </c>
      <c r="CL17" s="161">
        <f t="shared" si="54"/>
        <v>0</v>
      </c>
      <c r="CM17" s="161">
        <f t="shared" si="55"/>
        <v>0</v>
      </c>
      <c r="CN17">
        <v>0.78705975808500006</v>
      </c>
      <c r="CO17" s="161">
        <f t="shared" si="56"/>
        <v>2.6236826961664283E-3</v>
      </c>
      <c r="CP17" s="161">
        <f t="shared" si="57"/>
        <v>2.5564642227900128E-2</v>
      </c>
      <c r="CQ17">
        <v>0.31160845714285712</v>
      </c>
      <c r="CR17" s="161">
        <f t="shared" si="58"/>
        <v>1.0387543113296082E-3</v>
      </c>
      <c r="CS17" s="161">
        <f t="shared" si="59"/>
        <v>1.0121415356602151E-2</v>
      </c>
      <c r="CT17">
        <v>3.1439814837692857</v>
      </c>
      <c r="CU17" s="161">
        <f t="shared" si="60"/>
        <v>1.0480538143766056E-2</v>
      </c>
      <c r="CV17" s="161">
        <f t="shared" si="61"/>
        <v>0.10212027864220211</v>
      </c>
    </row>
    <row r="18" spans="1:100" x14ac:dyDescent="0.25">
      <c r="A18" t="s">
        <v>1148</v>
      </c>
      <c r="B18">
        <v>3</v>
      </c>
      <c r="C18">
        <v>7</v>
      </c>
      <c r="D18">
        <v>406.68787568187003</v>
      </c>
      <c r="E18">
        <v>1557.6659654553</v>
      </c>
      <c r="F18">
        <v>188.29886285461717</v>
      </c>
      <c r="G18" s="161">
        <f t="shared" si="0"/>
        <v>0.46300584333601624</v>
      </c>
      <c r="H18">
        <v>113.37469294700456</v>
      </c>
      <c r="I18" s="161">
        <f t="shared" si="1"/>
        <v>0.27877568948156073</v>
      </c>
      <c r="J18">
        <v>10.470993024590371</v>
      </c>
      <c r="K18" s="161">
        <f t="shared" si="2"/>
        <v>2.5747000711625008E-2</v>
      </c>
      <c r="L18">
        <v>94.543326855657142</v>
      </c>
      <c r="M18" s="161">
        <f t="shared" si="3"/>
        <v>0.23247146647079611</v>
      </c>
      <c r="N18">
        <v>38.519999999999996</v>
      </c>
      <c r="O18" s="161">
        <f t="shared" si="4"/>
        <v>9.4716371702539062E-2</v>
      </c>
      <c r="P18" s="161">
        <f t="shared" si="5"/>
        <v>0.20456841542235299</v>
      </c>
      <c r="Q18">
        <v>0.16285714285714284</v>
      </c>
      <c r="R18" s="161">
        <f t="shared" si="6"/>
        <v>4.0044749940993372E-4</v>
      </c>
      <c r="S18" s="161">
        <f t="shared" si="7"/>
        <v>1.7225662378666129E-3</v>
      </c>
      <c r="T18">
        <v>101.60956285714285</v>
      </c>
      <c r="U18" s="161">
        <f t="shared" si="8"/>
        <v>0.24984655047013629</v>
      </c>
      <c r="V18" s="161">
        <f t="shared" si="9"/>
        <v>0.53961856867714664</v>
      </c>
      <c r="W18">
        <v>1.7081351612903286</v>
      </c>
      <c r="X18" s="161">
        <f t="shared" si="10"/>
        <v>4.2001133139914666E-3</v>
      </c>
      <c r="Y18" s="161">
        <f t="shared" si="11"/>
        <v>9.0714045501653143E-3</v>
      </c>
      <c r="Z18">
        <v>0.79014977142857146</v>
      </c>
      <c r="AA18" s="161">
        <f t="shared" si="12"/>
        <v>1.9428899130660658E-3</v>
      </c>
      <c r="AB18" s="161">
        <f t="shared" si="13"/>
        <v>8.3575414331983778E-3</v>
      </c>
      <c r="AC18">
        <v>0.7713214285714286</v>
      </c>
      <c r="AD18" s="161">
        <f t="shared" si="14"/>
        <v>1.8965931238500745E-3</v>
      </c>
      <c r="AE18" s="161">
        <f t="shared" si="15"/>
        <v>4.0962617451755657E-3</v>
      </c>
      <c r="AF18">
        <v>45.667014836184286</v>
      </c>
      <c r="AG18" s="161">
        <f t="shared" si="16"/>
        <v>0.11229008182163544</v>
      </c>
      <c r="AH18" s="161">
        <f t="shared" si="17"/>
        <v>0.24252411376187188</v>
      </c>
      <c r="AI18">
        <v>2.4428571428571431</v>
      </c>
      <c r="AJ18" s="161">
        <f t="shared" si="18"/>
        <v>6.0067124911490069E-3</v>
      </c>
      <c r="AK18" s="161">
        <f t="shared" si="19"/>
        <v>2.58384935679992E-2</v>
      </c>
      <c r="AL18">
        <v>18.399844142857145</v>
      </c>
      <c r="AM18" s="161">
        <f t="shared" si="20"/>
        <v>4.5243158803313699E-2</v>
      </c>
      <c r="AN18" s="161">
        <f t="shared" si="21"/>
        <v>0.16229233936234694</v>
      </c>
      <c r="AO18">
        <v>0</v>
      </c>
      <c r="AP18" s="161">
        <f t="shared" si="22"/>
        <v>0</v>
      </c>
      <c r="AQ18" s="161">
        <f t="shared" si="23"/>
        <v>0</v>
      </c>
      <c r="AR18">
        <v>90.651334518433146</v>
      </c>
      <c r="AS18" s="161">
        <f t="shared" si="24"/>
        <v>0.22290149261628048</v>
      </c>
      <c r="AT18" s="161">
        <f t="shared" si="25"/>
        <v>0.79957292198186469</v>
      </c>
      <c r="AU18">
        <v>2.9349428571428571</v>
      </c>
      <c r="AV18" s="161">
        <f t="shared" si="26"/>
        <v>7.2166962248923902E-3</v>
      </c>
      <c r="AW18" s="161">
        <f t="shared" si="27"/>
        <v>2.5887107438648197E-2</v>
      </c>
      <c r="AX18">
        <v>1.3885714285714286</v>
      </c>
      <c r="AY18" s="161">
        <f t="shared" si="28"/>
        <v>3.4143418370741721E-3</v>
      </c>
      <c r="AZ18" s="161">
        <f t="shared" si="29"/>
        <v>1.2247631217140294E-2</v>
      </c>
      <c r="BA18">
        <v>2.2828571428571427E-2</v>
      </c>
      <c r="BB18" s="161">
        <f t="shared" si="30"/>
        <v>5.6132903864655624E-5</v>
      </c>
      <c r="BC18" s="161">
        <f t="shared" si="31"/>
        <v>1.2123584328917078E-4</v>
      </c>
      <c r="BD18">
        <v>6.2603017950857147</v>
      </c>
      <c r="BE18" s="161">
        <f t="shared" si="32"/>
        <v>1.5393381926101015E-2</v>
      </c>
      <c r="BF18" s="161">
        <f t="shared" si="33"/>
        <v>6.6216220682011259E-2</v>
      </c>
      <c r="BG18">
        <v>8.0704285714285715E-2</v>
      </c>
      <c r="BH18" s="161">
        <f t="shared" si="34"/>
        <v>1.9844281214180165E-4</v>
      </c>
      <c r="BI18" s="161">
        <f t="shared" si="35"/>
        <v>8.5362223224384715E-4</v>
      </c>
      <c r="BJ18">
        <v>24.118701214857143</v>
      </c>
      <c r="BK18" s="161">
        <f t="shared" si="36"/>
        <v>5.9305188713626424E-2</v>
      </c>
      <c r="BL18" s="161">
        <f t="shared" si="37"/>
        <v>0.25510738850643655</v>
      </c>
      <c r="BM18">
        <v>0</v>
      </c>
      <c r="BN18" s="161">
        <f t="shared" si="38"/>
        <v>0</v>
      </c>
      <c r="BO18" s="161">
        <f t="shared" si="39"/>
        <v>0</v>
      </c>
      <c r="BP18">
        <v>0.14186057142857142</v>
      </c>
      <c r="BQ18" s="161">
        <f t="shared" si="40"/>
        <v>3.4881927864390352E-4</v>
      </c>
      <c r="BR18" s="161">
        <f t="shared" si="41"/>
        <v>1.5004821191151364E-3</v>
      </c>
      <c r="BS18">
        <v>1.2590742857142858</v>
      </c>
      <c r="BT18" s="161">
        <f t="shared" si="42"/>
        <v>3.0959228464907365E-3</v>
      </c>
      <c r="BU18" s="161">
        <f t="shared" si="43"/>
        <v>1.3317431569089608E-2</v>
      </c>
      <c r="BV18">
        <v>0</v>
      </c>
      <c r="BW18" s="161">
        <f t="shared" si="44"/>
        <v>0</v>
      </c>
      <c r="BX18" s="161">
        <f t="shared" si="45"/>
        <v>0</v>
      </c>
      <c r="BY18">
        <v>0</v>
      </c>
      <c r="BZ18" s="161">
        <f t="shared" si="46"/>
        <v>0</v>
      </c>
      <c r="CA18" s="161">
        <f t="shared" si="47"/>
        <v>0</v>
      </c>
      <c r="CB18">
        <v>0.13285714285714287</v>
      </c>
      <c r="CC18" s="161">
        <f t="shared" si="48"/>
        <v>3.2668085478178809E-4</v>
      </c>
      <c r="CD18" s="161">
        <f t="shared" si="49"/>
        <v>1.405251404575395E-3</v>
      </c>
      <c r="CE18">
        <v>0</v>
      </c>
      <c r="CF18" s="161">
        <f t="shared" si="50"/>
        <v>0</v>
      </c>
      <c r="CG18" s="161">
        <f t="shared" si="51"/>
        <v>0</v>
      </c>
      <c r="CH18">
        <v>0</v>
      </c>
      <c r="CI18" s="161">
        <f t="shared" si="52"/>
        <v>0</v>
      </c>
      <c r="CJ18" s="161">
        <f t="shared" si="53"/>
        <v>0</v>
      </c>
      <c r="CK18">
        <v>0</v>
      </c>
      <c r="CL18" s="161">
        <f t="shared" si="54"/>
        <v>0</v>
      </c>
      <c r="CM18" s="161">
        <f t="shared" si="55"/>
        <v>0</v>
      </c>
      <c r="CN18">
        <v>0.55003495428571425</v>
      </c>
      <c r="CO18" s="161">
        <f t="shared" si="56"/>
        <v>1.3524744335284215E-3</v>
      </c>
      <c r="CP18" s="161">
        <f t="shared" si="57"/>
        <v>5.8178083274504746E-3</v>
      </c>
      <c r="CQ18">
        <v>0</v>
      </c>
      <c r="CR18" s="161">
        <f t="shared" si="58"/>
        <v>0</v>
      </c>
      <c r="CS18" s="161">
        <f t="shared" si="59"/>
        <v>0</v>
      </c>
      <c r="CT18">
        <v>58.603928548571432</v>
      </c>
      <c r="CU18" s="161">
        <f t="shared" si="60"/>
        <v>0.14410050570185703</v>
      </c>
      <c r="CV18" s="161">
        <f t="shared" si="61"/>
        <v>0.61986319392001354</v>
      </c>
    </row>
    <row r="19" spans="1:100" x14ac:dyDescent="0.25">
      <c r="A19" t="s">
        <v>1149</v>
      </c>
      <c r="B19">
        <v>3</v>
      </c>
      <c r="C19">
        <v>7</v>
      </c>
      <c r="D19">
        <v>398.75301822554428</v>
      </c>
      <c r="E19">
        <v>924.54560857500007</v>
      </c>
      <c r="F19">
        <v>132.86695364039699</v>
      </c>
      <c r="G19" s="161">
        <f t="shared" si="0"/>
        <v>0.33320613905734564</v>
      </c>
      <c r="H19">
        <v>146.70185441500001</v>
      </c>
      <c r="I19" s="161">
        <f t="shared" si="1"/>
        <v>0.36790155236397964</v>
      </c>
      <c r="J19">
        <v>0.73557955290989996</v>
      </c>
      <c r="K19" s="161">
        <f t="shared" si="2"/>
        <v>1.8446996493800543E-3</v>
      </c>
      <c r="L19">
        <v>118.44863061723785</v>
      </c>
      <c r="M19" s="161">
        <f t="shared" si="3"/>
        <v>0.29704760892929583</v>
      </c>
      <c r="N19">
        <v>21.743985714285714</v>
      </c>
      <c r="O19" s="161">
        <f t="shared" si="4"/>
        <v>5.4529958948139653E-2</v>
      </c>
      <c r="P19" s="161">
        <f t="shared" si="5"/>
        <v>0.1636523237609224</v>
      </c>
      <c r="Q19">
        <v>0.23741142857142858</v>
      </c>
      <c r="R19" s="161">
        <f t="shared" si="6"/>
        <v>5.9538465596552042E-4</v>
      </c>
      <c r="S19" s="161">
        <f t="shared" si="7"/>
        <v>2.0043408466123547E-3</v>
      </c>
      <c r="T19">
        <v>79.35794275928572</v>
      </c>
      <c r="U19" s="161">
        <f t="shared" si="8"/>
        <v>0.19901527795934817</v>
      </c>
      <c r="V19" s="161">
        <f t="shared" si="9"/>
        <v>0.59727374328207417</v>
      </c>
      <c r="W19">
        <v>12.482020145714285</v>
      </c>
      <c r="X19" s="161">
        <f t="shared" si="10"/>
        <v>3.1302634902324815E-2</v>
      </c>
      <c r="Y19" s="161">
        <f t="shared" si="11"/>
        <v>9.3943752029543345E-2</v>
      </c>
      <c r="Z19">
        <v>0</v>
      </c>
      <c r="AA19" s="161">
        <f t="shared" si="12"/>
        <v>0</v>
      </c>
      <c r="AB19" s="161">
        <f t="shared" si="13"/>
        <v>0</v>
      </c>
      <c r="AC19">
        <v>4.1703507857142856</v>
      </c>
      <c r="AD19" s="161">
        <f t="shared" si="14"/>
        <v>1.0458480801656114E-2</v>
      </c>
      <c r="AE19" s="161">
        <f t="shared" si="15"/>
        <v>3.1387419305189283E-2</v>
      </c>
      <c r="AF19">
        <v>15.112654235397001</v>
      </c>
      <c r="AG19" s="161">
        <f t="shared" si="16"/>
        <v>3.789978644587693E-2</v>
      </c>
      <c r="AH19" s="161">
        <f t="shared" si="17"/>
        <v>0.11374276162227095</v>
      </c>
      <c r="AI19">
        <v>4.0131428571428575E-2</v>
      </c>
      <c r="AJ19" s="161">
        <f t="shared" si="18"/>
        <v>1.0064231927325318E-4</v>
      </c>
      <c r="AK19" s="161">
        <f t="shared" si="19"/>
        <v>3.3880871701346831E-4</v>
      </c>
      <c r="AL19">
        <v>6.7217267442857151</v>
      </c>
      <c r="AM19" s="161">
        <f t="shared" si="20"/>
        <v>1.6856867376697185E-2</v>
      </c>
      <c r="AN19" s="161">
        <f t="shared" si="21"/>
        <v>4.5818962351156414E-2</v>
      </c>
      <c r="AO19">
        <v>0</v>
      </c>
      <c r="AP19" s="161">
        <f t="shared" si="22"/>
        <v>0</v>
      </c>
      <c r="AQ19" s="161">
        <f t="shared" si="23"/>
        <v>0</v>
      </c>
      <c r="AR19">
        <v>139.79024567071428</v>
      </c>
      <c r="AS19" s="161">
        <f t="shared" si="24"/>
        <v>0.35056849548821611</v>
      </c>
      <c r="AT19" s="161">
        <f t="shared" si="25"/>
        <v>0.95288669818219407</v>
      </c>
      <c r="AU19">
        <v>0.18988200000000002</v>
      </c>
      <c r="AV19" s="161">
        <f t="shared" si="26"/>
        <v>4.7618949906630729E-4</v>
      </c>
      <c r="AW19" s="161">
        <f t="shared" si="27"/>
        <v>1.2943394666494747E-3</v>
      </c>
      <c r="AX19">
        <v>0</v>
      </c>
      <c r="AY19" s="161">
        <f t="shared" si="28"/>
        <v>0</v>
      </c>
      <c r="AZ19" s="161">
        <f t="shared" si="29"/>
        <v>0</v>
      </c>
      <c r="BA19">
        <v>0</v>
      </c>
      <c r="BB19" s="161">
        <f t="shared" si="30"/>
        <v>0</v>
      </c>
      <c r="BC19" s="161">
        <f t="shared" si="31"/>
        <v>0</v>
      </c>
      <c r="BD19">
        <v>3.0938825800649998</v>
      </c>
      <c r="BE19" s="161">
        <f t="shared" si="32"/>
        <v>7.7588944500854547E-3</v>
      </c>
      <c r="BF19" s="161">
        <f t="shared" si="33"/>
        <v>2.6120036710789517E-2</v>
      </c>
      <c r="BG19">
        <v>0.125555529</v>
      </c>
      <c r="BH19" s="161">
        <f t="shared" si="34"/>
        <v>3.1487041667727962E-4</v>
      </c>
      <c r="BI19" s="161">
        <f t="shared" si="35"/>
        <v>1.0599998357577287E-3</v>
      </c>
      <c r="BJ19">
        <v>109.88880495834643</v>
      </c>
      <c r="BK19" s="161">
        <f t="shared" si="36"/>
        <v>0.27558112399337548</v>
      </c>
      <c r="BL19" s="161">
        <f t="shared" si="37"/>
        <v>0.92773385716418988</v>
      </c>
      <c r="BM19">
        <v>0</v>
      </c>
      <c r="BN19" s="161">
        <f t="shared" si="38"/>
        <v>0</v>
      </c>
      <c r="BO19" s="161">
        <f t="shared" si="39"/>
        <v>0</v>
      </c>
      <c r="BP19">
        <v>0.1462937142857143</v>
      </c>
      <c r="BQ19" s="161">
        <f t="shared" si="40"/>
        <v>3.6687801119781634E-4</v>
      </c>
      <c r="BR19" s="161">
        <f t="shared" si="41"/>
        <v>1.235081516125389E-3</v>
      </c>
      <c r="BS19">
        <v>0.63622283936928581</v>
      </c>
      <c r="BT19" s="161">
        <f t="shared" si="42"/>
        <v>1.5955310939099222E-3</v>
      </c>
      <c r="BU19" s="161">
        <f t="shared" si="43"/>
        <v>5.3712975494433126E-3</v>
      </c>
      <c r="BV19">
        <v>0</v>
      </c>
      <c r="BW19" s="161">
        <f t="shared" si="44"/>
        <v>0</v>
      </c>
      <c r="BX19" s="161">
        <f t="shared" si="45"/>
        <v>0</v>
      </c>
      <c r="BY19">
        <v>0</v>
      </c>
      <c r="BZ19" s="161">
        <f t="shared" si="46"/>
        <v>0</v>
      </c>
      <c r="CA19" s="161">
        <f t="shared" si="47"/>
        <v>0</v>
      </c>
      <c r="CB19">
        <v>7.3827439285714287E-5</v>
      </c>
      <c r="CC19" s="161">
        <f t="shared" si="48"/>
        <v>1.851457817529439E-7</v>
      </c>
      <c r="CD19" s="161">
        <f t="shared" si="49"/>
        <v>6.2328655807161491E-7</v>
      </c>
      <c r="CE19">
        <v>0</v>
      </c>
      <c r="CF19" s="161">
        <f t="shared" si="50"/>
        <v>0</v>
      </c>
      <c r="CG19" s="161">
        <f t="shared" si="51"/>
        <v>0</v>
      </c>
      <c r="CH19">
        <v>0</v>
      </c>
      <c r="CI19" s="161">
        <f t="shared" si="52"/>
        <v>0</v>
      </c>
      <c r="CJ19" s="161">
        <f t="shared" si="53"/>
        <v>0</v>
      </c>
      <c r="CK19">
        <v>0</v>
      </c>
      <c r="CL19" s="161">
        <f t="shared" si="54"/>
        <v>0</v>
      </c>
      <c r="CM19" s="161">
        <f t="shared" si="55"/>
        <v>0</v>
      </c>
      <c r="CN19">
        <v>7.4152985525000006E-2</v>
      </c>
      <c r="CO19" s="161">
        <f t="shared" si="56"/>
        <v>1.8596219247438348E-4</v>
      </c>
      <c r="CP19" s="161">
        <f t="shared" si="57"/>
        <v>6.2603497514988166E-4</v>
      </c>
      <c r="CQ19">
        <v>0</v>
      </c>
      <c r="CR19" s="161">
        <f t="shared" si="58"/>
        <v>0</v>
      </c>
      <c r="CS19" s="161">
        <f t="shared" si="59"/>
        <v>0</v>
      </c>
      <c r="CT19">
        <v>4.2061013260642852</v>
      </c>
      <c r="CU19" s="161">
        <f t="shared" si="60"/>
        <v>1.054813665055499E-2</v>
      </c>
      <c r="CV19" s="161">
        <f t="shared" si="61"/>
        <v>3.5509919398360443E-2</v>
      </c>
    </row>
    <row r="20" spans="1:100" x14ac:dyDescent="0.25">
      <c r="A20" t="s">
        <v>1150</v>
      </c>
      <c r="B20">
        <v>3</v>
      </c>
      <c r="C20">
        <v>7</v>
      </c>
      <c r="D20">
        <v>699.73865436664562</v>
      </c>
      <c r="E20">
        <v>1513.6815080600002</v>
      </c>
      <c r="F20">
        <v>413.15981066903714</v>
      </c>
      <c r="G20" s="161">
        <f t="shared" si="0"/>
        <v>0.59044874552914395</v>
      </c>
      <c r="H20">
        <v>149.90177281999999</v>
      </c>
      <c r="I20" s="161">
        <f t="shared" si="1"/>
        <v>0.21422537097894151</v>
      </c>
      <c r="J20">
        <v>0.91198375639478002</v>
      </c>
      <c r="K20" s="161">
        <f t="shared" si="2"/>
        <v>1.3033205336072848E-3</v>
      </c>
      <c r="L20">
        <v>135.76508712121429</v>
      </c>
      <c r="M20" s="161">
        <f t="shared" si="3"/>
        <v>0.19402256295830811</v>
      </c>
      <c r="N20">
        <v>69.485675828571431</v>
      </c>
      <c r="O20" s="161">
        <f t="shared" si="4"/>
        <v>9.9302325796857674E-2</v>
      </c>
      <c r="P20" s="161">
        <f t="shared" si="5"/>
        <v>0.16818111063622579</v>
      </c>
      <c r="Q20">
        <v>3.0101561142857141</v>
      </c>
      <c r="R20" s="161">
        <f t="shared" si="6"/>
        <v>4.3018291121994633E-3</v>
      </c>
      <c r="S20" s="161">
        <f t="shared" si="7"/>
        <v>2.2171798200211628E-2</v>
      </c>
      <c r="T20">
        <v>213.92440521428571</v>
      </c>
      <c r="U20" s="161">
        <f t="shared" si="8"/>
        <v>0.30572043416397382</v>
      </c>
      <c r="V20" s="161">
        <f t="shared" si="9"/>
        <v>0.51777641408992336</v>
      </c>
      <c r="W20">
        <v>87.611720382857143</v>
      </c>
      <c r="X20" s="161">
        <f t="shared" si="10"/>
        <v>0.12520634644967146</v>
      </c>
      <c r="Y20" s="161">
        <f t="shared" si="11"/>
        <v>0.21205286216243033</v>
      </c>
      <c r="Z20">
        <v>0</v>
      </c>
      <c r="AA20" s="161">
        <f t="shared" si="12"/>
        <v>0</v>
      </c>
      <c r="AB20" s="161">
        <f t="shared" si="13"/>
        <v>0</v>
      </c>
      <c r="AC20">
        <v>19.550674082857142</v>
      </c>
      <c r="AD20" s="161">
        <f t="shared" si="14"/>
        <v>2.7939965815598742E-2</v>
      </c>
      <c r="AE20" s="161">
        <f t="shared" si="15"/>
        <v>4.7319883439772087E-2</v>
      </c>
      <c r="AF20">
        <v>22.587217303322859</v>
      </c>
      <c r="AG20" s="161">
        <f t="shared" si="16"/>
        <v>3.2279504872811726E-2</v>
      </c>
      <c r="AH20" s="161">
        <f t="shared" si="17"/>
        <v>5.4669444413644616E-2</v>
      </c>
      <c r="AI20">
        <v>111.10657302857143</v>
      </c>
      <c r="AJ20" s="161">
        <f t="shared" si="18"/>
        <v>0.15878295751595617</v>
      </c>
      <c r="AK20" s="161">
        <f t="shared" si="19"/>
        <v>0.81837367311798537</v>
      </c>
      <c r="AL20">
        <v>61.896533748571429</v>
      </c>
      <c r="AM20" s="161">
        <f t="shared" si="20"/>
        <v>8.8456645009265394E-2</v>
      </c>
      <c r="AN20" s="161">
        <f t="shared" si="21"/>
        <v>0.41291395414579884</v>
      </c>
      <c r="AO20">
        <v>0.1026</v>
      </c>
      <c r="AP20" s="161">
        <f t="shared" si="22"/>
        <v>1.4662617158525611E-4</v>
      </c>
      <c r="AQ20" s="161">
        <f t="shared" si="23"/>
        <v>7.5571711531696132E-4</v>
      </c>
      <c r="AR20">
        <v>87.923147642857131</v>
      </c>
      <c r="AS20" s="161">
        <f t="shared" si="24"/>
        <v>0.1256514086997795</v>
      </c>
      <c r="AT20" s="161">
        <f t="shared" si="25"/>
        <v>0.58653841104623927</v>
      </c>
      <c r="AU20">
        <v>8.2091428571428579E-2</v>
      </c>
      <c r="AV20" s="161">
        <f t="shared" si="26"/>
        <v>1.1731726989661874E-4</v>
      </c>
      <c r="AW20" s="161">
        <f t="shared" si="27"/>
        <v>5.4763480796189679E-4</v>
      </c>
      <c r="AX20">
        <v>0</v>
      </c>
      <c r="AY20" s="161">
        <f t="shared" si="28"/>
        <v>0</v>
      </c>
      <c r="AZ20" s="161">
        <f t="shared" si="29"/>
        <v>0</v>
      </c>
      <c r="BA20">
        <v>1.1785714285714286E-4</v>
      </c>
      <c r="BB20" s="161">
        <f t="shared" si="30"/>
        <v>1.6843023051773364E-7</v>
      </c>
      <c r="BC20" s="161">
        <f t="shared" si="31"/>
        <v>2.8525800383704951E-7</v>
      </c>
      <c r="BD20">
        <v>1.1954844748571427</v>
      </c>
      <c r="BE20" s="161">
        <f t="shared" si="32"/>
        <v>1.708472823956269E-3</v>
      </c>
      <c r="BF20" s="161">
        <f t="shared" si="33"/>
        <v>8.8055368298757524E-3</v>
      </c>
      <c r="BG20">
        <v>0</v>
      </c>
      <c r="BH20" s="161">
        <f t="shared" si="34"/>
        <v>0</v>
      </c>
      <c r="BI20" s="161">
        <f t="shared" si="35"/>
        <v>0</v>
      </c>
      <c r="BJ20">
        <v>14.840514112928572</v>
      </c>
      <c r="BK20" s="161">
        <f t="shared" si="36"/>
        <v>2.1208652716722023E-2</v>
      </c>
      <c r="BL20" s="161">
        <f t="shared" si="37"/>
        <v>0.10931023893999058</v>
      </c>
      <c r="BM20">
        <v>0</v>
      </c>
      <c r="BN20" s="161">
        <f t="shared" si="38"/>
        <v>0</v>
      </c>
      <c r="BO20" s="161">
        <f t="shared" si="39"/>
        <v>0</v>
      </c>
      <c r="BP20">
        <v>0.24382285714285715</v>
      </c>
      <c r="BQ20" s="161">
        <f t="shared" si="40"/>
        <v>3.4844846089508735E-4</v>
      </c>
      <c r="BR20" s="161">
        <f t="shared" si="41"/>
        <v>1.795917214896097E-3</v>
      </c>
      <c r="BS20">
        <v>0.17855160485714286</v>
      </c>
      <c r="BT20" s="161">
        <f t="shared" si="42"/>
        <v>2.5516898879733216E-4</v>
      </c>
      <c r="BU20" s="161">
        <f t="shared" si="43"/>
        <v>1.315151108751013E-3</v>
      </c>
      <c r="BV20">
        <v>0</v>
      </c>
      <c r="BW20" s="161">
        <f t="shared" si="44"/>
        <v>0</v>
      </c>
      <c r="BX20" s="161">
        <f t="shared" si="45"/>
        <v>0</v>
      </c>
      <c r="BY20">
        <v>0</v>
      </c>
      <c r="BZ20" s="161">
        <f t="shared" si="46"/>
        <v>0</v>
      </c>
      <c r="CA20" s="161">
        <f t="shared" si="47"/>
        <v>0</v>
      </c>
      <c r="CB20">
        <v>0.13312119514285714</v>
      </c>
      <c r="CC20" s="161">
        <f t="shared" si="48"/>
        <v>1.9024416374903444E-4</v>
      </c>
      <c r="CD20" s="161">
        <f t="shared" si="49"/>
        <v>9.8052598032072401E-4</v>
      </c>
      <c r="CE20">
        <v>0</v>
      </c>
      <c r="CF20" s="161">
        <f t="shared" si="50"/>
        <v>0</v>
      </c>
      <c r="CG20" s="161">
        <f t="shared" si="51"/>
        <v>0</v>
      </c>
      <c r="CH20">
        <v>0</v>
      </c>
      <c r="CI20" s="161">
        <f t="shared" si="52"/>
        <v>0</v>
      </c>
      <c r="CJ20" s="161">
        <f t="shared" si="53"/>
        <v>0</v>
      </c>
      <c r="CK20">
        <v>0</v>
      </c>
      <c r="CL20" s="161">
        <f t="shared" si="54"/>
        <v>0</v>
      </c>
      <c r="CM20" s="161">
        <f t="shared" si="55"/>
        <v>0</v>
      </c>
      <c r="CN20">
        <v>3.2550976620000003</v>
      </c>
      <c r="CO20" s="161">
        <f t="shared" si="56"/>
        <v>4.6518762993682074E-3</v>
      </c>
      <c r="CP20" s="161">
        <f t="shared" si="57"/>
        <v>2.3975955313855997E-2</v>
      </c>
      <c r="CQ20">
        <v>0</v>
      </c>
      <c r="CR20" s="161">
        <f t="shared" si="58"/>
        <v>0</v>
      </c>
      <c r="CS20" s="161">
        <f t="shared" si="59"/>
        <v>0</v>
      </c>
      <c r="CT20">
        <v>1.6991660714285715</v>
      </c>
      <c r="CU20" s="161">
        <f t="shared" si="60"/>
        <v>2.4282867050792519E-3</v>
      </c>
      <c r="CV20" s="161">
        <f t="shared" si="61"/>
        <v>1.2515486178795847E-2</v>
      </c>
    </row>
    <row r="21" spans="1:100" x14ac:dyDescent="0.25">
      <c r="A21" t="s">
        <v>1151</v>
      </c>
      <c r="B21">
        <v>3</v>
      </c>
      <c r="C21">
        <v>7</v>
      </c>
      <c r="D21">
        <v>293.40442162745427</v>
      </c>
      <c r="E21">
        <v>600.58732320000001</v>
      </c>
      <c r="F21">
        <v>201.94430666943001</v>
      </c>
      <c r="G21" s="161">
        <f t="shared" si="0"/>
        <v>0.68827969786305976</v>
      </c>
      <c r="H21">
        <v>77.446706814285704</v>
      </c>
      <c r="I21" s="161">
        <f t="shared" si="1"/>
        <v>0.26395889463664068</v>
      </c>
      <c r="J21">
        <v>0.2678548119105143</v>
      </c>
      <c r="K21" s="161">
        <f t="shared" si="2"/>
        <v>9.1292016127357079E-4</v>
      </c>
      <c r="L21">
        <v>13.745553331828571</v>
      </c>
      <c r="M21" s="161">
        <f t="shared" si="3"/>
        <v>4.6848487339027821E-2</v>
      </c>
      <c r="N21">
        <v>1.6683595885714286</v>
      </c>
      <c r="O21" s="161">
        <f t="shared" si="4"/>
        <v>5.6862114732878924E-3</v>
      </c>
      <c r="P21" s="161">
        <f t="shared" si="5"/>
        <v>8.2614836540176751E-3</v>
      </c>
      <c r="Q21">
        <v>4.0783376571428569</v>
      </c>
      <c r="R21" s="161">
        <f t="shared" si="6"/>
        <v>1.390005520203531E-2</v>
      </c>
      <c r="S21" s="161">
        <f t="shared" si="7"/>
        <v>0.29670232683170678</v>
      </c>
      <c r="T21">
        <v>100.21716546171429</v>
      </c>
      <c r="U21" s="161">
        <f t="shared" si="8"/>
        <v>0.3415666502427952</v>
      </c>
      <c r="V21" s="161">
        <f t="shared" si="9"/>
        <v>0.49626140550604092</v>
      </c>
      <c r="W21">
        <v>79.450586971428578</v>
      </c>
      <c r="X21" s="161">
        <f t="shared" si="10"/>
        <v>0.27078864909646705</v>
      </c>
      <c r="Y21" s="161">
        <f t="shared" si="11"/>
        <v>0.39342820939975365</v>
      </c>
      <c r="Z21">
        <v>5.3271428571428567E-3</v>
      </c>
      <c r="AA21" s="161">
        <f t="shared" si="12"/>
        <v>1.8156314167299476E-5</v>
      </c>
      <c r="AB21" s="161">
        <f t="shared" si="13"/>
        <v>3.87553904054744E-4</v>
      </c>
      <c r="AC21">
        <v>11.295093285714286</v>
      </c>
      <c r="AD21" s="161">
        <f t="shared" si="14"/>
        <v>3.8496670305998508E-2</v>
      </c>
      <c r="AE21" s="161">
        <f t="shared" si="15"/>
        <v>5.5931724305571216E-2</v>
      </c>
      <c r="AF21">
        <v>9.3131013620011434</v>
      </c>
      <c r="AG21" s="161">
        <f t="shared" si="16"/>
        <v>3.1741516744510111E-2</v>
      </c>
      <c r="AH21" s="161">
        <f t="shared" si="17"/>
        <v>4.6117177134615134E-2</v>
      </c>
      <c r="AI21">
        <v>5.4135239999999994E-2</v>
      </c>
      <c r="AJ21" s="161">
        <f t="shared" si="18"/>
        <v>1.8450723986953877E-4</v>
      </c>
      <c r="AK21" s="161">
        <f t="shared" si="19"/>
        <v>3.9383820129413726E-3</v>
      </c>
      <c r="AL21">
        <v>1.2995253514285714</v>
      </c>
      <c r="AM21" s="161">
        <f t="shared" si="20"/>
        <v>4.4291266785291454E-3</v>
      </c>
      <c r="AN21" s="161">
        <f t="shared" si="21"/>
        <v>1.6779607615140878E-2</v>
      </c>
      <c r="AO21">
        <v>0</v>
      </c>
      <c r="AP21" s="161">
        <f t="shared" si="22"/>
        <v>0</v>
      </c>
      <c r="AQ21" s="161">
        <f t="shared" si="23"/>
        <v>0</v>
      </c>
      <c r="AR21">
        <v>76.135147177142855</v>
      </c>
      <c r="AS21" s="161">
        <f t="shared" si="24"/>
        <v>0.25948875192417614</v>
      </c>
      <c r="AT21" s="161">
        <f t="shared" si="25"/>
        <v>0.98306500442571532</v>
      </c>
      <c r="AU21">
        <v>1.2034285714285714E-2</v>
      </c>
      <c r="AV21" s="161">
        <f t="shared" si="26"/>
        <v>4.1016033935460123E-5</v>
      </c>
      <c r="AW21" s="161">
        <f t="shared" si="27"/>
        <v>1.5538795914387269E-4</v>
      </c>
      <c r="AX21">
        <v>0</v>
      </c>
      <c r="AY21" s="161">
        <f t="shared" si="28"/>
        <v>0</v>
      </c>
      <c r="AZ21" s="161">
        <f t="shared" si="29"/>
        <v>0</v>
      </c>
      <c r="BA21">
        <v>0</v>
      </c>
      <c r="BB21" s="161">
        <f t="shared" si="30"/>
        <v>0</v>
      </c>
      <c r="BC21" s="161">
        <f t="shared" si="31"/>
        <v>0</v>
      </c>
      <c r="BD21">
        <v>4.8061714285714281E-3</v>
      </c>
      <c r="BE21" s="161">
        <f t="shared" si="32"/>
        <v>1.6380705518725925E-5</v>
      </c>
      <c r="BF21" s="161">
        <f t="shared" si="33"/>
        <v>3.4965281589955922E-4</v>
      </c>
      <c r="BG21">
        <v>0</v>
      </c>
      <c r="BH21" s="161">
        <f t="shared" si="34"/>
        <v>0</v>
      </c>
      <c r="BI21" s="161">
        <f t="shared" si="35"/>
        <v>0</v>
      </c>
      <c r="BJ21">
        <v>4.8013512944571426</v>
      </c>
      <c r="BK21" s="161">
        <f t="shared" si="36"/>
        <v>1.6364277224675178E-2</v>
      </c>
      <c r="BL21" s="161">
        <f t="shared" si="37"/>
        <v>0.34930214728710518</v>
      </c>
      <c r="BM21">
        <v>0.57052632000000003</v>
      </c>
      <c r="BN21" s="161">
        <f t="shared" si="38"/>
        <v>1.9445048470483413E-3</v>
      </c>
      <c r="BO21" s="161">
        <f t="shared" si="39"/>
        <v>4.1506246145720127E-2</v>
      </c>
      <c r="BP21">
        <v>0</v>
      </c>
      <c r="BQ21" s="161">
        <f t="shared" si="40"/>
        <v>0</v>
      </c>
      <c r="BR21" s="161">
        <f t="shared" si="41"/>
        <v>0</v>
      </c>
      <c r="BS21">
        <v>2.6357271428571428E-3</v>
      </c>
      <c r="BT21" s="161">
        <f t="shared" si="42"/>
        <v>8.983256381200065E-6</v>
      </c>
      <c r="BU21" s="161">
        <f t="shared" si="43"/>
        <v>1.9175125796892979E-4</v>
      </c>
      <c r="BV21">
        <v>1.1785714285714286E-3</v>
      </c>
      <c r="BW21" s="161">
        <f t="shared" si="44"/>
        <v>4.016883665331743E-6</v>
      </c>
      <c r="BX21" s="161">
        <f t="shared" si="45"/>
        <v>8.5742014171403546E-5</v>
      </c>
      <c r="BY21">
        <v>0</v>
      </c>
      <c r="BZ21" s="161">
        <f t="shared" si="46"/>
        <v>0</v>
      </c>
      <c r="CA21" s="161">
        <f t="shared" si="47"/>
        <v>0</v>
      </c>
      <c r="CB21">
        <v>1.0155857142857143E-4</v>
      </c>
      <c r="CC21" s="161">
        <f t="shared" si="48"/>
        <v>3.4613851715405933E-7</v>
      </c>
      <c r="CD21" s="161">
        <f t="shared" si="49"/>
        <v>7.3884673084354546E-6</v>
      </c>
      <c r="CE21">
        <v>0</v>
      </c>
      <c r="CF21" s="161">
        <f t="shared" si="50"/>
        <v>0</v>
      </c>
      <c r="CG21" s="161">
        <f t="shared" si="51"/>
        <v>0</v>
      </c>
      <c r="CH21">
        <v>0</v>
      </c>
      <c r="CI21" s="161">
        <f t="shared" si="52"/>
        <v>0</v>
      </c>
      <c r="CJ21" s="161">
        <f t="shared" si="53"/>
        <v>0</v>
      </c>
      <c r="CK21">
        <v>0</v>
      </c>
      <c r="CL21" s="161">
        <f t="shared" si="54"/>
        <v>0</v>
      </c>
      <c r="CM21" s="161">
        <f t="shared" si="55"/>
        <v>0</v>
      </c>
      <c r="CN21">
        <v>4.0998679345142852</v>
      </c>
      <c r="CO21" s="161">
        <f t="shared" si="56"/>
        <v>1.397343609129391E-2</v>
      </c>
      <c r="CP21" s="161">
        <f t="shared" si="57"/>
        <v>0.29826867173261185</v>
      </c>
      <c r="CQ21">
        <v>0</v>
      </c>
      <c r="CR21" s="161">
        <f t="shared" si="58"/>
        <v>0</v>
      </c>
      <c r="CS21" s="161">
        <f t="shared" si="59"/>
        <v>0</v>
      </c>
      <c r="CT21">
        <v>0.12728571428571428</v>
      </c>
      <c r="CU21" s="161">
        <f t="shared" si="60"/>
        <v>4.3382343585582822E-4</v>
      </c>
      <c r="CV21" s="161">
        <f t="shared" si="61"/>
        <v>9.2601375305115825E-3</v>
      </c>
    </row>
    <row r="22" spans="1:100" x14ac:dyDescent="0.25">
      <c r="A22" t="s">
        <v>1810</v>
      </c>
      <c r="B22">
        <v>3</v>
      </c>
      <c r="C22">
        <v>7</v>
      </c>
      <c r="D22">
        <v>605.25729542273564</v>
      </c>
      <c r="E22">
        <v>2089.1339724885715</v>
      </c>
      <c r="F22">
        <v>376.31413692409427</v>
      </c>
      <c r="G22" s="161">
        <f t="shared" si="0"/>
        <v>0.62174242222270382</v>
      </c>
      <c r="H22">
        <v>127.7651717474</v>
      </c>
      <c r="I22" s="161">
        <f t="shared" si="1"/>
        <v>0.21109232835956773</v>
      </c>
      <c r="J22">
        <v>4.041840382598286</v>
      </c>
      <c r="K22" s="161">
        <f t="shared" si="2"/>
        <v>6.677887921657028E-3</v>
      </c>
      <c r="L22">
        <v>97.136146368642855</v>
      </c>
      <c r="M22" s="161">
        <f t="shared" si="3"/>
        <v>0.16048736149607107</v>
      </c>
      <c r="N22">
        <v>33.888061485714289</v>
      </c>
      <c r="O22" s="161">
        <f t="shared" si="4"/>
        <v>5.5989513454844896E-2</v>
      </c>
      <c r="P22" s="161">
        <f t="shared" si="5"/>
        <v>9.0052586816715297E-2</v>
      </c>
      <c r="Q22">
        <v>2.0123351999999999</v>
      </c>
      <c r="R22" s="161">
        <f t="shared" si="6"/>
        <v>3.3247599247762977E-3</v>
      </c>
      <c r="S22" s="161">
        <f t="shared" si="7"/>
        <v>2.0716646431112845E-2</v>
      </c>
      <c r="T22">
        <v>289.80053593428573</v>
      </c>
      <c r="U22" s="161">
        <f t="shared" si="8"/>
        <v>0.47880552308234064</v>
      </c>
      <c r="V22" s="161">
        <f t="shared" si="9"/>
        <v>0.77010270808067183</v>
      </c>
      <c r="W22">
        <v>14.432065857142858</v>
      </c>
      <c r="X22" s="161">
        <f t="shared" si="10"/>
        <v>2.3844513674243169E-2</v>
      </c>
      <c r="Y22" s="161">
        <f t="shared" si="11"/>
        <v>3.8351112650476714E-2</v>
      </c>
      <c r="Z22">
        <v>0</v>
      </c>
      <c r="AA22" s="161">
        <f t="shared" si="12"/>
        <v>0</v>
      </c>
      <c r="AB22" s="161">
        <f t="shared" si="13"/>
        <v>0</v>
      </c>
      <c r="AC22">
        <v>7.0561165714285723</v>
      </c>
      <c r="AD22" s="161">
        <f t="shared" si="14"/>
        <v>1.1658044644468599E-2</v>
      </c>
      <c r="AE22" s="161">
        <f t="shared" si="15"/>
        <v>1.8750601901654975E-2</v>
      </c>
      <c r="AF22">
        <v>31.137248504094288</v>
      </c>
      <c r="AG22" s="161">
        <f t="shared" si="16"/>
        <v>5.14446479861871E-2</v>
      </c>
      <c r="AH22" s="161">
        <f t="shared" si="17"/>
        <v>8.2742702037725824E-2</v>
      </c>
      <c r="AI22">
        <v>58.297415085714292</v>
      </c>
      <c r="AJ22" s="161">
        <f t="shared" si="18"/>
        <v>9.6318401325500874E-2</v>
      </c>
      <c r="AK22" s="161">
        <f t="shared" si="19"/>
        <v>0.60016190949627435</v>
      </c>
      <c r="AL22">
        <v>29.695899175971427</v>
      </c>
      <c r="AM22" s="161">
        <f t="shared" si="20"/>
        <v>4.9063265161026492E-2</v>
      </c>
      <c r="AN22" s="161">
        <f t="shared" si="21"/>
        <v>0.23242561935957115</v>
      </c>
      <c r="AO22">
        <v>0.82650000000000001</v>
      </c>
      <c r="AP22" s="161">
        <f t="shared" si="22"/>
        <v>1.365534965460829E-3</v>
      </c>
      <c r="AQ22" s="161">
        <f t="shared" si="23"/>
        <v>8.508676027390848E-3</v>
      </c>
      <c r="AR22">
        <v>98.059940428571423</v>
      </c>
      <c r="AS22" s="161">
        <f t="shared" si="24"/>
        <v>0.16201364472621926</v>
      </c>
      <c r="AT22" s="161">
        <f t="shared" si="25"/>
        <v>0.76750133927297692</v>
      </c>
      <c r="AU22">
        <v>9.3321428571428566E-3</v>
      </c>
      <c r="AV22" s="161">
        <f t="shared" si="26"/>
        <v>1.5418472321965024E-5</v>
      </c>
      <c r="AW22" s="161">
        <f t="shared" si="27"/>
        <v>7.3041367451789639E-5</v>
      </c>
      <c r="AX22">
        <v>0</v>
      </c>
      <c r="AY22" s="161">
        <f t="shared" si="28"/>
        <v>0</v>
      </c>
      <c r="AZ22" s="161">
        <f t="shared" si="29"/>
        <v>0</v>
      </c>
      <c r="BA22">
        <v>1.0857142857142858E-4</v>
      </c>
      <c r="BB22" s="161">
        <f t="shared" si="30"/>
        <v>1.7938061943656208E-7</v>
      </c>
      <c r="BC22" s="161">
        <f t="shared" si="31"/>
        <v>2.8851275548366748E-7</v>
      </c>
      <c r="BD22">
        <v>5.4502868142857146E-2</v>
      </c>
      <c r="BE22" s="161">
        <f t="shared" si="32"/>
        <v>9.0049089131243244E-5</v>
      </c>
      <c r="BF22" s="161">
        <f t="shared" si="33"/>
        <v>5.6109769823493394E-4</v>
      </c>
      <c r="BG22">
        <v>3.9085714285714285E-5</v>
      </c>
      <c r="BH22" s="161">
        <f t="shared" si="34"/>
        <v>6.4577022997162348E-8</v>
      </c>
      <c r="BI22" s="161">
        <f t="shared" si="35"/>
        <v>4.0238073824114351E-7</v>
      </c>
      <c r="BJ22">
        <v>35.713934012785714</v>
      </c>
      <c r="BK22" s="161">
        <f t="shared" si="36"/>
        <v>5.900620163172373E-2</v>
      </c>
      <c r="BL22" s="161">
        <f t="shared" si="37"/>
        <v>0.36766883748143792</v>
      </c>
      <c r="BM22">
        <v>0.12225564</v>
      </c>
      <c r="BN22" s="161">
        <f t="shared" si="38"/>
        <v>2.0198953556538601E-4</v>
      </c>
      <c r="BO22" s="161">
        <f t="shared" si="39"/>
        <v>1.258600887212735E-3</v>
      </c>
      <c r="BP22">
        <v>0</v>
      </c>
      <c r="BQ22" s="161">
        <f t="shared" si="40"/>
        <v>0</v>
      </c>
      <c r="BR22" s="161">
        <f t="shared" si="41"/>
        <v>0</v>
      </c>
      <c r="BS22">
        <v>5.3393762857142854E-3</v>
      </c>
      <c r="BT22" s="161">
        <f t="shared" si="42"/>
        <v>8.8216636562555668E-6</v>
      </c>
      <c r="BU22" s="161">
        <f t="shared" si="43"/>
        <v>5.4967964916486784E-5</v>
      </c>
      <c r="BV22">
        <v>0</v>
      </c>
      <c r="BW22" s="161">
        <f t="shared" si="44"/>
        <v>0</v>
      </c>
      <c r="BX22" s="161">
        <f t="shared" si="45"/>
        <v>0</v>
      </c>
      <c r="BY22">
        <v>0</v>
      </c>
      <c r="BZ22" s="161">
        <f t="shared" si="46"/>
        <v>0</v>
      </c>
      <c r="CA22" s="161">
        <f t="shared" si="47"/>
        <v>0</v>
      </c>
      <c r="CB22">
        <v>2.3396085714285714E-4</v>
      </c>
      <c r="CC22" s="161">
        <f t="shared" si="48"/>
        <v>3.865477688781093E-7</v>
      </c>
      <c r="CD22" s="161">
        <f t="shared" si="49"/>
        <v>2.4085869770347773E-6</v>
      </c>
      <c r="CE22">
        <v>0</v>
      </c>
      <c r="CF22" s="161">
        <f t="shared" si="50"/>
        <v>0</v>
      </c>
      <c r="CG22" s="161">
        <f t="shared" si="51"/>
        <v>0</v>
      </c>
      <c r="CH22">
        <v>0</v>
      </c>
      <c r="CI22" s="161">
        <f t="shared" si="52"/>
        <v>0</v>
      </c>
      <c r="CJ22" s="161">
        <f t="shared" si="53"/>
        <v>0</v>
      </c>
      <c r="CK22">
        <v>0</v>
      </c>
      <c r="CL22" s="161">
        <f t="shared" si="54"/>
        <v>0</v>
      </c>
      <c r="CM22" s="161">
        <f t="shared" si="55"/>
        <v>0</v>
      </c>
      <c r="CN22">
        <v>7.2940110571428574E-2</v>
      </c>
      <c r="CO22" s="161">
        <f t="shared" si="56"/>
        <v>1.2051091514805174E-4</v>
      </c>
      <c r="CP22" s="161">
        <f t="shared" si="57"/>
        <v>7.5090595312081313E-4</v>
      </c>
      <c r="CQ22">
        <v>0</v>
      </c>
      <c r="CR22" s="161">
        <f t="shared" si="58"/>
        <v>0</v>
      </c>
      <c r="CS22" s="161">
        <f t="shared" si="59"/>
        <v>0</v>
      </c>
      <c r="CT22">
        <v>3.0651028571428571E-2</v>
      </c>
      <c r="CU22" s="161">
        <f t="shared" si="60"/>
        <v>5.0641320316545185E-5</v>
      </c>
      <c r="CV22" s="161">
        <f t="shared" si="61"/>
        <v>3.1554709258389141E-4</v>
      </c>
    </row>
    <row r="23" spans="1:100" x14ac:dyDescent="0.25">
      <c r="A23" t="s">
        <v>1811</v>
      </c>
      <c r="B23">
        <v>3</v>
      </c>
      <c r="C23">
        <v>7</v>
      </c>
      <c r="D23">
        <v>389.42845844587862</v>
      </c>
      <c r="E23">
        <v>2593.5278835989002</v>
      </c>
      <c r="F23">
        <v>267.86255553570146</v>
      </c>
      <c r="G23" s="161">
        <f t="shared" si="0"/>
        <v>0.68783508171097885</v>
      </c>
      <c r="H23">
        <v>92.060573994875568</v>
      </c>
      <c r="I23" s="161">
        <f t="shared" si="1"/>
        <v>0.23639919476421578</v>
      </c>
      <c r="J23">
        <v>0.95959230821107855</v>
      </c>
      <c r="K23" s="161">
        <f t="shared" si="2"/>
        <v>2.4641042209411082E-3</v>
      </c>
      <c r="L23">
        <v>28.545736607091442</v>
      </c>
      <c r="M23" s="161">
        <f t="shared" si="3"/>
        <v>7.3301619303866639E-2</v>
      </c>
      <c r="N23">
        <v>25.35623202857143</v>
      </c>
      <c r="O23" s="161">
        <f t="shared" si="4"/>
        <v>6.5111399741463294E-2</v>
      </c>
      <c r="P23" s="161">
        <f t="shared" si="5"/>
        <v>9.4661353386482877E-2</v>
      </c>
      <c r="Q23">
        <v>2.5007057142857145</v>
      </c>
      <c r="R23" s="161">
        <f t="shared" si="6"/>
        <v>6.4214765512142294E-3</v>
      </c>
      <c r="S23" s="161">
        <f t="shared" si="7"/>
        <v>8.7603474687161495E-2</v>
      </c>
      <c r="T23">
        <v>183.56440532657143</v>
      </c>
      <c r="U23" s="161">
        <f t="shared" si="8"/>
        <v>0.47136874911282983</v>
      </c>
      <c r="V23" s="161">
        <f t="shared" si="9"/>
        <v>0.6852932652697904</v>
      </c>
      <c r="W23">
        <v>1.4362617634408572</v>
      </c>
      <c r="X23" s="161">
        <f t="shared" si="10"/>
        <v>3.6881273884621962E-3</v>
      </c>
      <c r="Y23" s="161">
        <f t="shared" si="11"/>
        <v>5.3619355664268212E-3</v>
      </c>
      <c r="Z23">
        <v>0</v>
      </c>
      <c r="AA23" s="161">
        <f t="shared" si="12"/>
        <v>0</v>
      </c>
      <c r="AB23" s="161">
        <f t="shared" si="13"/>
        <v>0</v>
      </c>
      <c r="AC23">
        <v>21.501680047926289</v>
      </c>
      <c r="AD23" s="161">
        <f t="shared" si="14"/>
        <v>5.5213427733901775E-2</v>
      </c>
      <c r="AE23" s="161">
        <f t="shared" si="15"/>
        <v>8.0271316776340113E-2</v>
      </c>
      <c r="AF23">
        <v>35.842716369190853</v>
      </c>
      <c r="AG23" s="161">
        <f t="shared" si="16"/>
        <v>9.2039283703689939E-2</v>
      </c>
      <c r="AH23" s="161">
        <f t="shared" si="17"/>
        <v>0.13381010383294742</v>
      </c>
      <c r="AI23">
        <v>10.9361142857143</v>
      </c>
      <c r="AJ23" s="161">
        <f t="shared" si="18"/>
        <v>2.8082473297811546E-2</v>
      </c>
      <c r="AK23" s="161">
        <f t="shared" si="19"/>
        <v>0.38310849834568672</v>
      </c>
      <c r="AL23">
        <v>1.6727563342918572</v>
      </c>
      <c r="AM23" s="161">
        <f t="shared" si="20"/>
        <v>4.2954136966965682E-3</v>
      </c>
      <c r="AN23" s="161">
        <f t="shared" si="21"/>
        <v>1.8170170592081786E-2</v>
      </c>
      <c r="AO23">
        <v>0</v>
      </c>
      <c r="AP23" s="161">
        <f t="shared" si="22"/>
        <v>0</v>
      </c>
      <c r="AQ23" s="161">
        <f t="shared" si="23"/>
        <v>0</v>
      </c>
      <c r="AR23">
        <v>90.387377946298002</v>
      </c>
      <c r="AS23" s="161">
        <f t="shared" si="24"/>
        <v>0.23210265194026575</v>
      </c>
      <c r="AT23" s="161">
        <f t="shared" si="25"/>
        <v>0.98182505304962897</v>
      </c>
      <c r="AU23">
        <v>4.3971428571428574E-4</v>
      </c>
      <c r="AV23" s="161">
        <f t="shared" si="26"/>
        <v>1.1291272534860101E-6</v>
      </c>
      <c r="AW23" s="161">
        <f t="shared" si="27"/>
        <v>4.7763582892581345E-6</v>
      </c>
      <c r="AX23">
        <v>0</v>
      </c>
      <c r="AY23" s="161">
        <f t="shared" si="28"/>
        <v>0</v>
      </c>
      <c r="AZ23" s="161">
        <f t="shared" si="29"/>
        <v>0</v>
      </c>
      <c r="BA23">
        <v>0.16125999999999999</v>
      </c>
      <c r="BB23" s="161">
        <f t="shared" si="30"/>
        <v>4.1409403063030466E-4</v>
      </c>
      <c r="BC23" s="161">
        <f t="shared" si="31"/>
        <v>6.0202516801011706E-4</v>
      </c>
      <c r="BD23">
        <v>0.10104368834285714</v>
      </c>
      <c r="BE23" s="161">
        <f t="shared" si="32"/>
        <v>2.5946662641477148E-4</v>
      </c>
      <c r="BF23" s="161">
        <f t="shared" si="33"/>
        <v>3.5397120674670371E-3</v>
      </c>
      <c r="BG23">
        <v>4.3660571428571431E-2</v>
      </c>
      <c r="BH23" s="161">
        <f t="shared" si="34"/>
        <v>1.1211448593872916E-4</v>
      </c>
      <c r="BI23" s="161">
        <f t="shared" si="35"/>
        <v>1.5294953509003199E-3</v>
      </c>
      <c r="BJ23">
        <v>13.056469590934286</v>
      </c>
      <c r="BK23" s="161">
        <f t="shared" si="36"/>
        <v>3.3527261061093785E-2</v>
      </c>
      <c r="BL23" s="161">
        <f t="shared" si="37"/>
        <v>0.45738772730393468</v>
      </c>
      <c r="BM23">
        <v>1.2321330918</v>
      </c>
      <c r="BN23" s="161">
        <f t="shared" si="38"/>
        <v>3.1639523642344116E-3</v>
      </c>
      <c r="BO23" s="161">
        <f t="shared" si="39"/>
        <v>4.3163471616069933E-2</v>
      </c>
      <c r="BP23">
        <v>0.37231011428571431</v>
      </c>
      <c r="BQ23" s="161">
        <f t="shared" si="40"/>
        <v>9.5604239035719225E-4</v>
      </c>
      <c r="BR23" s="161">
        <f t="shared" si="41"/>
        <v>1.3042582134427163E-2</v>
      </c>
      <c r="BS23">
        <v>1.4870344285714285E-3</v>
      </c>
      <c r="BT23" s="161">
        <f t="shared" si="42"/>
        <v>3.8185047762196131E-6</v>
      </c>
      <c r="BU23" s="161">
        <f t="shared" si="43"/>
        <v>5.2093048045641031E-5</v>
      </c>
      <c r="BV23">
        <v>0</v>
      </c>
      <c r="BW23" s="161">
        <f t="shared" si="44"/>
        <v>0</v>
      </c>
      <c r="BX23" s="161">
        <f t="shared" si="45"/>
        <v>0</v>
      </c>
      <c r="BY23">
        <v>0</v>
      </c>
      <c r="BZ23" s="161">
        <f t="shared" si="46"/>
        <v>0</v>
      </c>
      <c r="CA23" s="161">
        <f t="shared" si="47"/>
        <v>0</v>
      </c>
      <c r="CB23">
        <v>1.7865227142857144E-3</v>
      </c>
      <c r="CC23" s="161">
        <f t="shared" si="48"/>
        <v>4.587550487232815E-6</v>
      </c>
      <c r="CD23" s="161">
        <f t="shared" si="49"/>
        <v>6.2584572220914406E-5</v>
      </c>
      <c r="CE23">
        <v>0</v>
      </c>
      <c r="CF23" s="161">
        <f t="shared" si="50"/>
        <v>0</v>
      </c>
      <c r="CG23" s="161">
        <f t="shared" si="51"/>
        <v>0</v>
      </c>
      <c r="CH23">
        <v>6.3506285714285708E-3</v>
      </c>
      <c r="CI23" s="161">
        <f t="shared" si="52"/>
        <v>1.6307561591087874E-5</v>
      </c>
      <c r="CJ23" s="161">
        <f t="shared" si="53"/>
        <v>2.2247205104004649E-4</v>
      </c>
      <c r="CK23">
        <v>0</v>
      </c>
      <c r="CL23" s="161">
        <f t="shared" si="54"/>
        <v>0</v>
      </c>
      <c r="CM23" s="161">
        <f t="shared" si="55"/>
        <v>0</v>
      </c>
      <c r="CN23">
        <v>0.29162336458571431</v>
      </c>
      <c r="CO23" s="161">
        <f t="shared" si="56"/>
        <v>7.4884964943116271E-4</v>
      </c>
      <c r="CP23" s="161">
        <f t="shared" si="57"/>
        <v>1.0216004183029844E-2</v>
      </c>
      <c r="CQ23">
        <v>0</v>
      </c>
      <c r="CR23" s="161">
        <f t="shared" si="58"/>
        <v>0</v>
      </c>
      <c r="CS23" s="161">
        <f t="shared" si="59"/>
        <v>0</v>
      </c>
      <c r="CT23">
        <v>2.052E-3</v>
      </c>
      <c r="CU23" s="161">
        <f t="shared" si="60"/>
        <v>5.269260516268047E-6</v>
      </c>
      <c r="CV23" s="161">
        <f t="shared" si="61"/>
        <v>7.1884640016268991E-5</v>
      </c>
    </row>
    <row r="24" spans="1:100" x14ac:dyDescent="0.25">
      <c r="A24" t="s">
        <v>1813</v>
      </c>
      <c r="B24">
        <v>3</v>
      </c>
      <c r="C24">
        <v>7</v>
      </c>
      <c r="D24">
        <v>401.46724295653428</v>
      </c>
      <c r="E24">
        <v>1983.4764383111428</v>
      </c>
      <c r="F24">
        <v>283.15983455203428</v>
      </c>
      <c r="G24" s="161">
        <f t="shared" si="0"/>
        <v>0.70531242466198218</v>
      </c>
      <c r="H24">
        <v>100.95734407486957</v>
      </c>
      <c r="I24" s="161">
        <f t="shared" si="1"/>
        <v>0.25147093778159113</v>
      </c>
      <c r="J24">
        <v>0.54949380623923427</v>
      </c>
      <c r="K24" s="161">
        <f t="shared" si="2"/>
        <v>1.3687139259297586E-3</v>
      </c>
      <c r="L24">
        <v>16.800570523391574</v>
      </c>
      <c r="M24" s="161">
        <f t="shared" si="3"/>
        <v>4.1847923630497857E-2</v>
      </c>
      <c r="N24">
        <v>3.1218502857142854</v>
      </c>
      <c r="O24" s="161">
        <f t="shared" si="4"/>
        <v>7.7761021365628062E-3</v>
      </c>
      <c r="P24" s="161">
        <f t="shared" si="5"/>
        <v>1.1025046298155698E-2</v>
      </c>
      <c r="Q24">
        <v>4.3196788571428568</v>
      </c>
      <c r="R24" s="161">
        <f t="shared" si="6"/>
        <v>1.0759729300282007E-2</v>
      </c>
      <c r="S24" s="161">
        <f t="shared" si="7"/>
        <v>0.25711500994139053</v>
      </c>
      <c r="T24">
        <v>178.79921776914284</v>
      </c>
      <c r="U24" s="161">
        <f t="shared" si="8"/>
        <v>0.44536439997546928</v>
      </c>
      <c r="V24" s="161">
        <f t="shared" si="9"/>
        <v>0.63144272580893235</v>
      </c>
      <c r="W24">
        <v>74.946669459999995</v>
      </c>
      <c r="X24" s="161">
        <f t="shared" si="10"/>
        <v>0.1866819043767271</v>
      </c>
      <c r="Y24" s="161">
        <f t="shared" si="11"/>
        <v>0.26467973319227089</v>
      </c>
      <c r="Z24">
        <v>6.4306157142857145E-2</v>
      </c>
      <c r="AA24" s="161">
        <f t="shared" si="12"/>
        <v>1.6017784332611015E-4</v>
      </c>
      <c r="AB24" s="161">
        <f t="shared" si="13"/>
        <v>3.8276174641404676E-3</v>
      </c>
      <c r="AC24">
        <v>11.618151521428572</v>
      </c>
      <c r="AD24" s="161">
        <f t="shared" si="14"/>
        <v>2.8939226612534456E-2</v>
      </c>
      <c r="AE24" s="161">
        <f t="shared" si="15"/>
        <v>4.1030365552405301E-2</v>
      </c>
      <c r="AF24">
        <v>14.615252658605</v>
      </c>
      <c r="AG24" s="161">
        <f t="shared" si="16"/>
        <v>3.6404595680020031E-2</v>
      </c>
      <c r="AH24" s="161">
        <f t="shared" si="17"/>
        <v>5.1614850961213064E-2</v>
      </c>
      <c r="AI24">
        <v>2.3980000000000001E-2</v>
      </c>
      <c r="AJ24" s="161">
        <f t="shared" si="18"/>
        <v>5.9730900641864445E-5</v>
      </c>
      <c r="AK24" s="161">
        <f t="shared" si="19"/>
        <v>1.4273324805614458E-3</v>
      </c>
      <c r="AL24">
        <v>3.8773550004285715</v>
      </c>
      <c r="AM24" s="161">
        <f t="shared" si="20"/>
        <v>9.6579610627120626E-3</v>
      </c>
      <c r="AN24" s="161">
        <f t="shared" si="21"/>
        <v>3.8405873648509815E-2</v>
      </c>
      <c r="AO24">
        <v>1.5731999999999999</v>
      </c>
      <c r="AP24" s="161">
        <f t="shared" si="22"/>
        <v>3.918626058789872E-3</v>
      </c>
      <c r="AQ24" s="161">
        <f t="shared" si="23"/>
        <v>9.3639677165107016E-2</v>
      </c>
      <c r="AR24">
        <v>96.953479645869578</v>
      </c>
      <c r="AS24" s="161">
        <f t="shared" si="24"/>
        <v>0.24149785903296339</v>
      </c>
      <c r="AT24" s="161">
        <f t="shared" si="25"/>
        <v>0.96034102852358383</v>
      </c>
      <c r="AU24">
        <v>0.12650942857142858</v>
      </c>
      <c r="AV24" s="161">
        <f t="shared" si="26"/>
        <v>3.1511768591572337E-4</v>
      </c>
      <c r="AW24" s="161">
        <f t="shared" si="27"/>
        <v>1.2530978279065037E-3</v>
      </c>
      <c r="AX24">
        <v>0</v>
      </c>
      <c r="AY24" s="161">
        <f t="shared" si="28"/>
        <v>0</v>
      </c>
      <c r="AZ24" s="161">
        <f t="shared" si="29"/>
        <v>0</v>
      </c>
      <c r="BA24">
        <v>5.8692857142857144E-2</v>
      </c>
      <c r="BB24" s="161">
        <f t="shared" si="30"/>
        <v>1.4619588066668655E-4</v>
      </c>
      <c r="BC24" s="161">
        <f t="shared" si="31"/>
        <v>2.0727818702010004E-4</v>
      </c>
      <c r="BD24">
        <v>3.409219435071429E-2</v>
      </c>
      <c r="BE24" s="161">
        <f t="shared" si="32"/>
        <v>8.4918993887641677E-5</v>
      </c>
      <c r="BF24" s="161">
        <f t="shared" si="33"/>
        <v>2.029228370741782E-3</v>
      </c>
      <c r="BG24">
        <v>0.21617357142857144</v>
      </c>
      <c r="BH24" s="161">
        <f t="shared" si="34"/>
        <v>5.3845880385308535E-4</v>
      </c>
      <c r="BI24" s="161">
        <f t="shared" si="35"/>
        <v>1.2867037528731013E-2</v>
      </c>
      <c r="BJ24">
        <v>5.0273626622542853</v>
      </c>
      <c r="BK24" s="161">
        <f t="shared" si="36"/>
        <v>1.2522472880305663E-2</v>
      </c>
      <c r="BL24" s="161">
        <f t="shared" si="37"/>
        <v>0.29923761548779826</v>
      </c>
      <c r="BM24">
        <v>0</v>
      </c>
      <c r="BN24" s="161">
        <f t="shared" si="38"/>
        <v>0</v>
      </c>
      <c r="BO24" s="161">
        <f t="shared" si="39"/>
        <v>0</v>
      </c>
      <c r="BP24">
        <v>0</v>
      </c>
      <c r="BQ24" s="161">
        <f t="shared" si="40"/>
        <v>0</v>
      </c>
      <c r="BR24" s="161">
        <f t="shared" si="41"/>
        <v>0</v>
      </c>
      <c r="BS24">
        <v>2.4508616900857143E-2</v>
      </c>
      <c r="BT24" s="161">
        <f t="shared" si="42"/>
        <v>6.1047613051485309E-5</v>
      </c>
      <c r="BU24" s="161">
        <f t="shared" si="43"/>
        <v>1.4587967037627437E-3</v>
      </c>
      <c r="BV24">
        <v>4.8085714285714285E-3</v>
      </c>
      <c r="BW24" s="161">
        <f t="shared" si="44"/>
        <v>1.1977493837752633E-5</v>
      </c>
      <c r="BX24" s="161">
        <f t="shared" si="45"/>
        <v>2.8621477002084035E-4</v>
      </c>
      <c r="BY24">
        <v>0</v>
      </c>
      <c r="BZ24" s="161">
        <f t="shared" si="46"/>
        <v>0</v>
      </c>
      <c r="CA24" s="161">
        <f t="shared" si="47"/>
        <v>0</v>
      </c>
      <c r="CB24">
        <v>0.18394645346485713</v>
      </c>
      <c r="CC24" s="161">
        <f t="shared" si="48"/>
        <v>4.5818546018902096E-4</v>
      </c>
      <c r="CD24" s="161">
        <f t="shared" si="49"/>
        <v>1.0948821839636157E-2</v>
      </c>
      <c r="CE24">
        <v>0</v>
      </c>
      <c r="CF24" s="161">
        <f t="shared" si="50"/>
        <v>0</v>
      </c>
      <c r="CG24" s="161">
        <f t="shared" si="51"/>
        <v>0</v>
      </c>
      <c r="CH24">
        <v>0</v>
      </c>
      <c r="CI24" s="161">
        <f t="shared" si="52"/>
        <v>0</v>
      </c>
      <c r="CJ24" s="161">
        <f t="shared" si="53"/>
        <v>0</v>
      </c>
      <c r="CK24">
        <v>0</v>
      </c>
      <c r="CL24" s="161">
        <f t="shared" si="54"/>
        <v>0</v>
      </c>
      <c r="CM24" s="161">
        <f t="shared" si="55"/>
        <v>0</v>
      </c>
      <c r="CN24">
        <v>3.3864948185351431</v>
      </c>
      <c r="CO24" s="161">
        <f t="shared" si="56"/>
        <v>8.4352954766518506E-3</v>
      </c>
      <c r="CP24" s="161">
        <f t="shared" si="57"/>
        <v>0.20157022726222887</v>
      </c>
      <c r="CQ24">
        <v>0</v>
      </c>
      <c r="CR24" s="161">
        <f t="shared" si="58"/>
        <v>0</v>
      </c>
      <c r="CS24" s="161">
        <f t="shared" si="59"/>
        <v>0</v>
      </c>
      <c r="CT24">
        <v>1.9420186207428571</v>
      </c>
      <c r="CU24" s="161">
        <f t="shared" si="60"/>
        <v>4.8373028056814937E-3</v>
      </c>
      <c r="CV24" s="161">
        <f t="shared" si="61"/>
        <v>0.11559242098588071</v>
      </c>
    </row>
    <row r="25" spans="1:100" x14ac:dyDescent="0.25">
      <c r="A25" t="s">
        <v>1819</v>
      </c>
      <c r="B25">
        <v>3</v>
      </c>
      <c r="C25">
        <v>7</v>
      </c>
      <c r="D25">
        <v>620.56575500065435</v>
      </c>
      <c r="E25">
        <v>1646.999016292857</v>
      </c>
      <c r="F25">
        <v>424.84358764571431</v>
      </c>
      <c r="G25" s="161">
        <f t="shared" si="0"/>
        <v>0.68460688367386036</v>
      </c>
      <c r="H25">
        <v>91.943331431428561</v>
      </c>
      <c r="I25" s="161">
        <f t="shared" si="1"/>
        <v>0.14816049820752938</v>
      </c>
      <c r="J25">
        <v>13.321482686893258</v>
      </c>
      <c r="K25" s="161">
        <f t="shared" si="2"/>
        <v>2.1466673885153737E-2</v>
      </c>
      <c r="L25">
        <v>90.457353236618587</v>
      </c>
      <c r="M25" s="161">
        <f t="shared" si="3"/>
        <v>0.1457659442334571</v>
      </c>
      <c r="N25">
        <v>38.46176182</v>
      </c>
      <c r="O25" s="161">
        <f t="shared" si="4"/>
        <v>6.1978543788577964E-2</v>
      </c>
      <c r="P25" s="161">
        <f t="shared" si="5"/>
        <v>9.0531581359476809E-2</v>
      </c>
      <c r="Q25">
        <v>0.10065826285714286</v>
      </c>
      <c r="R25" s="161">
        <f t="shared" si="6"/>
        <v>1.6220402438583921E-4</v>
      </c>
      <c r="S25" s="161">
        <f t="shared" si="7"/>
        <v>1.1127703747183572E-3</v>
      </c>
      <c r="T25">
        <v>348.99839017857141</v>
      </c>
      <c r="U25" s="161">
        <f t="shared" si="8"/>
        <v>0.56238744623960668</v>
      </c>
      <c r="V25" s="161">
        <f t="shared" si="9"/>
        <v>0.82147500945597007</v>
      </c>
      <c r="W25">
        <v>5.3471428571428573E-2</v>
      </c>
      <c r="X25" s="161">
        <f t="shared" si="10"/>
        <v>8.616561281466811E-5</v>
      </c>
      <c r="Y25" s="161">
        <f t="shared" si="11"/>
        <v>1.2586144672146842E-4</v>
      </c>
      <c r="Z25">
        <v>0</v>
      </c>
      <c r="AA25" s="161">
        <f t="shared" si="12"/>
        <v>0</v>
      </c>
      <c r="AB25" s="161">
        <f t="shared" si="13"/>
        <v>0</v>
      </c>
      <c r="AC25">
        <v>13.400354857142858</v>
      </c>
      <c r="AD25" s="161">
        <f t="shared" si="14"/>
        <v>2.1593771085755012E-2</v>
      </c>
      <c r="AE25" s="161">
        <f t="shared" si="15"/>
        <v>3.1541855042231885E-2</v>
      </c>
      <c r="AF25">
        <v>23.929609361428572</v>
      </c>
      <c r="AG25" s="161">
        <f t="shared" si="16"/>
        <v>3.8560956947106012E-2</v>
      </c>
      <c r="AH25" s="161">
        <f t="shared" si="17"/>
        <v>5.6325692695599679E-2</v>
      </c>
      <c r="AI25">
        <v>46.315728337142858</v>
      </c>
      <c r="AJ25" s="161">
        <f t="shared" si="18"/>
        <v>7.4634682890444087E-2</v>
      </c>
      <c r="AK25" s="161">
        <f t="shared" si="19"/>
        <v>0.51201728416693837</v>
      </c>
      <c r="AL25">
        <v>18.342675388571429</v>
      </c>
      <c r="AM25" s="161">
        <f t="shared" si="20"/>
        <v>2.9557988401329182E-2</v>
      </c>
      <c r="AN25" s="161">
        <f t="shared" si="21"/>
        <v>0.19949979082769495</v>
      </c>
      <c r="AO25">
        <v>1.2083999999999999</v>
      </c>
      <c r="AP25" s="161">
        <f t="shared" si="22"/>
        <v>1.9472553718319918E-3</v>
      </c>
      <c r="AQ25" s="161">
        <f t="shared" si="23"/>
        <v>1.3358781312549174E-2</v>
      </c>
      <c r="AR25">
        <v>73.579644614285712</v>
      </c>
      <c r="AS25" s="161">
        <f t="shared" si="24"/>
        <v>0.11856865130143723</v>
      </c>
      <c r="AT25" s="161">
        <f t="shared" si="25"/>
        <v>0.8002716833157334</v>
      </c>
      <c r="AU25">
        <v>2.101142857142857E-2</v>
      </c>
      <c r="AV25" s="161">
        <f t="shared" si="26"/>
        <v>3.3858504762974575E-5</v>
      </c>
      <c r="AW25" s="161">
        <f t="shared" si="27"/>
        <v>2.2852585657176145E-4</v>
      </c>
      <c r="AX25">
        <v>0</v>
      </c>
      <c r="AY25" s="161">
        <f t="shared" si="28"/>
        <v>0</v>
      </c>
      <c r="AZ25" s="161">
        <f t="shared" si="29"/>
        <v>0</v>
      </c>
      <c r="BA25">
        <v>0</v>
      </c>
      <c r="BB25" s="161">
        <f t="shared" si="30"/>
        <v>0</v>
      </c>
      <c r="BC25" s="161">
        <f t="shared" si="31"/>
        <v>0</v>
      </c>
      <c r="BD25">
        <v>0.11622778931428571</v>
      </c>
      <c r="BE25" s="161">
        <f t="shared" si="32"/>
        <v>1.8729326969414088E-4</v>
      </c>
      <c r="BF25" s="161">
        <f t="shared" si="33"/>
        <v>1.2848904500915115E-3</v>
      </c>
      <c r="BG25">
        <v>0</v>
      </c>
      <c r="BH25" s="161">
        <f t="shared" si="34"/>
        <v>0</v>
      </c>
      <c r="BI25" s="161">
        <f t="shared" si="35"/>
        <v>0</v>
      </c>
      <c r="BJ25">
        <v>42.410026724842858</v>
      </c>
      <c r="BK25" s="161">
        <f t="shared" si="36"/>
        <v>6.8340907281933622E-2</v>
      </c>
      <c r="BL25" s="161">
        <f t="shared" si="37"/>
        <v>0.46884001363500649</v>
      </c>
      <c r="BM25">
        <v>0</v>
      </c>
      <c r="BN25" s="161">
        <f t="shared" si="38"/>
        <v>0</v>
      </c>
      <c r="BO25" s="161">
        <f t="shared" si="39"/>
        <v>0</v>
      </c>
      <c r="BP25">
        <v>0.29258742857142861</v>
      </c>
      <c r="BQ25" s="161">
        <f t="shared" si="40"/>
        <v>4.7148497353212811E-4</v>
      </c>
      <c r="BR25" s="161">
        <f t="shared" si="41"/>
        <v>3.2345344861691634E-3</v>
      </c>
      <c r="BS25">
        <v>3.1095838899999999E-3</v>
      </c>
      <c r="BT25" s="161">
        <f t="shared" si="42"/>
        <v>5.0108854137410802E-6</v>
      </c>
      <c r="BU25" s="161">
        <f t="shared" si="43"/>
        <v>3.4376242270387262E-5</v>
      </c>
      <c r="BV25">
        <v>0</v>
      </c>
      <c r="BW25" s="161">
        <f t="shared" si="44"/>
        <v>0</v>
      </c>
      <c r="BX25" s="161">
        <f t="shared" si="45"/>
        <v>0</v>
      </c>
      <c r="BY25">
        <v>0</v>
      </c>
      <c r="BZ25" s="161">
        <f t="shared" si="46"/>
        <v>0</v>
      </c>
      <c r="CA25" s="161">
        <f t="shared" si="47"/>
        <v>0</v>
      </c>
      <c r="CB25">
        <v>8.4695711000000006E-4</v>
      </c>
      <c r="CC25" s="161">
        <f t="shared" si="48"/>
        <v>1.364814450644488E-6</v>
      </c>
      <c r="CD25" s="161">
        <f t="shared" si="49"/>
        <v>9.363054297913486E-6</v>
      </c>
      <c r="CE25">
        <v>0</v>
      </c>
      <c r="CF25" s="161">
        <f t="shared" si="50"/>
        <v>0</v>
      </c>
      <c r="CG25" s="161">
        <f t="shared" si="51"/>
        <v>0</v>
      </c>
      <c r="CH25">
        <v>0</v>
      </c>
      <c r="CI25" s="161">
        <f t="shared" si="52"/>
        <v>0</v>
      </c>
      <c r="CJ25" s="161">
        <f t="shared" si="53"/>
        <v>0</v>
      </c>
      <c r="CK25">
        <v>0</v>
      </c>
      <c r="CL25" s="161">
        <f t="shared" si="54"/>
        <v>0</v>
      </c>
      <c r="CM25" s="161">
        <f t="shared" si="55"/>
        <v>0</v>
      </c>
      <c r="CN25">
        <v>9.7681528900000012E-3</v>
      </c>
      <c r="CO25" s="161">
        <f t="shared" si="56"/>
        <v>1.5740721770877771E-5</v>
      </c>
      <c r="CP25" s="161">
        <f t="shared" si="57"/>
        <v>1.0798627795850317E-4</v>
      </c>
      <c r="CQ25">
        <v>0</v>
      </c>
      <c r="CR25" s="161">
        <f t="shared" si="58"/>
        <v>0</v>
      </c>
      <c r="CS25" s="161">
        <f t="shared" si="59"/>
        <v>0</v>
      </c>
      <c r="CT25">
        <v>0</v>
      </c>
      <c r="CU25" s="161">
        <f t="shared" si="60"/>
        <v>0</v>
      </c>
      <c r="CV25" s="161">
        <f t="shared" si="61"/>
        <v>0</v>
      </c>
    </row>
    <row r="26" spans="1:100" x14ac:dyDescent="0.25">
      <c r="A26" t="s">
        <v>1821</v>
      </c>
      <c r="B26">
        <v>3</v>
      </c>
      <c r="C26">
        <v>7</v>
      </c>
      <c r="D26">
        <v>308.66899374214</v>
      </c>
      <c r="E26">
        <v>1015.7247416857143</v>
      </c>
      <c r="F26">
        <v>159.56882243750002</v>
      </c>
      <c r="G26" s="161">
        <f t="shared" si="0"/>
        <v>0.51695773036018877</v>
      </c>
      <c r="H26">
        <v>114.57904261857142</v>
      </c>
      <c r="I26" s="161">
        <f t="shared" si="1"/>
        <v>0.37120360302301686</v>
      </c>
      <c r="J26">
        <v>4.3963231733253574</v>
      </c>
      <c r="K26" s="161">
        <f t="shared" si="2"/>
        <v>1.4242840267260585E-2</v>
      </c>
      <c r="L26">
        <v>30.124805512742856</v>
      </c>
      <c r="M26" s="161">
        <f t="shared" si="3"/>
        <v>9.759582634953258E-2</v>
      </c>
      <c r="N26">
        <v>0.42285</v>
      </c>
      <c r="O26" s="161">
        <f t="shared" si="4"/>
        <v>1.3699140780989686E-3</v>
      </c>
      <c r="P26" s="161">
        <f t="shared" si="5"/>
        <v>2.6499537537517525E-3</v>
      </c>
      <c r="Q26">
        <v>0</v>
      </c>
      <c r="R26" s="161">
        <f t="shared" si="6"/>
        <v>0</v>
      </c>
      <c r="S26" s="161">
        <f t="shared" si="7"/>
        <v>0</v>
      </c>
      <c r="T26">
        <v>56.995059214285718</v>
      </c>
      <c r="U26" s="161">
        <f t="shared" si="8"/>
        <v>0.18464782783430139</v>
      </c>
      <c r="V26" s="161">
        <f t="shared" si="9"/>
        <v>0.35718167461321942</v>
      </c>
      <c r="W26">
        <v>61.907557142857137</v>
      </c>
      <c r="X26" s="161">
        <f t="shared" si="10"/>
        <v>0.2005629279193954</v>
      </c>
      <c r="Y26" s="161">
        <f t="shared" si="11"/>
        <v>0.38796775082491514</v>
      </c>
      <c r="Z26">
        <v>0</v>
      </c>
      <c r="AA26" s="161">
        <f t="shared" si="12"/>
        <v>0</v>
      </c>
      <c r="AB26" s="161">
        <f t="shared" si="13"/>
        <v>0</v>
      </c>
      <c r="AC26">
        <v>17.494837499999999</v>
      </c>
      <c r="AD26" s="161">
        <f t="shared" si="14"/>
        <v>5.6678311896189576E-2</v>
      </c>
      <c r="AE26" s="161">
        <f t="shared" si="15"/>
        <v>0.10963819393260475</v>
      </c>
      <c r="AF26">
        <v>22.748382866071431</v>
      </c>
      <c r="AG26" s="161">
        <f t="shared" si="16"/>
        <v>7.3698308956406805E-2</v>
      </c>
      <c r="AH26" s="161">
        <f t="shared" si="17"/>
        <v>0.14256157636922795</v>
      </c>
      <c r="AI26">
        <v>0.22135314285714286</v>
      </c>
      <c r="AJ26" s="161">
        <f t="shared" si="18"/>
        <v>7.1712140624678288E-4</v>
      </c>
      <c r="AK26" s="161">
        <f t="shared" si="19"/>
        <v>7.3478696074406194E-3</v>
      </c>
      <c r="AL26">
        <v>0.28646328999999998</v>
      </c>
      <c r="AM26" s="161">
        <f t="shared" si="20"/>
        <v>9.2805981749922539E-4</v>
      </c>
      <c r="AN26" s="161">
        <f t="shared" si="21"/>
        <v>2.5001368789022232E-3</v>
      </c>
      <c r="AO26">
        <v>1.7555999999999998</v>
      </c>
      <c r="AP26" s="161">
        <f t="shared" si="22"/>
        <v>5.687646105026721E-3</v>
      </c>
      <c r="AQ26" s="161">
        <f t="shared" si="23"/>
        <v>5.8277554663626871E-2</v>
      </c>
      <c r="AR26">
        <v>114.29240232857144</v>
      </c>
      <c r="AS26" s="161">
        <f t="shared" si="24"/>
        <v>0.37027496977571561</v>
      </c>
      <c r="AT26" s="161">
        <f t="shared" si="25"/>
        <v>0.9974983183359788</v>
      </c>
      <c r="AU26">
        <v>1.7700000000000002E-4</v>
      </c>
      <c r="AV26" s="161">
        <f t="shared" si="26"/>
        <v>5.7342980211308376E-7</v>
      </c>
      <c r="AW26" s="161">
        <f t="shared" si="27"/>
        <v>1.5447851191183821E-6</v>
      </c>
      <c r="AX26">
        <v>0</v>
      </c>
      <c r="AY26" s="161">
        <f t="shared" si="28"/>
        <v>0</v>
      </c>
      <c r="AZ26" s="161">
        <f t="shared" si="29"/>
        <v>0</v>
      </c>
      <c r="BA26">
        <v>1.3571428571428572E-4</v>
      </c>
      <c r="BB26" s="161">
        <f t="shared" si="30"/>
        <v>4.3967579661616589E-7</v>
      </c>
      <c r="BC26" s="161">
        <f t="shared" si="31"/>
        <v>8.5050628087101633E-7</v>
      </c>
      <c r="BD26">
        <v>4.9214185714285706E-3</v>
      </c>
      <c r="BE26" s="161">
        <f t="shared" si="32"/>
        <v>1.594400043802226E-5</v>
      </c>
      <c r="BF26" s="161">
        <f t="shared" si="33"/>
        <v>1.6336764628561005E-4</v>
      </c>
      <c r="BG26">
        <v>7.0457142857142856E-5</v>
      </c>
      <c r="BH26" s="161">
        <f t="shared" si="34"/>
        <v>2.2826116093799262E-7</v>
      </c>
      <c r="BI26" s="161">
        <f t="shared" si="35"/>
        <v>2.3388414184894682E-6</v>
      </c>
      <c r="BJ26">
        <v>2.1728853474857144</v>
      </c>
      <c r="BK26" s="161">
        <f t="shared" si="36"/>
        <v>7.0395322871364529E-3</v>
      </c>
      <c r="BL26" s="161">
        <f t="shared" si="37"/>
        <v>7.2129439858676578E-2</v>
      </c>
      <c r="BM26">
        <v>0</v>
      </c>
      <c r="BN26" s="161">
        <f t="shared" si="38"/>
        <v>0</v>
      </c>
      <c r="BO26" s="161">
        <f t="shared" si="39"/>
        <v>0</v>
      </c>
      <c r="BP26">
        <v>0.35871428571428571</v>
      </c>
      <c r="BQ26" s="161">
        <f t="shared" si="40"/>
        <v>1.1621325529507288E-3</v>
      </c>
      <c r="BR26" s="161">
        <f t="shared" si="41"/>
        <v>1.190760503209054E-2</v>
      </c>
      <c r="BS26">
        <v>1.5246239999999999E-4</v>
      </c>
      <c r="BT26" s="161">
        <f t="shared" si="42"/>
        <v>4.9393493707167121E-7</v>
      </c>
      <c r="BU26" s="161">
        <f t="shared" si="43"/>
        <v>5.0610252051422568E-6</v>
      </c>
      <c r="BV26">
        <v>0</v>
      </c>
      <c r="BW26" s="161">
        <f t="shared" si="44"/>
        <v>0</v>
      </c>
      <c r="BX26" s="161">
        <f t="shared" si="45"/>
        <v>0</v>
      </c>
      <c r="BY26">
        <v>0</v>
      </c>
      <c r="BZ26" s="161">
        <f t="shared" si="46"/>
        <v>0</v>
      </c>
      <c r="CA26" s="161">
        <f t="shared" si="47"/>
        <v>0</v>
      </c>
      <c r="CB26">
        <v>4.1526171428571427E-5</v>
      </c>
      <c r="CC26" s="161">
        <f t="shared" si="48"/>
        <v>1.3453301844519606E-7</v>
      </c>
      <c r="CD26" s="161">
        <f t="shared" si="49"/>
        <v>1.3784710215309364E-6</v>
      </c>
      <c r="CE26">
        <v>0</v>
      </c>
      <c r="CF26" s="161">
        <f t="shared" si="50"/>
        <v>0</v>
      </c>
      <c r="CG26" s="161">
        <f t="shared" si="51"/>
        <v>0</v>
      </c>
      <c r="CH26">
        <v>0</v>
      </c>
      <c r="CI26" s="161">
        <f t="shared" si="52"/>
        <v>0</v>
      </c>
      <c r="CJ26" s="161">
        <f t="shared" si="53"/>
        <v>0</v>
      </c>
      <c r="CK26">
        <v>0</v>
      </c>
      <c r="CL26" s="161">
        <f t="shared" si="54"/>
        <v>0</v>
      </c>
      <c r="CM26" s="161">
        <f t="shared" si="55"/>
        <v>0</v>
      </c>
      <c r="CN26">
        <v>3.5908562166857143</v>
      </c>
      <c r="CO26" s="161">
        <f t="shared" si="56"/>
        <v>1.1633355761302968E-2</v>
      </c>
      <c r="CP26" s="161">
        <f t="shared" si="57"/>
        <v>0.11919931616377655</v>
      </c>
      <c r="CQ26">
        <v>21.841714285714286</v>
      </c>
      <c r="CR26" s="161">
        <f t="shared" si="58"/>
        <v>7.0760959890777714E-2</v>
      </c>
      <c r="CS26" s="161">
        <f t="shared" si="59"/>
        <v>0.72504083973173516</v>
      </c>
      <c r="CT26">
        <v>0.17849636999999999</v>
      </c>
      <c r="CU26" s="161">
        <f t="shared" si="60"/>
        <v>5.7827761653674438E-4</v>
      </c>
      <c r="CV26" s="161">
        <f t="shared" si="61"/>
        <v>5.9252289587229251E-3</v>
      </c>
    </row>
    <row r="27" spans="1:100" x14ac:dyDescent="0.25">
      <c r="A27" t="s">
        <v>1825</v>
      </c>
      <c r="B27">
        <v>3</v>
      </c>
      <c r="C27">
        <v>7</v>
      </c>
      <c r="D27">
        <v>347.75017014036996</v>
      </c>
      <c r="E27">
        <v>1757.9245868142857</v>
      </c>
      <c r="F27">
        <v>167.15733266902859</v>
      </c>
      <c r="G27" s="161">
        <f t="shared" si="0"/>
        <v>0.4806822455372351</v>
      </c>
      <c r="H27">
        <v>163.95933297670857</v>
      </c>
      <c r="I27" s="161">
        <f t="shared" si="1"/>
        <v>0.47148598923913138</v>
      </c>
      <c r="J27">
        <v>1.753808421490143</v>
      </c>
      <c r="K27" s="161">
        <f t="shared" si="2"/>
        <v>5.0432999667037268E-3</v>
      </c>
      <c r="L27">
        <v>14.879696073142858</v>
      </c>
      <c r="M27" s="161">
        <f t="shared" si="3"/>
        <v>4.2788465256930405E-2</v>
      </c>
      <c r="N27">
        <v>1.8357230142857142</v>
      </c>
      <c r="O27" s="161">
        <f t="shared" si="4"/>
        <v>5.2788558336138887E-3</v>
      </c>
      <c r="P27" s="161">
        <f t="shared" si="5"/>
        <v>1.0982007100582567E-2</v>
      </c>
      <c r="Q27">
        <v>9.0545399999999998E-2</v>
      </c>
      <c r="R27" s="161">
        <f t="shared" si="6"/>
        <v>2.6037485463616361E-4</v>
      </c>
      <c r="S27" s="161">
        <f t="shared" si="7"/>
        <v>6.0851646132362965E-3</v>
      </c>
      <c r="T27">
        <v>116.24495649999999</v>
      </c>
      <c r="U27" s="161">
        <f t="shared" si="8"/>
        <v>0.33427720956420381</v>
      </c>
      <c r="V27" s="161">
        <f t="shared" si="9"/>
        <v>0.69542241817273387</v>
      </c>
      <c r="W27">
        <v>1.0415188</v>
      </c>
      <c r="X27" s="161">
        <f t="shared" si="10"/>
        <v>2.9950202456539106E-3</v>
      </c>
      <c r="Y27" s="161">
        <f t="shared" si="11"/>
        <v>6.2307694396045816E-3</v>
      </c>
      <c r="Z27">
        <v>0</v>
      </c>
      <c r="AA27" s="161">
        <f t="shared" si="12"/>
        <v>0</v>
      </c>
      <c r="AB27" s="161">
        <f t="shared" si="13"/>
        <v>0</v>
      </c>
      <c r="AC27">
        <v>19.612797928571428</v>
      </c>
      <c r="AD27" s="161">
        <f t="shared" si="14"/>
        <v>5.6399103760767934E-2</v>
      </c>
      <c r="AE27" s="161">
        <f t="shared" si="15"/>
        <v>0.11733136450199738</v>
      </c>
      <c r="AF27">
        <v>28.422336426171427</v>
      </c>
      <c r="AG27" s="161">
        <f t="shared" si="16"/>
        <v>8.1732056132995418E-2</v>
      </c>
      <c r="AH27" s="161">
        <f t="shared" si="17"/>
        <v>0.1700334407850814</v>
      </c>
      <c r="AI27">
        <v>0.26205714285714288</v>
      </c>
      <c r="AJ27" s="161">
        <f t="shared" si="18"/>
        <v>7.5357876245283522E-4</v>
      </c>
      <c r="AK27" s="161">
        <f t="shared" si="19"/>
        <v>1.7611726850398749E-2</v>
      </c>
      <c r="AL27">
        <v>2.2168133357142858</v>
      </c>
      <c r="AM27" s="161">
        <f t="shared" si="20"/>
        <v>6.374729694077404E-3</v>
      </c>
      <c r="AN27" s="161">
        <f t="shared" si="21"/>
        <v>1.3520507161548394E-2</v>
      </c>
      <c r="AO27">
        <v>0.30901428571428574</v>
      </c>
      <c r="AP27" s="161">
        <f t="shared" si="22"/>
        <v>8.8861002020373296E-4</v>
      </c>
      <c r="AQ27" s="161">
        <f t="shared" si="23"/>
        <v>2.076751327414824E-2</v>
      </c>
      <c r="AR27">
        <v>161.70204149813713</v>
      </c>
      <c r="AS27" s="161">
        <f t="shared" si="24"/>
        <v>0.46499485947876268</v>
      </c>
      <c r="AT27" s="161">
        <f t="shared" si="25"/>
        <v>0.98623261367566006</v>
      </c>
      <c r="AU27">
        <v>4.0478142857142858E-2</v>
      </c>
      <c r="AV27" s="161">
        <f t="shared" si="26"/>
        <v>1.164000662912797E-4</v>
      </c>
      <c r="AW27" s="161">
        <f t="shared" si="27"/>
        <v>2.4687916279150167E-4</v>
      </c>
      <c r="AX27">
        <v>0</v>
      </c>
      <c r="AY27" s="161">
        <f t="shared" si="28"/>
        <v>0</v>
      </c>
      <c r="AZ27" s="161">
        <f t="shared" si="29"/>
        <v>0</v>
      </c>
      <c r="BA27">
        <v>0</v>
      </c>
      <c r="BB27" s="161">
        <f t="shared" si="30"/>
        <v>0</v>
      </c>
      <c r="BC27" s="161">
        <f t="shared" si="31"/>
        <v>0</v>
      </c>
      <c r="BD27">
        <v>3.0817600285714286E-2</v>
      </c>
      <c r="BE27" s="161">
        <f t="shared" si="32"/>
        <v>8.861994308521749E-5</v>
      </c>
      <c r="BF27" s="161">
        <f t="shared" si="33"/>
        <v>2.071117590992909E-3</v>
      </c>
      <c r="BG27">
        <v>6.4800000000000003E-5</v>
      </c>
      <c r="BH27" s="161">
        <f t="shared" si="34"/>
        <v>1.8634067087255017E-7</v>
      </c>
      <c r="BI27" s="161">
        <f t="shared" si="35"/>
        <v>4.354927659911073E-6</v>
      </c>
      <c r="BJ27">
        <v>11.605719273714286</v>
      </c>
      <c r="BK27" s="161">
        <f t="shared" si="36"/>
        <v>3.3373727089851937E-2</v>
      </c>
      <c r="BL27" s="161">
        <f t="shared" si="37"/>
        <v>0.77997018330650281</v>
      </c>
      <c r="BM27">
        <v>1.8440225699999999</v>
      </c>
      <c r="BN27" s="161">
        <f t="shared" si="38"/>
        <v>5.3027222654000632E-3</v>
      </c>
      <c r="BO27" s="161">
        <f t="shared" si="39"/>
        <v>0.12392877925298304</v>
      </c>
      <c r="BP27">
        <v>6.14175E-2</v>
      </c>
      <c r="BQ27" s="161">
        <f t="shared" si="40"/>
        <v>1.7661386039066125E-4</v>
      </c>
      <c r="BR27" s="161">
        <f t="shared" si="41"/>
        <v>4.1276044684041401E-3</v>
      </c>
      <c r="BS27">
        <v>2.1551247714285713E-2</v>
      </c>
      <c r="BT27" s="161">
        <f t="shared" si="42"/>
        <v>6.1973363537353593E-5</v>
      </c>
      <c r="BU27" s="161">
        <f t="shared" si="43"/>
        <v>1.4483661230947243E-3</v>
      </c>
      <c r="BV27">
        <v>0</v>
      </c>
      <c r="BW27" s="161">
        <f t="shared" si="44"/>
        <v>0</v>
      </c>
      <c r="BX27" s="161">
        <f t="shared" si="45"/>
        <v>0</v>
      </c>
      <c r="BY27">
        <v>0</v>
      </c>
      <c r="BZ27" s="161">
        <f t="shared" si="46"/>
        <v>0</v>
      </c>
      <c r="CA27" s="161">
        <f t="shared" si="47"/>
        <v>0</v>
      </c>
      <c r="CB27">
        <v>3.0467571428571431E-4</v>
      </c>
      <c r="CC27" s="161">
        <f t="shared" si="48"/>
        <v>8.7613390429897248E-7</v>
      </c>
      <c r="CD27" s="161">
        <f t="shared" si="49"/>
        <v>2.0475936658117597E-5</v>
      </c>
      <c r="CE27">
        <v>0</v>
      </c>
      <c r="CF27" s="161">
        <f t="shared" si="50"/>
        <v>0</v>
      </c>
      <c r="CG27" s="161">
        <f t="shared" si="51"/>
        <v>0</v>
      </c>
      <c r="CH27">
        <v>0</v>
      </c>
      <c r="CI27" s="161">
        <f t="shared" si="52"/>
        <v>0</v>
      </c>
      <c r="CJ27" s="161">
        <f t="shared" si="53"/>
        <v>0</v>
      </c>
      <c r="CK27">
        <v>0</v>
      </c>
      <c r="CL27" s="161">
        <f t="shared" si="54"/>
        <v>0</v>
      </c>
      <c r="CM27" s="161">
        <f t="shared" si="55"/>
        <v>0</v>
      </c>
      <c r="CN27">
        <v>0.11869246714285715</v>
      </c>
      <c r="CO27" s="161">
        <f t="shared" si="56"/>
        <v>3.4131533881046479E-4</v>
      </c>
      <c r="CP27" s="161">
        <f t="shared" si="57"/>
        <v>7.9768072250542398E-3</v>
      </c>
      <c r="CQ27">
        <v>0</v>
      </c>
      <c r="CR27" s="161">
        <f t="shared" si="58"/>
        <v>0</v>
      </c>
      <c r="CS27" s="161">
        <f t="shared" si="59"/>
        <v>0</v>
      </c>
      <c r="CT27">
        <v>0.5354891100000001</v>
      </c>
      <c r="CU27" s="161">
        <f t="shared" si="60"/>
        <v>1.5398672839868029E-3</v>
      </c>
      <c r="CV27" s="161">
        <f t="shared" si="61"/>
        <v>3.5987906430866717E-2</v>
      </c>
    </row>
    <row r="28" spans="1:100" x14ac:dyDescent="0.25">
      <c r="A28" t="s">
        <v>1826</v>
      </c>
      <c r="B28">
        <v>3</v>
      </c>
      <c r="C28">
        <v>5</v>
      </c>
      <c r="D28">
        <v>143.3331126148544</v>
      </c>
      <c r="E28">
        <v>419.4211282</v>
      </c>
      <c r="F28">
        <v>80.635309806400002</v>
      </c>
      <c r="G28" s="161">
        <f t="shared" si="0"/>
        <v>0.56257279518566261</v>
      </c>
      <c r="H28">
        <v>60.234645739999998</v>
      </c>
      <c r="I28" s="161">
        <f t="shared" si="1"/>
        <v>0.42024236159480116</v>
      </c>
      <c r="J28">
        <v>0.69635058205440004</v>
      </c>
      <c r="K28" s="161">
        <f t="shared" si="2"/>
        <v>4.8582673560263797E-3</v>
      </c>
      <c r="L28">
        <v>1.7668064863999997</v>
      </c>
      <c r="M28" s="161">
        <f t="shared" si="3"/>
        <v>1.2326575863509824E-2</v>
      </c>
      <c r="N28">
        <v>0</v>
      </c>
      <c r="O28" s="161">
        <f t="shared" si="4"/>
        <v>0</v>
      </c>
      <c r="P28" s="161">
        <f t="shared" si="5"/>
        <v>0</v>
      </c>
      <c r="Q28">
        <v>0</v>
      </c>
      <c r="R28" s="161">
        <f t="shared" si="6"/>
        <v>0</v>
      </c>
      <c r="S28" s="161">
        <f t="shared" si="7"/>
        <v>0</v>
      </c>
      <c r="T28">
        <v>58.721744999999999</v>
      </c>
      <c r="U28" s="161">
        <f t="shared" si="8"/>
        <v>0.40968722389912254</v>
      </c>
      <c r="V28" s="161">
        <f t="shared" si="9"/>
        <v>0.72823859846247241</v>
      </c>
      <c r="W28">
        <v>0.26000319999999999</v>
      </c>
      <c r="X28" s="161">
        <f t="shared" si="10"/>
        <v>1.8139786072925513E-3</v>
      </c>
      <c r="Y28" s="161">
        <f t="shared" si="11"/>
        <v>3.2244335716480822E-3</v>
      </c>
      <c r="Z28">
        <v>0</v>
      </c>
      <c r="AA28" s="161">
        <f t="shared" si="12"/>
        <v>0</v>
      </c>
      <c r="AB28" s="161">
        <f t="shared" si="13"/>
        <v>0</v>
      </c>
      <c r="AC28">
        <v>10.984238999999999</v>
      </c>
      <c r="AD28" s="161">
        <f t="shared" si="14"/>
        <v>7.6634343590342449E-2</v>
      </c>
      <c r="AE28" s="161">
        <f t="shared" si="15"/>
        <v>0.13622120416443395</v>
      </c>
      <c r="AF28">
        <v>10.6693226064</v>
      </c>
      <c r="AG28" s="161">
        <f t="shared" si="16"/>
        <v>7.4437249088905075E-2</v>
      </c>
      <c r="AH28" s="161">
        <f t="shared" si="17"/>
        <v>0.13231576380144544</v>
      </c>
      <c r="AI28">
        <v>0</v>
      </c>
      <c r="AJ28" s="161">
        <f t="shared" si="18"/>
        <v>0</v>
      </c>
      <c r="AK28" s="161">
        <f t="shared" si="19"/>
        <v>0</v>
      </c>
      <c r="AL28">
        <v>9.5786819999999995E-2</v>
      </c>
      <c r="AM28" s="161">
        <f t="shared" si="20"/>
        <v>6.6828116861862585E-4</v>
      </c>
      <c r="AN28" s="161">
        <f t="shared" si="21"/>
        <v>1.5902279962508501E-3</v>
      </c>
      <c r="AO28">
        <v>0</v>
      </c>
      <c r="AP28" s="161">
        <f t="shared" si="22"/>
        <v>0</v>
      </c>
      <c r="AQ28" s="161">
        <f t="shared" si="23"/>
        <v>0</v>
      </c>
      <c r="AR28">
        <v>60.138858919999997</v>
      </c>
      <c r="AS28" s="161">
        <f t="shared" si="24"/>
        <v>0.41957408042618255</v>
      </c>
      <c r="AT28" s="161">
        <f t="shared" si="25"/>
        <v>0.99840977200374914</v>
      </c>
      <c r="AU28">
        <v>0</v>
      </c>
      <c r="AV28" s="161">
        <f t="shared" si="26"/>
        <v>0</v>
      </c>
      <c r="AW28" s="161">
        <f t="shared" si="27"/>
        <v>0</v>
      </c>
      <c r="AX28">
        <v>0</v>
      </c>
      <c r="AY28" s="161">
        <f t="shared" si="28"/>
        <v>0</v>
      </c>
      <c r="AZ28" s="161">
        <f t="shared" si="29"/>
        <v>0</v>
      </c>
      <c r="BA28">
        <v>0</v>
      </c>
      <c r="BB28" s="161">
        <f t="shared" si="30"/>
        <v>0</v>
      </c>
      <c r="BC28" s="161">
        <f t="shared" si="31"/>
        <v>0</v>
      </c>
      <c r="BD28">
        <v>2.8169855999999999E-3</v>
      </c>
      <c r="BE28" s="161">
        <f t="shared" si="32"/>
        <v>1.9653418171203939E-5</v>
      </c>
      <c r="BF28" s="161">
        <f t="shared" si="33"/>
        <v>1.5943939654307125E-3</v>
      </c>
      <c r="BG28">
        <v>0</v>
      </c>
      <c r="BH28" s="161">
        <f t="shared" si="34"/>
        <v>0</v>
      </c>
      <c r="BI28" s="161">
        <f t="shared" si="35"/>
        <v>0</v>
      </c>
      <c r="BJ28">
        <v>1.1054659746</v>
      </c>
      <c r="BK28" s="161">
        <f t="shared" si="36"/>
        <v>7.7125651877138855E-3</v>
      </c>
      <c r="BL28" s="161">
        <f t="shared" si="37"/>
        <v>0.62568593850505361</v>
      </c>
      <c r="BM28">
        <v>0</v>
      </c>
      <c r="BN28" s="161">
        <f t="shared" si="38"/>
        <v>0</v>
      </c>
      <c r="BO28" s="161">
        <f t="shared" si="39"/>
        <v>0</v>
      </c>
      <c r="BP28">
        <v>4.4640000000000001E-3</v>
      </c>
      <c r="BQ28" s="161">
        <f t="shared" si="40"/>
        <v>3.1144234005404354E-5</v>
      </c>
      <c r="BR28" s="161">
        <f t="shared" si="41"/>
        <v>2.5265924901010147E-3</v>
      </c>
      <c r="BS28">
        <v>8.9903100000000001E-4</v>
      </c>
      <c r="BT28" s="161">
        <f t="shared" si="42"/>
        <v>6.2723189610467475E-6</v>
      </c>
      <c r="BU28" s="161">
        <f t="shared" si="43"/>
        <v>5.0884520003763561E-4</v>
      </c>
      <c r="BV28">
        <v>0</v>
      </c>
      <c r="BW28" s="161">
        <f t="shared" si="44"/>
        <v>0</v>
      </c>
      <c r="BX28" s="161">
        <f t="shared" si="45"/>
        <v>0</v>
      </c>
      <c r="BY28">
        <v>0</v>
      </c>
      <c r="BZ28" s="161">
        <f t="shared" si="46"/>
        <v>0</v>
      </c>
      <c r="CA28" s="161">
        <f t="shared" si="47"/>
        <v>0</v>
      </c>
      <c r="CB28">
        <v>2.4486899999999999E-4</v>
      </c>
      <c r="CC28" s="161">
        <f t="shared" si="48"/>
        <v>1.7083910028381179E-6</v>
      </c>
      <c r="CD28" s="161">
        <f t="shared" si="49"/>
        <v>1.385941255507494E-4</v>
      </c>
      <c r="CE28">
        <v>0</v>
      </c>
      <c r="CF28" s="161">
        <f t="shared" si="50"/>
        <v>0</v>
      </c>
      <c r="CG28" s="161">
        <f t="shared" si="51"/>
        <v>0</v>
      </c>
      <c r="CH28">
        <v>0</v>
      </c>
      <c r="CI28" s="161">
        <f t="shared" si="52"/>
        <v>0</v>
      </c>
      <c r="CJ28" s="161">
        <f t="shared" si="53"/>
        <v>0</v>
      </c>
      <c r="CK28">
        <v>0</v>
      </c>
      <c r="CL28" s="161">
        <f t="shared" si="54"/>
        <v>0</v>
      </c>
      <c r="CM28" s="161">
        <f t="shared" si="55"/>
        <v>0</v>
      </c>
      <c r="CN28">
        <v>3.6334698799999995E-2</v>
      </c>
      <c r="CO28" s="161">
        <f t="shared" si="56"/>
        <v>2.5349828896574473E-4</v>
      </c>
      <c r="CP28" s="161">
        <f t="shared" si="57"/>
        <v>2.0565183046183322E-2</v>
      </c>
      <c r="CQ28">
        <v>0.27180799999999999</v>
      </c>
      <c r="CR28" s="161">
        <f t="shared" si="58"/>
        <v>1.8963378038846204E-3</v>
      </c>
      <c r="CS28" s="161">
        <f t="shared" si="59"/>
        <v>0.15384140939726179</v>
      </c>
      <c r="CT28">
        <v>0.34477292739999998</v>
      </c>
      <c r="CU28" s="161">
        <f t="shared" si="60"/>
        <v>2.4053962208050819E-3</v>
      </c>
      <c r="CV28" s="161">
        <f t="shared" si="61"/>
        <v>0.19513904327038134</v>
      </c>
    </row>
    <row r="29" spans="1:100" x14ac:dyDescent="0.25">
      <c r="A29" t="s">
        <v>1827</v>
      </c>
      <c r="B29">
        <v>3</v>
      </c>
      <c r="C29">
        <v>7</v>
      </c>
      <c r="D29">
        <v>315.37926366666716</v>
      </c>
      <c r="E29">
        <v>887.6855573242857</v>
      </c>
      <c r="F29">
        <v>182.51182261169427</v>
      </c>
      <c r="G29" s="161">
        <f t="shared" si="0"/>
        <v>0.57870584289459159</v>
      </c>
      <c r="H29">
        <v>68.444336494285707</v>
      </c>
      <c r="I29" s="161">
        <f t="shared" si="1"/>
        <v>0.21702231053030288</v>
      </c>
      <c r="J29">
        <v>0.53128828682992568</v>
      </c>
      <c r="K29" s="161">
        <f t="shared" si="2"/>
        <v>1.6846012025427855E-3</v>
      </c>
      <c r="L29">
        <v>63.891816273857138</v>
      </c>
      <c r="M29" s="161">
        <f t="shared" si="3"/>
        <v>0.20258724537256234</v>
      </c>
      <c r="N29">
        <v>17.666154479428574</v>
      </c>
      <c r="O29" s="161">
        <f t="shared" si="4"/>
        <v>5.6015586675033931E-2</v>
      </c>
      <c r="P29" s="161">
        <f t="shared" si="5"/>
        <v>9.6794575971193175E-2</v>
      </c>
      <c r="Q29">
        <v>0.16542282857142857</v>
      </c>
      <c r="R29" s="161">
        <f t="shared" si="6"/>
        <v>5.245203081781192E-4</v>
      </c>
      <c r="S29" s="161">
        <f t="shared" si="7"/>
        <v>2.5891082492064837E-3</v>
      </c>
      <c r="T29">
        <v>134.37024813885714</v>
      </c>
      <c r="U29" s="161">
        <f t="shared" si="8"/>
        <v>0.42605923603422663</v>
      </c>
      <c r="V29" s="161">
        <f t="shared" si="9"/>
        <v>0.73622763838558858</v>
      </c>
      <c r="W29">
        <v>6.5964380857142855</v>
      </c>
      <c r="X29" s="161">
        <f t="shared" si="10"/>
        <v>2.091589031258009E-2</v>
      </c>
      <c r="Y29" s="161">
        <f t="shared" si="11"/>
        <v>3.6142524858505387E-2</v>
      </c>
      <c r="Z29">
        <v>0</v>
      </c>
      <c r="AA29" s="161">
        <f t="shared" si="12"/>
        <v>0</v>
      </c>
      <c r="AB29" s="161">
        <f t="shared" si="13"/>
        <v>0</v>
      </c>
      <c r="AC29">
        <v>7.7683856000000002</v>
      </c>
      <c r="AD29" s="161">
        <f t="shared" si="14"/>
        <v>2.4631884511629201E-2</v>
      </c>
      <c r="AE29" s="161">
        <f t="shared" si="15"/>
        <v>4.256373909830348E-2</v>
      </c>
      <c r="AF29">
        <v>16.079396307694285</v>
      </c>
      <c r="AG29" s="161">
        <f t="shared" si="16"/>
        <v>5.0984316853149331E-2</v>
      </c>
      <c r="AH29" s="161">
        <f t="shared" si="17"/>
        <v>8.8100573856545406E-2</v>
      </c>
      <c r="AI29">
        <v>37.338021414857145</v>
      </c>
      <c r="AJ29" s="161">
        <f t="shared" si="18"/>
        <v>0.1183908573466666</v>
      </c>
      <c r="AK29" s="161">
        <f t="shared" si="19"/>
        <v>0.58439442783746454</v>
      </c>
      <c r="AL29">
        <v>22.764904251142859</v>
      </c>
      <c r="AM29" s="161">
        <f t="shared" si="20"/>
        <v>7.2182628580183705E-2</v>
      </c>
      <c r="AN29" s="161">
        <f t="shared" si="21"/>
        <v>0.33260464513442189</v>
      </c>
      <c r="AO29">
        <v>1.0347385714285715</v>
      </c>
      <c r="AP29" s="161">
        <f t="shared" si="22"/>
        <v>3.2809340709293259E-3</v>
      </c>
      <c r="AQ29" s="161">
        <f t="shared" si="23"/>
        <v>1.6195166013021286E-2</v>
      </c>
      <c r="AR29">
        <v>45.537446457428572</v>
      </c>
      <c r="AS29" s="161">
        <f t="shared" si="24"/>
        <v>0.1443894754778752</v>
      </c>
      <c r="AT29" s="161">
        <f t="shared" si="25"/>
        <v>0.66532088394531241</v>
      </c>
      <c r="AU29">
        <v>7.9985785714285718E-2</v>
      </c>
      <c r="AV29" s="161">
        <f t="shared" si="26"/>
        <v>2.5361777050384913E-4</v>
      </c>
      <c r="AW29" s="161">
        <f t="shared" si="27"/>
        <v>1.1686253357275746E-3</v>
      </c>
      <c r="AX29">
        <v>6.2E-2</v>
      </c>
      <c r="AY29" s="161">
        <f t="shared" si="28"/>
        <v>1.9658870174016726E-4</v>
      </c>
      <c r="AZ29" s="161">
        <f t="shared" si="29"/>
        <v>9.0584558453826584E-4</v>
      </c>
      <c r="BA29">
        <v>3.1200000000000002E-2</v>
      </c>
      <c r="BB29" s="161">
        <f t="shared" si="30"/>
        <v>9.8928507972471268E-5</v>
      </c>
      <c r="BC29" s="161">
        <f t="shared" si="31"/>
        <v>1.7094782986404132E-4</v>
      </c>
      <c r="BD29">
        <v>6.6479968214285715E-2</v>
      </c>
      <c r="BE29" s="161">
        <f t="shared" si="32"/>
        <v>2.1079372004796797E-4</v>
      </c>
      <c r="BF29" s="161">
        <f t="shared" si="33"/>
        <v>1.0405083481949406E-3</v>
      </c>
      <c r="BG29">
        <v>0</v>
      </c>
      <c r="BH29" s="161">
        <f t="shared" si="34"/>
        <v>0</v>
      </c>
      <c r="BI29" s="161">
        <f t="shared" si="35"/>
        <v>0</v>
      </c>
      <c r="BJ29">
        <v>15.412545553585714</v>
      </c>
      <c r="BK29" s="161">
        <f t="shared" si="36"/>
        <v>4.8869876143396822E-2</v>
      </c>
      <c r="BL29" s="161">
        <f t="shared" si="37"/>
        <v>0.2412287903590577</v>
      </c>
      <c r="BM29">
        <v>0</v>
      </c>
      <c r="BN29" s="161">
        <f t="shared" si="38"/>
        <v>0</v>
      </c>
      <c r="BO29" s="161">
        <f t="shared" si="39"/>
        <v>0</v>
      </c>
      <c r="BP29">
        <v>0.26997342857142859</v>
      </c>
      <c r="BQ29" s="161">
        <f t="shared" si="40"/>
        <v>8.5602783592256336E-4</v>
      </c>
      <c r="BR29" s="161">
        <f t="shared" si="41"/>
        <v>4.2254774447834046E-3</v>
      </c>
      <c r="BS29">
        <v>3.3362021428571427E-3</v>
      </c>
      <c r="BT29" s="161">
        <f t="shared" si="42"/>
        <v>1.0578381419468544E-5</v>
      </c>
      <c r="BU29" s="161">
        <f t="shared" si="43"/>
        <v>5.2216423595743507E-5</v>
      </c>
      <c r="BV29">
        <v>0</v>
      </c>
      <c r="BW29" s="161">
        <f t="shared" si="44"/>
        <v>0</v>
      </c>
      <c r="BX29" s="161">
        <f t="shared" si="45"/>
        <v>0</v>
      </c>
      <c r="BY29">
        <v>0</v>
      </c>
      <c r="BZ29" s="161">
        <f t="shared" si="46"/>
        <v>0</v>
      </c>
      <c r="CA29" s="161">
        <f t="shared" si="47"/>
        <v>0</v>
      </c>
      <c r="CB29">
        <v>7.334785714285714E-5</v>
      </c>
      <c r="CC29" s="161">
        <f t="shared" si="48"/>
        <v>2.325703227602829E-7</v>
      </c>
      <c r="CD29" s="161">
        <f t="shared" si="49"/>
        <v>1.1480008148221819E-6</v>
      </c>
      <c r="CE29">
        <v>0</v>
      </c>
      <c r="CF29" s="161">
        <f t="shared" si="50"/>
        <v>0</v>
      </c>
      <c r="CG29" s="161">
        <f t="shared" si="51"/>
        <v>0</v>
      </c>
      <c r="CH29">
        <v>0</v>
      </c>
      <c r="CI29" s="161">
        <f t="shared" si="52"/>
        <v>0</v>
      </c>
      <c r="CJ29" s="161">
        <f t="shared" si="53"/>
        <v>0</v>
      </c>
      <c r="CK29">
        <v>0</v>
      </c>
      <c r="CL29" s="161">
        <f t="shared" si="54"/>
        <v>0</v>
      </c>
      <c r="CM29" s="161">
        <f t="shared" si="55"/>
        <v>0</v>
      </c>
      <c r="CN29">
        <v>0.65505107151428565</v>
      </c>
      <c r="CO29" s="161">
        <f t="shared" si="56"/>
        <v>2.0770264471370787E-3</v>
      </c>
      <c r="CP29" s="161">
        <f t="shared" si="57"/>
        <v>1.0252503524184763E-2</v>
      </c>
      <c r="CQ29">
        <v>7.7659428571428574E-2</v>
      </c>
      <c r="CR29" s="161">
        <f t="shared" si="58"/>
        <v>2.4624139097968381E-4</v>
      </c>
      <c r="CS29" s="161">
        <f t="shared" si="59"/>
        <v>1.2154831886224649E-3</v>
      </c>
      <c r="CT29">
        <v>8.8685144585428581</v>
      </c>
      <c r="CU29" s="161">
        <f t="shared" si="60"/>
        <v>2.8120157157561984E-2</v>
      </c>
      <c r="CV29" s="161">
        <f t="shared" si="61"/>
        <v>0.13880517061105402</v>
      </c>
    </row>
    <row r="30" spans="1:100" x14ac:dyDescent="0.25">
      <c r="A30" t="s">
        <v>1828</v>
      </c>
      <c r="B30">
        <v>3</v>
      </c>
      <c r="C30">
        <v>7</v>
      </c>
      <c r="D30">
        <v>123.61364362392628</v>
      </c>
      <c r="E30">
        <v>1047.9399937142857</v>
      </c>
      <c r="F30">
        <v>73.994550343428571</v>
      </c>
      <c r="G30" s="161">
        <f t="shared" si="0"/>
        <v>0.59859533441587198</v>
      </c>
      <c r="H30">
        <v>39.26741032857143</v>
      </c>
      <c r="I30" s="161">
        <f t="shared" si="1"/>
        <v>0.31766242930299765</v>
      </c>
      <c r="J30">
        <v>0.20038043649771428</v>
      </c>
      <c r="K30" s="161">
        <f t="shared" si="2"/>
        <v>1.6210220055266557E-3</v>
      </c>
      <c r="L30">
        <v>10.15130251542857</v>
      </c>
      <c r="M30" s="161">
        <f t="shared" si="3"/>
        <v>8.212121427560376E-2</v>
      </c>
      <c r="N30">
        <v>0.18514285714285714</v>
      </c>
      <c r="O30" s="161">
        <f t="shared" si="4"/>
        <v>1.4977542261121527E-3</v>
      </c>
      <c r="P30" s="161">
        <f t="shared" si="5"/>
        <v>2.5021147676897748E-3</v>
      </c>
      <c r="Q30">
        <v>0</v>
      </c>
      <c r="R30" s="161">
        <f t="shared" si="6"/>
        <v>0</v>
      </c>
      <c r="S30" s="161">
        <f t="shared" si="7"/>
        <v>0</v>
      </c>
      <c r="T30">
        <v>63.823514285714282</v>
      </c>
      <c r="U30" s="161">
        <f t="shared" si="8"/>
        <v>0.51631448127106894</v>
      </c>
      <c r="V30" s="161">
        <f t="shared" si="9"/>
        <v>0.86254344393596849</v>
      </c>
      <c r="W30">
        <v>2.1192102857142858</v>
      </c>
      <c r="X30" s="161">
        <f t="shared" si="10"/>
        <v>1.7143821859677777E-2</v>
      </c>
      <c r="Y30" s="161">
        <f t="shared" si="11"/>
        <v>2.8640086004691725E-2</v>
      </c>
      <c r="Z30">
        <v>0</v>
      </c>
      <c r="AA30" s="161">
        <f t="shared" si="12"/>
        <v>0</v>
      </c>
      <c r="AB30" s="161">
        <f t="shared" si="13"/>
        <v>0</v>
      </c>
      <c r="AC30">
        <v>4.7843400000000003</v>
      </c>
      <c r="AD30" s="161">
        <f t="shared" si="14"/>
        <v>3.8703980076467533E-2</v>
      </c>
      <c r="AE30" s="161">
        <f t="shared" si="15"/>
        <v>6.4658004917856712E-2</v>
      </c>
      <c r="AF30">
        <v>3.0823429148571431</v>
      </c>
      <c r="AG30" s="161">
        <f t="shared" si="16"/>
        <v>2.4935296982545496E-2</v>
      </c>
      <c r="AH30" s="161">
        <f t="shared" si="17"/>
        <v>4.1656350373793234E-2</v>
      </c>
      <c r="AI30">
        <v>0</v>
      </c>
      <c r="AJ30" s="161">
        <f t="shared" si="18"/>
        <v>0</v>
      </c>
      <c r="AK30" s="161">
        <f t="shared" si="19"/>
        <v>0</v>
      </c>
      <c r="AL30">
        <v>1.6104083571428571</v>
      </c>
      <c r="AM30" s="161">
        <f t="shared" si="20"/>
        <v>1.302775575520008E-2</v>
      </c>
      <c r="AN30" s="161">
        <f t="shared" si="21"/>
        <v>4.1011320677062958E-2</v>
      </c>
      <c r="AO30">
        <v>0</v>
      </c>
      <c r="AP30" s="161">
        <f t="shared" si="22"/>
        <v>0</v>
      </c>
      <c r="AQ30" s="161">
        <f t="shared" si="23"/>
        <v>0</v>
      </c>
      <c r="AR30">
        <v>37.656243400000001</v>
      </c>
      <c r="AS30" s="161">
        <f t="shared" si="24"/>
        <v>0.30462853691589892</v>
      </c>
      <c r="AT30" s="161">
        <f t="shared" si="25"/>
        <v>0.95896936123136378</v>
      </c>
      <c r="AU30">
        <v>7.5857142857142855E-4</v>
      </c>
      <c r="AV30" s="161">
        <f t="shared" si="26"/>
        <v>6.1366318986539587E-6</v>
      </c>
      <c r="AW30" s="161">
        <f t="shared" si="27"/>
        <v>1.9318091573242431E-5</v>
      </c>
      <c r="AX30">
        <v>0</v>
      </c>
      <c r="AY30" s="161">
        <f t="shared" si="28"/>
        <v>0</v>
      </c>
      <c r="AZ30" s="161">
        <f t="shared" si="29"/>
        <v>0</v>
      </c>
      <c r="BA30">
        <v>0</v>
      </c>
      <c r="BB30" s="161">
        <f t="shared" si="30"/>
        <v>0</v>
      </c>
      <c r="BC30" s="161">
        <f t="shared" si="31"/>
        <v>0</v>
      </c>
      <c r="BD30">
        <v>6.0363977142857137E-3</v>
      </c>
      <c r="BE30" s="161">
        <f t="shared" si="32"/>
        <v>4.8832778788160625E-5</v>
      </c>
      <c r="BF30" s="161">
        <f t="shared" si="33"/>
        <v>5.946426781303411E-4</v>
      </c>
      <c r="BG30">
        <v>0</v>
      </c>
      <c r="BH30" s="161">
        <f t="shared" si="34"/>
        <v>0</v>
      </c>
      <c r="BI30" s="161">
        <f t="shared" si="35"/>
        <v>0</v>
      </c>
      <c r="BJ30">
        <v>9.3802816748571427</v>
      </c>
      <c r="BK30" s="161">
        <f t="shared" si="36"/>
        <v>7.5883870096047593E-2</v>
      </c>
      <c r="BL30" s="161">
        <f t="shared" si="37"/>
        <v>0.92404710238911869</v>
      </c>
      <c r="BM30">
        <v>0</v>
      </c>
      <c r="BN30" s="161">
        <f t="shared" si="38"/>
        <v>0</v>
      </c>
      <c r="BO30" s="161">
        <f t="shared" si="39"/>
        <v>0</v>
      </c>
      <c r="BP30">
        <v>0</v>
      </c>
      <c r="BQ30" s="161">
        <f t="shared" si="40"/>
        <v>0</v>
      </c>
      <c r="BR30" s="161">
        <f t="shared" si="41"/>
        <v>0</v>
      </c>
      <c r="BS30">
        <v>0</v>
      </c>
      <c r="BT30" s="161">
        <f t="shared" si="42"/>
        <v>0</v>
      </c>
      <c r="BU30" s="161">
        <f t="shared" si="43"/>
        <v>0</v>
      </c>
      <c r="BV30">
        <v>0</v>
      </c>
      <c r="BW30" s="161">
        <f t="shared" si="44"/>
        <v>0</v>
      </c>
      <c r="BX30" s="161">
        <f t="shared" si="45"/>
        <v>0</v>
      </c>
      <c r="BY30">
        <v>0</v>
      </c>
      <c r="BZ30" s="161">
        <f t="shared" si="46"/>
        <v>0</v>
      </c>
      <c r="CA30" s="161">
        <f t="shared" si="47"/>
        <v>0</v>
      </c>
      <c r="CB30">
        <v>0</v>
      </c>
      <c r="CC30" s="161">
        <f t="shared" si="48"/>
        <v>0</v>
      </c>
      <c r="CD30" s="161">
        <f t="shared" si="49"/>
        <v>0</v>
      </c>
      <c r="CE30">
        <v>0</v>
      </c>
      <c r="CF30" s="161">
        <f t="shared" si="50"/>
        <v>0</v>
      </c>
      <c r="CG30" s="161">
        <f t="shared" si="51"/>
        <v>0</v>
      </c>
      <c r="CH30">
        <v>0</v>
      </c>
      <c r="CI30" s="161">
        <f t="shared" si="52"/>
        <v>0</v>
      </c>
      <c r="CJ30" s="161">
        <f t="shared" si="53"/>
        <v>0</v>
      </c>
      <c r="CK30">
        <v>0</v>
      </c>
      <c r="CL30" s="161">
        <f t="shared" si="54"/>
        <v>0</v>
      </c>
      <c r="CM30" s="161">
        <f t="shared" si="55"/>
        <v>0</v>
      </c>
      <c r="CN30">
        <v>0</v>
      </c>
      <c r="CO30" s="161">
        <f t="shared" si="56"/>
        <v>0</v>
      </c>
      <c r="CP30" s="161">
        <f t="shared" si="57"/>
        <v>0</v>
      </c>
      <c r="CQ30">
        <v>0</v>
      </c>
      <c r="CR30" s="161">
        <f t="shared" si="58"/>
        <v>0</v>
      </c>
      <c r="CS30" s="161">
        <f t="shared" si="59"/>
        <v>0</v>
      </c>
      <c r="CT30">
        <v>0.76498444285714284</v>
      </c>
      <c r="CU30" s="161">
        <f t="shared" si="60"/>
        <v>6.1885114007680202E-3</v>
      </c>
      <c r="CV30" s="161">
        <f t="shared" si="61"/>
        <v>7.5358254932751015E-2</v>
      </c>
    </row>
    <row r="31" spans="1:100" x14ac:dyDescent="0.25">
      <c r="A31" t="s">
        <v>1829</v>
      </c>
      <c r="B31">
        <v>3</v>
      </c>
      <c r="C31">
        <v>7</v>
      </c>
      <c r="D31">
        <v>498.44364719096285</v>
      </c>
      <c r="E31">
        <v>2520.2484647828569</v>
      </c>
      <c r="F31">
        <v>257.2641936581486</v>
      </c>
      <c r="G31" s="161">
        <f t="shared" si="0"/>
        <v>0.5161349635169209</v>
      </c>
      <c r="H31">
        <v>186.98319029417144</v>
      </c>
      <c r="I31" s="161">
        <f t="shared" si="1"/>
        <v>0.37513406249219333</v>
      </c>
      <c r="J31">
        <v>16.81007299757157</v>
      </c>
      <c r="K31" s="161">
        <f t="shared" si="2"/>
        <v>3.3725122373023893E-2</v>
      </c>
      <c r="L31">
        <v>37.386190241071425</v>
      </c>
      <c r="M31" s="161">
        <f t="shared" si="3"/>
        <v>7.5005851617862218E-2</v>
      </c>
      <c r="N31">
        <v>25.775957414285717</v>
      </c>
      <c r="O31" s="161">
        <f t="shared" si="4"/>
        <v>5.1712881806296705E-2</v>
      </c>
      <c r="P31" s="161">
        <f t="shared" si="5"/>
        <v>0.100192557105466</v>
      </c>
      <c r="Q31">
        <v>0</v>
      </c>
      <c r="R31" s="161">
        <f t="shared" si="6"/>
        <v>0</v>
      </c>
      <c r="S31" s="161">
        <f t="shared" si="7"/>
        <v>0</v>
      </c>
      <c r="T31">
        <v>198.71435796571427</v>
      </c>
      <c r="U31" s="161">
        <f t="shared" si="8"/>
        <v>0.39866965721319181</v>
      </c>
      <c r="V31" s="161">
        <f t="shared" si="9"/>
        <v>0.77241358441728947</v>
      </c>
      <c r="W31">
        <v>3.3625447142857143</v>
      </c>
      <c r="X31" s="161">
        <f t="shared" si="10"/>
        <v>6.7460880146346059E-3</v>
      </c>
      <c r="Y31" s="161">
        <f t="shared" si="11"/>
        <v>1.307039532580211E-2</v>
      </c>
      <c r="Z31">
        <v>0.25602142857142857</v>
      </c>
      <c r="AA31" s="161">
        <f t="shared" si="12"/>
        <v>5.1364167246240793E-4</v>
      </c>
      <c r="AB31" s="161">
        <f t="shared" si="13"/>
        <v>6.8480213394455629E-3</v>
      </c>
      <c r="AC31">
        <v>7.8817472571428571</v>
      </c>
      <c r="AD31" s="161">
        <f t="shared" si="14"/>
        <v>1.5812714840607079E-2</v>
      </c>
      <c r="AE31" s="161">
        <f t="shared" si="15"/>
        <v>3.0636782931464161E-2</v>
      </c>
      <c r="AF31">
        <v>20.903939878148574</v>
      </c>
      <c r="AG31" s="161">
        <f t="shared" si="16"/>
        <v>4.1938421717189416E-2</v>
      </c>
      <c r="AH31" s="161">
        <f t="shared" si="17"/>
        <v>8.1254758312482564E-2</v>
      </c>
      <c r="AI31">
        <v>0.19314571428571428</v>
      </c>
      <c r="AJ31" s="161">
        <f t="shared" si="18"/>
        <v>3.8749759451085276E-4</v>
      </c>
      <c r="AK31" s="161">
        <f t="shared" si="19"/>
        <v>5.1662315159764468E-3</v>
      </c>
      <c r="AL31">
        <v>3.1101117998857144</v>
      </c>
      <c r="AM31" s="161">
        <f t="shared" si="20"/>
        <v>6.2396457802463955E-3</v>
      </c>
      <c r="AN31" s="161">
        <f t="shared" si="21"/>
        <v>1.6633109077841324E-2</v>
      </c>
      <c r="AO31">
        <v>0.33287999999999995</v>
      </c>
      <c r="AP31" s="161">
        <f t="shared" si="22"/>
        <v>6.6783878553971728E-4</v>
      </c>
      <c r="AQ31" s="161">
        <f t="shared" si="23"/>
        <v>8.9038224503096668E-3</v>
      </c>
      <c r="AR31">
        <v>183.80842165999999</v>
      </c>
      <c r="AS31" s="161">
        <f t="shared" si="24"/>
        <v>0.36876469927116884</v>
      </c>
      <c r="AT31" s="161">
        <f t="shared" si="25"/>
        <v>0.98302110136650933</v>
      </c>
      <c r="AU31">
        <v>6.4656834285714282E-2</v>
      </c>
      <c r="AV31" s="161">
        <f t="shared" si="26"/>
        <v>1.2971744077810079E-4</v>
      </c>
      <c r="AW31" s="161">
        <f t="shared" si="27"/>
        <v>3.4578955564932266E-4</v>
      </c>
      <c r="AX31">
        <v>0</v>
      </c>
      <c r="AY31" s="161">
        <f t="shared" si="28"/>
        <v>0</v>
      </c>
      <c r="AZ31" s="161">
        <f t="shared" si="29"/>
        <v>0</v>
      </c>
      <c r="BA31">
        <v>0.6256464285714286</v>
      </c>
      <c r="BB31" s="161">
        <f t="shared" si="30"/>
        <v>1.255199925001215E-3</v>
      </c>
      <c r="BC31" s="161">
        <f t="shared" si="31"/>
        <v>2.4319219074955471E-3</v>
      </c>
      <c r="BD31">
        <v>0.50159460228571429</v>
      </c>
      <c r="BE31" s="161">
        <f t="shared" si="32"/>
        <v>1.006321587430212E-3</v>
      </c>
      <c r="BF31" s="161">
        <f t="shared" si="33"/>
        <v>1.3416574383518662E-2</v>
      </c>
      <c r="BG31">
        <v>0.15718371942857143</v>
      </c>
      <c r="BH31" s="161">
        <f t="shared" si="34"/>
        <v>3.1534902754684217E-4</v>
      </c>
      <c r="BI31" s="161">
        <f t="shared" si="35"/>
        <v>4.2043256725285095E-3</v>
      </c>
      <c r="BJ31">
        <v>32.053912693642857</v>
      </c>
      <c r="BK31" s="161">
        <f t="shared" si="36"/>
        <v>6.4307997251617927E-2</v>
      </c>
      <c r="BL31" s="161">
        <f t="shared" si="37"/>
        <v>0.85737306976064454</v>
      </c>
      <c r="BM31">
        <v>0</v>
      </c>
      <c r="BN31" s="161">
        <f t="shared" si="38"/>
        <v>0</v>
      </c>
      <c r="BO31" s="161">
        <f t="shared" si="39"/>
        <v>0</v>
      </c>
      <c r="BP31">
        <v>6.6497142857142852E-2</v>
      </c>
      <c r="BQ31" s="161">
        <f t="shared" si="40"/>
        <v>1.3340955037123101E-4</v>
      </c>
      <c r="BR31" s="161">
        <f t="shared" si="41"/>
        <v>1.7786552314734371E-3</v>
      </c>
      <c r="BS31">
        <v>0.10515746457142858</v>
      </c>
      <c r="BT31" s="161">
        <f t="shared" si="42"/>
        <v>2.1097162169496131E-4</v>
      </c>
      <c r="BU31" s="161">
        <f t="shared" si="43"/>
        <v>2.8127355018887569E-3</v>
      </c>
      <c r="BV31">
        <v>0</v>
      </c>
      <c r="BW31" s="161">
        <f t="shared" si="44"/>
        <v>0</v>
      </c>
      <c r="BX31" s="161">
        <f t="shared" si="45"/>
        <v>0</v>
      </c>
      <c r="BY31">
        <v>0</v>
      </c>
      <c r="BZ31" s="161">
        <f t="shared" si="46"/>
        <v>0</v>
      </c>
      <c r="CA31" s="161">
        <f t="shared" si="47"/>
        <v>0</v>
      </c>
      <c r="CB31">
        <v>1.0366497142857143E-3</v>
      </c>
      <c r="CC31" s="161">
        <f t="shared" si="48"/>
        <v>2.0797731501401901E-6</v>
      </c>
      <c r="CD31" s="161">
        <f t="shared" si="49"/>
        <v>2.7728145275066831E-5</v>
      </c>
      <c r="CE31">
        <v>0</v>
      </c>
      <c r="CF31" s="161">
        <f t="shared" si="50"/>
        <v>0</v>
      </c>
      <c r="CG31" s="161">
        <f t="shared" si="51"/>
        <v>0</v>
      </c>
      <c r="CH31">
        <v>0</v>
      </c>
      <c r="CI31" s="161">
        <f t="shared" si="52"/>
        <v>0</v>
      </c>
      <c r="CJ31" s="161">
        <f t="shared" si="53"/>
        <v>0</v>
      </c>
      <c r="CK31">
        <v>0</v>
      </c>
      <c r="CL31" s="161">
        <f t="shared" si="54"/>
        <v>0</v>
      </c>
      <c r="CM31" s="161">
        <f t="shared" si="55"/>
        <v>0</v>
      </c>
      <c r="CN31">
        <v>6.1596175571428567E-2</v>
      </c>
      <c r="CO31" s="161">
        <f t="shared" si="56"/>
        <v>1.2357700999613693E-4</v>
      </c>
      <c r="CP31" s="161">
        <f t="shared" si="57"/>
        <v>1.6475649210108798E-3</v>
      </c>
      <c r="CQ31">
        <v>0</v>
      </c>
      <c r="CR31" s="161">
        <f t="shared" si="58"/>
        <v>0</v>
      </c>
      <c r="CS31" s="161">
        <f t="shared" si="59"/>
        <v>0</v>
      </c>
      <c r="CT31">
        <v>3.6571646501428567</v>
      </c>
      <c r="CU31" s="161">
        <f t="shared" si="60"/>
        <v>7.3371677435417892E-3</v>
      </c>
      <c r="CV31" s="161">
        <f t="shared" si="61"/>
        <v>9.7821271077928595E-2</v>
      </c>
    </row>
    <row r="32" spans="1:100" x14ac:dyDescent="0.25">
      <c r="A32" t="s">
        <v>1830</v>
      </c>
      <c r="B32">
        <v>3</v>
      </c>
      <c r="C32">
        <v>7</v>
      </c>
      <c r="D32">
        <v>145.19242159528287</v>
      </c>
      <c r="E32">
        <v>917.29958914285714</v>
      </c>
      <c r="F32">
        <v>75.703014364361437</v>
      </c>
      <c r="G32" s="161">
        <f t="shared" si="0"/>
        <v>0.52139783559351383</v>
      </c>
      <c r="H32">
        <v>34.215219527142857</v>
      </c>
      <c r="I32" s="161">
        <f t="shared" si="1"/>
        <v>0.2356543072373033</v>
      </c>
      <c r="J32">
        <v>0.47698337485000003</v>
      </c>
      <c r="K32" s="161">
        <f t="shared" si="2"/>
        <v>3.2851809316850507E-3</v>
      </c>
      <c r="L32">
        <v>34.797204328928565</v>
      </c>
      <c r="M32" s="161">
        <f t="shared" si="3"/>
        <v>0.23966267623749782</v>
      </c>
      <c r="N32">
        <v>0</v>
      </c>
      <c r="O32" s="161">
        <f t="shared" si="4"/>
        <v>0</v>
      </c>
      <c r="P32" s="161">
        <f t="shared" si="5"/>
        <v>0</v>
      </c>
      <c r="Q32">
        <v>0.16187142857142858</v>
      </c>
      <c r="R32" s="161">
        <f t="shared" si="6"/>
        <v>1.1148751897164281E-3</v>
      </c>
      <c r="S32" s="161">
        <f t="shared" si="7"/>
        <v>4.6518515407531517E-3</v>
      </c>
      <c r="T32">
        <v>41.690173214285714</v>
      </c>
      <c r="U32" s="161">
        <f t="shared" si="8"/>
        <v>0.28713739158160151</v>
      </c>
      <c r="V32" s="161">
        <f t="shared" si="9"/>
        <v>0.55070691126814786</v>
      </c>
      <c r="W32">
        <v>25.0212</v>
      </c>
      <c r="X32" s="161">
        <f t="shared" si="10"/>
        <v>0.1723313085151609</v>
      </c>
      <c r="Y32" s="161">
        <f t="shared" si="11"/>
        <v>0.33051788241313657</v>
      </c>
      <c r="Z32">
        <v>0.23163248057142857</v>
      </c>
      <c r="AA32" s="161">
        <f t="shared" si="12"/>
        <v>1.595348283515054E-3</v>
      </c>
      <c r="AB32" s="161">
        <f t="shared" si="13"/>
        <v>6.6566405272638959E-3</v>
      </c>
      <c r="AC32">
        <v>7.8483314285714281</v>
      </c>
      <c r="AD32" s="161">
        <f t="shared" si="14"/>
        <v>5.4054690612215885E-2</v>
      </c>
      <c r="AE32" s="161">
        <f t="shared" si="15"/>
        <v>0.10367264097037293</v>
      </c>
      <c r="AF32">
        <v>1.1433097215042858</v>
      </c>
      <c r="AG32" s="161">
        <f t="shared" si="16"/>
        <v>7.8744448845354236E-3</v>
      </c>
      <c r="AH32" s="161">
        <f t="shared" si="17"/>
        <v>1.5102565348342582E-2</v>
      </c>
      <c r="AI32">
        <v>8.2285714285714286E-4</v>
      </c>
      <c r="AJ32" s="161">
        <f t="shared" si="18"/>
        <v>5.6673560080898641E-6</v>
      </c>
      <c r="AK32" s="161">
        <f t="shared" si="19"/>
        <v>2.3647219905337703E-5</v>
      </c>
      <c r="AL32">
        <v>0.64085909857142853</v>
      </c>
      <c r="AM32" s="161">
        <f t="shared" si="20"/>
        <v>4.4138605274991107E-3</v>
      </c>
      <c r="AN32" s="161">
        <f t="shared" si="21"/>
        <v>1.8730234890442145E-2</v>
      </c>
      <c r="AO32">
        <v>0</v>
      </c>
      <c r="AP32" s="161">
        <f t="shared" si="22"/>
        <v>0</v>
      </c>
      <c r="AQ32" s="161">
        <f t="shared" si="23"/>
        <v>0</v>
      </c>
      <c r="AR32">
        <v>33.573829428571429</v>
      </c>
      <c r="AS32" s="161">
        <f t="shared" si="24"/>
        <v>0.23123678949413021</v>
      </c>
      <c r="AT32" s="161">
        <f t="shared" si="25"/>
        <v>0.98125424570014474</v>
      </c>
      <c r="AU32">
        <v>5.31E-4</v>
      </c>
      <c r="AV32" s="161">
        <f t="shared" si="26"/>
        <v>3.6572156739704904E-6</v>
      </c>
      <c r="AW32" s="161">
        <f t="shared" si="27"/>
        <v>1.5519409413075922E-5</v>
      </c>
      <c r="AX32">
        <v>0</v>
      </c>
      <c r="AY32" s="161">
        <f t="shared" si="28"/>
        <v>0</v>
      </c>
      <c r="AZ32" s="161">
        <f t="shared" si="29"/>
        <v>0</v>
      </c>
      <c r="BA32">
        <v>0</v>
      </c>
      <c r="BB32" s="161">
        <f t="shared" si="30"/>
        <v>0</v>
      </c>
      <c r="BC32" s="161">
        <f t="shared" si="31"/>
        <v>0</v>
      </c>
      <c r="BD32">
        <v>3.5828571428571433E-3</v>
      </c>
      <c r="BE32" s="161">
        <f t="shared" si="32"/>
        <v>2.4676612618557952E-5</v>
      </c>
      <c r="BF32" s="161">
        <f t="shared" si="33"/>
        <v>1.0296393667115792E-4</v>
      </c>
      <c r="BG32">
        <v>3.4370614285714286E-2</v>
      </c>
      <c r="BH32" s="161">
        <f t="shared" si="34"/>
        <v>2.3672457493353736E-4</v>
      </c>
      <c r="BI32" s="161">
        <f t="shared" si="35"/>
        <v>9.8774068056784576E-4</v>
      </c>
      <c r="BJ32">
        <v>8.1735758526428572</v>
      </c>
      <c r="BK32" s="161">
        <f t="shared" si="36"/>
        <v>5.6294782901454184E-2</v>
      </c>
      <c r="BL32" s="161">
        <f t="shared" si="37"/>
        <v>0.23489173944493513</v>
      </c>
      <c r="BM32">
        <v>23.2867347</v>
      </c>
      <c r="BN32" s="161">
        <f t="shared" si="38"/>
        <v>0.16038533171456215</v>
      </c>
      <c r="BO32" s="161">
        <f t="shared" si="39"/>
        <v>0.66921280456547005</v>
      </c>
      <c r="BP32">
        <v>5.9785714285714282E-2</v>
      </c>
      <c r="BQ32" s="161">
        <f t="shared" si="40"/>
        <v>4.1176883496277917E-4</v>
      </c>
      <c r="BR32" s="161">
        <f t="shared" si="41"/>
        <v>1.7181183212471923E-3</v>
      </c>
      <c r="BS32">
        <v>0</v>
      </c>
      <c r="BT32" s="161">
        <f t="shared" si="42"/>
        <v>0</v>
      </c>
      <c r="BU32" s="161">
        <f t="shared" si="43"/>
        <v>0</v>
      </c>
      <c r="BV32">
        <v>0</v>
      </c>
      <c r="BW32" s="161">
        <f t="shared" si="44"/>
        <v>0</v>
      </c>
      <c r="BX32" s="161">
        <f t="shared" si="45"/>
        <v>0</v>
      </c>
      <c r="BY32">
        <v>0</v>
      </c>
      <c r="BZ32" s="161">
        <f t="shared" si="46"/>
        <v>0</v>
      </c>
      <c r="CA32" s="161">
        <f t="shared" si="47"/>
        <v>0</v>
      </c>
      <c r="CB32">
        <v>0</v>
      </c>
      <c r="CC32" s="161">
        <f t="shared" si="48"/>
        <v>0</v>
      </c>
      <c r="CD32" s="161">
        <f t="shared" si="49"/>
        <v>0</v>
      </c>
      <c r="CE32">
        <v>0.80271428571428571</v>
      </c>
      <c r="CF32" s="161">
        <f t="shared" si="50"/>
        <v>5.5286238558084977E-3</v>
      </c>
      <c r="CG32" s="161">
        <f t="shared" si="51"/>
        <v>2.3068355668071625E-2</v>
      </c>
      <c r="CH32">
        <v>0</v>
      </c>
      <c r="CI32" s="161">
        <f t="shared" si="52"/>
        <v>0</v>
      </c>
      <c r="CJ32" s="161">
        <f t="shared" si="53"/>
        <v>0</v>
      </c>
      <c r="CK32">
        <v>0</v>
      </c>
      <c r="CL32" s="161">
        <f t="shared" si="54"/>
        <v>0</v>
      </c>
      <c r="CM32" s="161">
        <f t="shared" si="55"/>
        <v>0</v>
      </c>
      <c r="CN32">
        <v>1.5066244285714288</v>
      </c>
      <c r="CO32" s="161">
        <f t="shared" si="56"/>
        <v>1.0376742890693527E-2</v>
      </c>
      <c r="CP32" s="161">
        <f t="shared" si="57"/>
        <v>4.3297283722270194E-2</v>
      </c>
      <c r="CQ32">
        <v>0</v>
      </c>
      <c r="CR32" s="161">
        <f t="shared" si="58"/>
        <v>0</v>
      </c>
      <c r="CS32" s="161">
        <f t="shared" si="59"/>
        <v>0</v>
      </c>
      <c r="CT32">
        <v>0.5354891100000001</v>
      </c>
      <c r="CU32" s="161">
        <f t="shared" si="60"/>
        <v>3.688134023225063E-3</v>
      </c>
      <c r="CV32" s="161">
        <f t="shared" si="61"/>
        <v>1.538885437284462E-2</v>
      </c>
    </row>
    <row r="34" spans="1:100" x14ac:dyDescent="0.25">
      <c r="A34" s="162" t="s">
        <v>1152</v>
      </c>
      <c r="D34">
        <f>MIN(D2:D32)</f>
        <v>123.61364362392628</v>
      </c>
      <c r="E34">
        <f t="shared" ref="E34:BP34" si="62">MIN(E2:E32)</f>
        <v>419.4211282</v>
      </c>
      <c r="F34">
        <f t="shared" si="62"/>
        <v>73.994550343428571</v>
      </c>
      <c r="G34" s="161">
        <f t="shared" si="62"/>
        <v>0.23707022942188985</v>
      </c>
      <c r="H34">
        <f t="shared" si="62"/>
        <v>34.215219527142857</v>
      </c>
      <c r="I34" s="161">
        <f t="shared" si="62"/>
        <v>0.14816049820752938</v>
      </c>
      <c r="J34">
        <f t="shared" si="62"/>
        <v>0.20038043649771428</v>
      </c>
      <c r="K34" s="161">
        <f t="shared" si="62"/>
        <v>9.1292016127357079E-4</v>
      </c>
      <c r="L34">
        <f t="shared" si="62"/>
        <v>1.7668064863999997</v>
      </c>
      <c r="M34" s="161">
        <f t="shared" si="62"/>
        <v>1.2326575863509824E-2</v>
      </c>
      <c r="N34">
        <f t="shared" si="62"/>
        <v>0</v>
      </c>
      <c r="O34" s="161">
        <f t="shared" si="62"/>
        <v>0</v>
      </c>
      <c r="P34" s="161">
        <f t="shared" si="62"/>
        <v>0</v>
      </c>
      <c r="Q34">
        <f t="shared" si="62"/>
        <v>0</v>
      </c>
      <c r="R34" s="161">
        <f t="shared" si="62"/>
        <v>0</v>
      </c>
      <c r="S34" s="161">
        <f t="shared" si="62"/>
        <v>0</v>
      </c>
      <c r="T34">
        <f t="shared" si="62"/>
        <v>39.636126814857143</v>
      </c>
      <c r="U34" s="161">
        <f t="shared" si="62"/>
        <v>0.14679069306606118</v>
      </c>
      <c r="V34" s="161">
        <f t="shared" si="62"/>
        <v>0.29606964934206986</v>
      </c>
      <c r="W34">
        <f t="shared" si="62"/>
        <v>5.3471428571428573E-2</v>
      </c>
      <c r="X34" s="161">
        <f t="shared" si="62"/>
        <v>8.616561281466811E-5</v>
      </c>
      <c r="Y34" s="161">
        <f t="shared" si="62"/>
        <v>1.2586144672146842E-4</v>
      </c>
      <c r="Z34">
        <f t="shared" si="62"/>
        <v>0</v>
      </c>
      <c r="AA34" s="161">
        <f t="shared" si="62"/>
        <v>0</v>
      </c>
      <c r="AB34" s="161">
        <f t="shared" si="62"/>
        <v>0</v>
      </c>
      <c r="AC34">
        <f t="shared" si="62"/>
        <v>0.7713214285714286</v>
      </c>
      <c r="AD34" s="161">
        <f t="shared" si="62"/>
        <v>1.8965931238500745E-3</v>
      </c>
      <c r="AE34" s="161">
        <f t="shared" si="62"/>
        <v>4.0962617451755657E-3</v>
      </c>
      <c r="AF34">
        <f t="shared" si="62"/>
        <v>1.1433097215042858</v>
      </c>
      <c r="AG34" s="161">
        <f t="shared" si="62"/>
        <v>5.2026265341188647E-3</v>
      </c>
      <c r="AH34" s="161">
        <f t="shared" si="62"/>
        <v>1.5102565348342582E-2</v>
      </c>
      <c r="AI34">
        <f t="shared" si="62"/>
        <v>0</v>
      </c>
      <c r="AJ34" s="161">
        <f t="shared" si="62"/>
        <v>0</v>
      </c>
      <c r="AK34" s="161">
        <f t="shared" si="62"/>
        <v>0</v>
      </c>
      <c r="AL34">
        <f t="shared" si="62"/>
        <v>9.5786819999999995E-2</v>
      </c>
      <c r="AM34" s="161">
        <f t="shared" si="62"/>
        <v>6.6828116861862585E-4</v>
      </c>
      <c r="AN34" s="161">
        <f t="shared" si="62"/>
        <v>1.5902279962508501E-3</v>
      </c>
      <c r="AO34">
        <f t="shared" si="62"/>
        <v>0</v>
      </c>
      <c r="AP34" s="161">
        <f t="shared" si="62"/>
        <v>0</v>
      </c>
      <c r="AQ34" s="161">
        <f t="shared" si="62"/>
        <v>0</v>
      </c>
      <c r="AR34">
        <f t="shared" si="62"/>
        <v>31.727579554285715</v>
      </c>
      <c r="AS34" s="161">
        <f t="shared" si="62"/>
        <v>0.11856865130143723</v>
      </c>
      <c r="AT34" s="161">
        <f t="shared" si="62"/>
        <v>0.58653841104623927</v>
      </c>
      <c r="AU34">
        <f t="shared" si="62"/>
        <v>0</v>
      </c>
      <c r="AV34" s="161">
        <f t="shared" si="62"/>
        <v>0</v>
      </c>
      <c r="AW34" s="161">
        <f t="shared" si="62"/>
        <v>0</v>
      </c>
      <c r="AX34">
        <f t="shared" si="62"/>
        <v>0</v>
      </c>
      <c r="AY34" s="161">
        <f t="shared" si="62"/>
        <v>0</v>
      </c>
      <c r="AZ34" s="161">
        <f t="shared" si="62"/>
        <v>0</v>
      </c>
      <c r="BA34">
        <f t="shared" si="62"/>
        <v>0</v>
      </c>
      <c r="BB34" s="161">
        <f t="shared" si="62"/>
        <v>0</v>
      </c>
      <c r="BC34" s="161">
        <f t="shared" si="62"/>
        <v>0</v>
      </c>
      <c r="BD34">
        <f t="shared" si="62"/>
        <v>1.5298800000000002E-3</v>
      </c>
      <c r="BE34" s="161">
        <f t="shared" si="62"/>
        <v>7.9061353937267055E-6</v>
      </c>
      <c r="BF34" s="161">
        <f t="shared" si="62"/>
        <v>4.0456573264328037E-5</v>
      </c>
      <c r="BG34">
        <f t="shared" si="62"/>
        <v>0</v>
      </c>
      <c r="BH34" s="161">
        <f t="shared" si="62"/>
        <v>0</v>
      </c>
      <c r="BI34" s="161">
        <f t="shared" si="62"/>
        <v>0</v>
      </c>
      <c r="BJ34">
        <f t="shared" si="62"/>
        <v>1.1054659746</v>
      </c>
      <c r="BK34" s="161">
        <f t="shared" si="62"/>
        <v>1.1428802212904532E-3</v>
      </c>
      <c r="BL34" s="161">
        <f t="shared" si="62"/>
        <v>3.9005933905796659E-2</v>
      </c>
      <c r="BM34">
        <f t="shared" si="62"/>
        <v>0</v>
      </c>
      <c r="BN34" s="161">
        <f t="shared" si="62"/>
        <v>0</v>
      </c>
      <c r="BO34" s="161">
        <f t="shared" si="62"/>
        <v>0</v>
      </c>
      <c r="BP34">
        <f t="shared" si="62"/>
        <v>0</v>
      </c>
      <c r="BQ34" s="161">
        <f t="shared" ref="BQ34:CV34" si="63">MIN(BQ2:BQ32)</f>
        <v>0</v>
      </c>
      <c r="BR34" s="161">
        <f t="shared" si="63"/>
        <v>0</v>
      </c>
      <c r="BS34">
        <f t="shared" si="63"/>
        <v>0</v>
      </c>
      <c r="BT34" s="161">
        <f t="shared" si="63"/>
        <v>0</v>
      </c>
      <c r="BU34" s="161">
        <f t="shared" si="63"/>
        <v>0</v>
      </c>
      <c r="BV34">
        <f t="shared" si="63"/>
        <v>0</v>
      </c>
      <c r="BW34" s="161">
        <f t="shared" si="63"/>
        <v>0</v>
      </c>
      <c r="BX34" s="161">
        <f t="shared" si="63"/>
        <v>0</v>
      </c>
      <c r="BY34">
        <f t="shared" si="63"/>
        <v>0</v>
      </c>
      <c r="BZ34" s="161">
        <f t="shared" si="63"/>
        <v>0</v>
      </c>
      <c r="CA34" s="161">
        <f t="shared" si="63"/>
        <v>0</v>
      </c>
      <c r="CB34">
        <f t="shared" si="63"/>
        <v>0</v>
      </c>
      <c r="CC34" s="161">
        <f t="shared" si="63"/>
        <v>0</v>
      </c>
      <c r="CD34" s="161">
        <f t="shared" si="63"/>
        <v>0</v>
      </c>
      <c r="CE34">
        <f t="shared" si="63"/>
        <v>0</v>
      </c>
      <c r="CF34" s="161">
        <f t="shared" si="63"/>
        <v>0</v>
      </c>
      <c r="CG34" s="161">
        <f t="shared" si="63"/>
        <v>0</v>
      </c>
      <c r="CH34">
        <f t="shared" si="63"/>
        <v>0</v>
      </c>
      <c r="CI34" s="161">
        <f t="shared" si="63"/>
        <v>0</v>
      </c>
      <c r="CJ34" s="161">
        <f t="shared" si="63"/>
        <v>0</v>
      </c>
      <c r="CK34">
        <f t="shared" si="63"/>
        <v>0</v>
      </c>
      <c r="CL34" s="161">
        <f t="shared" si="63"/>
        <v>0</v>
      </c>
      <c r="CM34" s="161">
        <f t="shared" si="63"/>
        <v>0</v>
      </c>
      <c r="CN34">
        <f t="shared" si="63"/>
        <v>0</v>
      </c>
      <c r="CO34" s="161">
        <f t="shared" si="63"/>
        <v>0</v>
      </c>
      <c r="CP34" s="161">
        <f t="shared" si="63"/>
        <v>0</v>
      </c>
      <c r="CQ34">
        <f t="shared" si="63"/>
        <v>0</v>
      </c>
      <c r="CR34" s="161">
        <f t="shared" si="63"/>
        <v>0</v>
      </c>
      <c r="CS34" s="161">
        <f t="shared" si="63"/>
        <v>0</v>
      </c>
      <c r="CT34">
        <f t="shared" si="63"/>
        <v>0</v>
      </c>
      <c r="CU34" s="161">
        <f t="shared" si="63"/>
        <v>0</v>
      </c>
      <c r="CV34" s="161">
        <f t="shared" si="63"/>
        <v>0</v>
      </c>
    </row>
    <row r="35" spans="1:100" x14ac:dyDescent="0.25">
      <c r="A35" s="162" t="s">
        <v>1153</v>
      </c>
      <c r="D35">
        <f>MAX(D2:D32)</f>
        <v>1151.7147550993529</v>
      </c>
      <c r="E35">
        <f t="shared" ref="E35:BP35" si="64">MAX(E2:E32)</f>
        <v>9079.2960955714279</v>
      </c>
      <c r="F35">
        <f t="shared" si="64"/>
        <v>929.82150843196712</v>
      </c>
      <c r="G35" s="161">
        <f t="shared" si="64"/>
        <v>0.80733662941719964</v>
      </c>
      <c r="H35">
        <f t="shared" si="64"/>
        <v>201.91462471363999</v>
      </c>
      <c r="I35" s="161">
        <f t="shared" si="64"/>
        <v>0.47148598923913138</v>
      </c>
      <c r="J35">
        <f t="shared" si="64"/>
        <v>29.98808633094157</v>
      </c>
      <c r="K35" s="161">
        <f t="shared" si="64"/>
        <v>4.0905849108393212E-2</v>
      </c>
      <c r="L35">
        <f t="shared" si="64"/>
        <v>196.77199570860247</v>
      </c>
      <c r="M35" s="161">
        <f t="shared" si="64"/>
        <v>0.56886339936896013</v>
      </c>
      <c r="N35">
        <f t="shared" si="64"/>
        <v>69.56815001857143</v>
      </c>
      <c r="O35" s="161">
        <f t="shared" si="64"/>
        <v>9.9302325796857674E-2</v>
      </c>
      <c r="P35" s="161">
        <f t="shared" si="64"/>
        <v>0.20456841542235299</v>
      </c>
      <c r="Q35">
        <f t="shared" si="64"/>
        <v>10.535655228571429</v>
      </c>
      <c r="R35" s="161">
        <f t="shared" si="64"/>
        <v>1.906069531732197E-2</v>
      </c>
      <c r="S35" s="161">
        <f t="shared" si="64"/>
        <v>0.43948947028955127</v>
      </c>
      <c r="T35">
        <f t="shared" si="64"/>
        <v>740.27352127142865</v>
      </c>
      <c r="U35" s="161">
        <f t="shared" si="64"/>
        <v>0.64275769498808655</v>
      </c>
      <c r="V35" s="161">
        <f t="shared" si="64"/>
        <v>0.86254344393596849</v>
      </c>
      <c r="W35">
        <f t="shared" si="64"/>
        <v>87.611720382857143</v>
      </c>
      <c r="X35" s="161">
        <f t="shared" si="64"/>
        <v>0.27078864909646705</v>
      </c>
      <c r="Y35" s="161">
        <f t="shared" si="64"/>
        <v>0.39342820939975365</v>
      </c>
      <c r="Z35">
        <f t="shared" si="64"/>
        <v>1.5221</v>
      </c>
      <c r="AA35" s="161">
        <f t="shared" si="64"/>
        <v>5.2967159924226202E-3</v>
      </c>
      <c r="AB35" s="161">
        <f t="shared" si="64"/>
        <v>5.4198215416811454E-2</v>
      </c>
      <c r="AC35">
        <f t="shared" si="64"/>
        <v>39.872464999999998</v>
      </c>
      <c r="AD35" s="161">
        <f t="shared" si="64"/>
        <v>0.11904415988823411</v>
      </c>
      <c r="AE35" s="161">
        <f t="shared" si="64"/>
        <v>0.20326403191728104</v>
      </c>
      <c r="AF35">
        <f t="shared" si="64"/>
        <v>112.24529501082429</v>
      </c>
      <c r="AG35" s="161">
        <f t="shared" si="64"/>
        <v>0.2399684384928015</v>
      </c>
      <c r="AH35" s="161">
        <f t="shared" si="64"/>
        <v>0.33297436428806321</v>
      </c>
      <c r="AI35">
        <f t="shared" si="64"/>
        <v>111.10657302857143</v>
      </c>
      <c r="AJ35" s="161">
        <f t="shared" si="64"/>
        <v>0.15878295751595617</v>
      </c>
      <c r="AK35" s="161">
        <f t="shared" si="64"/>
        <v>0.83011030372626426</v>
      </c>
      <c r="AL35">
        <f t="shared" si="64"/>
        <v>62.432255709508425</v>
      </c>
      <c r="AM35" s="161">
        <f t="shared" si="64"/>
        <v>8.8456645009265394E-2</v>
      </c>
      <c r="AN35" s="161">
        <f t="shared" si="64"/>
        <v>0.41291395414579884</v>
      </c>
      <c r="AO35">
        <f t="shared" si="64"/>
        <v>1.7555999999999998</v>
      </c>
      <c r="AP35" s="161">
        <f t="shared" si="64"/>
        <v>5.8523349644974887E-3</v>
      </c>
      <c r="AQ35" s="161">
        <f t="shared" si="64"/>
        <v>9.3639677165107016E-2</v>
      </c>
      <c r="AR35">
        <f t="shared" si="64"/>
        <v>183.80842165999999</v>
      </c>
      <c r="AS35" s="161">
        <f t="shared" si="64"/>
        <v>0.46499485947876268</v>
      </c>
      <c r="AT35" s="161">
        <f t="shared" si="64"/>
        <v>0.99840977200374914</v>
      </c>
      <c r="AU35">
        <f t="shared" si="64"/>
        <v>2.9349428571428571</v>
      </c>
      <c r="AV35" s="161">
        <f t="shared" si="64"/>
        <v>7.3772486395710588E-3</v>
      </c>
      <c r="AW35" s="161">
        <f t="shared" si="64"/>
        <v>2.6864630132637905E-2</v>
      </c>
      <c r="AX35">
        <f t="shared" si="64"/>
        <v>1.3885714285714286</v>
      </c>
      <c r="AY35" s="161">
        <f t="shared" si="64"/>
        <v>3.8965246936571731E-3</v>
      </c>
      <c r="AZ35" s="161">
        <f t="shared" si="64"/>
        <v>1.4189394964445252E-2</v>
      </c>
      <c r="BA35">
        <f t="shared" si="64"/>
        <v>6.7484999999999999</v>
      </c>
      <c r="BB35" s="161">
        <f t="shared" si="64"/>
        <v>2.2496287598491288E-2</v>
      </c>
      <c r="BC35" s="161">
        <f t="shared" si="64"/>
        <v>3.3393751442207117E-2</v>
      </c>
      <c r="BD35">
        <f t="shared" si="64"/>
        <v>6.2603017950857147</v>
      </c>
      <c r="BE35" s="161">
        <f t="shared" si="64"/>
        <v>1.5393381926101015E-2</v>
      </c>
      <c r="BF35" s="161">
        <f t="shared" si="64"/>
        <v>0.28350179966271355</v>
      </c>
      <c r="BG35">
        <f t="shared" si="64"/>
        <v>0.25594947000000001</v>
      </c>
      <c r="BH35" s="161">
        <f t="shared" si="64"/>
        <v>9.1607488858384833E-4</v>
      </c>
      <c r="BI35" s="161">
        <f t="shared" si="64"/>
        <v>1.2867037528731013E-2</v>
      </c>
      <c r="BJ35">
        <f t="shared" si="64"/>
        <v>184.34726373043426</v>
      </c>
      <c r="BK35" s="161">
        <f t="shared" si="64"/>
        <v>0.53294377958822725</v>
      </c>
      <c r="BL35" s="161">
        <f t="shared" si="64"/>
        <v>0.96052278526094514</v>
      </c>
      <c r="BM35">
        <f t="shared" si="64"/>
        <v>59.76928573</v>
      </c>
      <c r="BN35" s="161">
        <f t="shared" si="64"/>
        <v>0.16038533171456215</v>
      </c>
      <c r="BO35" s="161">
        <f t="shared" si="64"/>
        <v>0.66921280456547005</v>
      </c>
      <c r="BP35">
        <f t="shared" si="64"/>
        <v>1.1957142857142855</v>
      </c>
      <c r="BQ35" s="161">
        <f t="shared" ref="BQ35:CV35" si="65">MAX(BQ2:BQ32)</f>
        <v>2.7715288855460281E-3</v>
      </c>
      <c r="BR35" s="161">
        <f t="shared" si="65"/>
        <v>0.13098487609578341</v>
      </c>
      <c r="BS35">
        <f t="shared" si="65"/>
        <v>1.2590742857142858</v>
      </c>
      <c r="BT35" s="161">
        <f t="shared" si="65"/>
        <v>3.0959228464907365E-3</v>
      </c>
      <c r="BU35" s="161">
        <f t="shared" si="65"/>
        <v>1.3317431569089608E-2</v>
      </c>
      <c r="BV35">
        <f t="shared" si="65"/>
        <v>5.4727371428571429E-3</v>
      </c>
      <c r="BW35" s="161">
        <f t="shared" si="65"/>
        <v>1.1977493837752633E-5</v>
      </c>
      <c r="BX35" s="161">
        <f t="shared" si="65"/>
        <v>2.8621477002084035E-4</v>
      </c>
      <c r="BY35">
        <f t="shared" si="65"/>
        <v>0</v>
      </c>
      <c r="BZ35" s="161">
        <f t="shared" si="65"/>
        <v>0</v>
      </c>
      <c r="CA35" s="161">
        <f t="shared" si="65"/>
        <v>0</v>
      </c>
      <c r="CB35">
        <f t="shared" si="65"/>
        <v>0.4431291693714286</v>
      </c>
      <c r="CC35" s="161">
        <f t="shared" si="65"/>
        <v>2.1343986797428428E-3</v>
      </c>
      <c r="CD35" s="161">
        <f t="shared" si="65"/>
        <v>2.1318676365624466E-2</v>
      </c>
      <c r="CE35">
        <f t="shared" si="65"/>
        <v>2.3144928571428571</v>
      </c>
      <c r="CF35" s="161">
        <f t="shared" si="65"/>
        <v>5.5286238558084977E-3</v>
      </c>
      <c r="CG35" s="161">
        <f t="shared" si="65"/>
        <v>2.3111328274001513E-2</v>
      </c>
      <c r="CH35">
        <f t="shared" si="65"/>
        <v>6.3506285714285708E-3</v>
      </c>
      <c r="CI35" s="161">
        <f t="shared" si="65"/>
        <v>1.6307561591087874E-5</v>
      </c>
      <c r="CJ35" s="161">
        <f t="shared" si="65"/>
        <v>2.2247205104004649E-4</v>
      </c>
      <c r="CK35">
        <f t="shared" si="65"/>
        <v>0</v>
      </c>
      <c r="CL35" s="161">
        <f t="shared" si="65"/>
        <v>0</v>
      </c>
      <c r="CM35" s="161">
        <f t="shared" si="65"/>
        <v>0</v>
      </c>
      <c r="CN35">
        <f t="shared" si="65"/>
        <v>4.0998679345142852</v>
      </c>
      <c r="CO35" s="161">
        <f t="shared" si="65"/>
        <v>1.397343609129391E-2</v>
      </c>
      <c r="CP35" s="161">
        <f t="shared" si="65"/>
        <v>0.29826867173261185</v>
      </c>
      <c r="CQ35">
        <f t="shared" si="65"/>
        <v>21.841714285714286</v>
      </c>
      <c r="CR35" s="161">
        <f t="shared" si="65"/>
        <v>7.0760959890777714E-2</v>
      </c>
      <c r="CS35" s="161">
        <f t="shared" si="65"/>
        <v>0.72504083973173516</v>
      </c>
      <c r="CT35">
        <f t="shared" si="65"/>
        <v>58.603928548571432</v>
      </c>
      <c r="CU35" s="161">
        <f t="shared" si="65"/>
        <v>0.15823415625708082</v>
      </c>
      <c r="CV35" s="161">
        <f t="shared" si="65"/>
        <v>0.69686205560591596</v>
      </c>
    </row>
    <row r="36" spans="1:100" s="164" customFormat="1" x14ac:dyDescent="0.25">
      <c r="A36" s="163" t="s">
        <v>1154</v>
      </c>
      <c r="D36" s="164">
        <f>AVERAGE(D2:D32)</f>
        <v>423.2599715552883</v>
      </c>
      <c r="E36" s="164">
        <f t="shared" ref="E36:BP36" si="66">AVERAGE(E2:E32)</f>
        <v>1696.6821526681781</v>
      </c>
      <c r="F36" s="164">
        <f t="shared" si="66"/>
        <v>255.20883697112274</v>
      </c>
      <c r="G36" s="165">
        <f t="shared" si="66"/>
        <v>0.585119124393359</v>
      </c>
      <c r="H36" s="164">
        <f t="shared" si="66"/>
        <v>104.6638271963209</v>
      </c>
      <c r="I36" s="165">
        <f t="shared" si="66"/>
        <v>0.26376757574717913</v>
      </c>
      <c r="J36" s="164">
        <f t="shared" si="66"/>
        <v>3.8456285953827725</v>
      </c>
      <c r="K36" s="165">
        <f t="shared" si="66"/>
        <v>7.425436112261697E-3</v>
      </c>
      <c r="L36" s="164">
        <f t="shared" si="66"/>
        <v>59.541678795793658</v>
      </c>
      <c r="M36" s="165">
        <f t="shared" si="66"/>
        <v>0.14368786375714807</v>
      </c>
      <c r="N36" s="164">
        <f t="shared" si="66"/>
        <v>17.329650329631335</v>
      </c>
      <c r="O36" s="165">
        <f t="shared" si="66"/>
        <v>3.2319291937742814E-2</v>
      </c>
      <c r="P36" s="165">
        <f t="shared" si="66"/>
        <v>5.7804190221862499E-2</v>
      </c>
      <c r="Q36" s="164">
        <f t="shared" si="66"/>
        <v>2.1395437416589855</v>
      </c>
      <c r="R36" s="165">
        <f t="shared" si="66"/>
        <v>4.6954458532346569E-3</v>
      </c>
      <c r="S36" s="165">
        <f t="shared" si="66"/>
        <v>6.5597302024212309E-2</v>
      </c>
      <c r="T36" s="164">
        <f t="shared" si="66"/>
        <v>178.83436482515671</v>
      </c>
      <c r="U36" s="165">
        <f t="shared" si="66"/>
        <v>0.39216003246614722</v>
      </c>
      <c r="V36" s="165">
        <f t="shared" si="66"/>
        <v>0.66528767629062702</v>
      </c>
      <c r="W36" s="164">
        <f t="shared" si="66"/>
        <v>19.862255855810421</v>
      </c>
      <c r="X36" s="165">
        <f t="shared" si="66"/>
        <v>5.7789893960664321E-2</v>
      </c>
      <c r="Y36" s="165">
        <f t="shared" si="66"/>
        <v>9.9900513489665707E-2</v>
      </c>
      <c r="Z36" s="164">
        <f t="shared" si="66"/>
        <v>0.21067698004884786</v>
      </c>
      <c r="AA36" s="165">
        <f t="shared" si="66"/>
        <v>5.5784507012282178E-4</v>
      </c>
      <c r="AB36" s="165">
        <f t="shared" si="66"/>
        <v>5.8578619655444419E-3</v>
      </c>
      <c r="AC36" s="164">
        <f t="shared" si="66"/>
        <v>13.334778982114615</v>
      </c>
      <c r="AD36" s="165">
        <f t="shared" si="66"/>
        <v>3.9292285220595836E-2</v>
      </c>
      <c r="AE36" s="165">
        <f t="shared" si="66"/>
        <v>6.9247747957236802E-2</v>
      </c>
      <c r="AF36" s="164">
        <f t="shared" si="66"/>
        <v>25.290635603294461</v>
      </c>
      <c r="AG36" s="165">
        <f t="shared" si="66"/>
        <v>6.2126601768759906E-2</v>
      </c>
      <c r="AH36" s="165">
        <f t="shared" si="66"/>
        <v>0.10563807985166358</v>
      </c>
      <c r="AI36" s="164">
        <f t="shared" si="66"/>
        <v>14.544572541935487</v>
      </c>
      <c r="AJ36" s="165">
        <f t="shared" si="66"/>
        <v>2.3559633413945603E-2</v>
      </c>
      <c r="AK36" s="165">
        <f t="shared" si="66"/>
        <v>0.20080121595106529</v>
      </c>
      <c r="AL36" s="164">
        <f t="shared" si="66"/>
        <v>11.315354465725855</v>
      </c>
      <c r="AM36" s="165">
        <f t="shared" si="66"/>
        <v>2.2114327174682754E-2</v>
      </c>
      <c r="AN36" s="165">
        <f t="shared" si="66"/>
        <v>9.6649985123369822E-2</v>
      </c>
      <c r="AO36" s="164">
        <f t="shared" si="66"/>
        <v>0.35928629032258064</v>
      </c>
      <c r="AP36" s="165">
        <f t="shared" si="66"/>
        <v>9.7455738843009617E-4</v>
      </c>
      <c r="AQ36" s="165">
        <f t="shared" si="66"/>
        <v>1.1068533448675954E-2</v>
      </c>
      <c r="AR36" s="164">
        <f t="shared" si="66"/>
        <v>92.90009983962733</v>
      </c>
      <c r="AS36" s="165">
        <f t="shared" si="66"/>
        <v>0.24043105644295343</v>
      </c>
      <c r="AT36" s="165">
        <f t="shared" si="66"/>
        <v>0.89861441220965443</v>
      </c>
      <c r="AU36" s="164">
        <f t="shared" si="66"/>
        <v>0.31165399695852553</v>
      </c>
      <c r="AV36" s="165">
        <f t="shared" si="66"/>
        <v>8.4644518429781716E-4</v>
      </c>
      <c r="AW36" s="165">
        <f t="shared" si="66"/>
        <v>3.2875019768698385E-3</v>
      </c>
      <c r="AX36" s="164">
        <f t="shared" si="66"/>
        <v>0.13671889400921661</v>
      </c>
      <c r="AY36" s="165">
        <f t="shared" si="66"/>
        <v>3.7574694524519287E-4</v>
      </c>
      <c r="AZ36" s="165">
        <f t="shared" si="66"/>
        <v>1.4481006901060944E-3</v>
      </c>
      <c r="BA36" s="164">
        <f t="shared" si="66"/>
        <v>0.55715137373271895</v>
      </c>
      <c r="BB36" s="165">
        <f t="shared" si="66"/>
        <v>1.43101903532107E-3</v>
      </c>
      <c r="BC36" s="165">
        <f t="shared" si="66"/>
        <v>2.1217921819552642E-3</v>
      </c>
      <c r="BD36" s="164">
        <f t="shared" si="66"/>
        <v>0.68466621981963127</v>
      </c>
      <c r="BE36" s="165">
        <f t="shared" si="66"/>
        <v>1.8309793731837011E-3</v>
      </c>
      <c r="BF36" s="165">
        <f t="shared" si="66"/>
        <v>2.216674327270849E-2</v>
      </c>
      <c r="BG36" s="164">
        <f t="shared" si="66"/>
        <v>4.225859765898618E-2</v>
      </c>
      <c r="BH36" s="165">
        <f t="shared" si="66"/>
        <v>1.0625928976024313E-4</v>
      </c>
      <c r="BI36" s="165">
        <f t="shared" si="66"/>
        <v>1.2779371178158281E-3</v>
      </c>
      <c r="BJ36" s="164">
        <f t="shared" si="66"/>
        <v>28.719475191030476</v>
      </c>
      <c r="BK36" s="165">
        <f t="shared" si="66"/>
        <v>7.6016398576592134E-2</v>
      </c>
      <c r="BL36" s="165">
        <f t="shared" si="66"/>
        <v>0.46809246161992396</v>
      </c>
      <c r="BM36" s="164">
        <f t="shared" si="66"/>
        <v>3.2260706848967735</v>
      </c>
      <c r="BN36" s="165">
        <f t="shared" si="66"/>
        <v>8.8864334497504652E-3</v>
      </c>
      <c r="BO36" s="165">
        <f t="shared" si="66"/>
        <v>4.7018177032511925E-2</v>
      </c>
      <c r="BP36" s="164">
        <f t="shared" si="66"/>
        <v>0.15158288908755757</v>
      </c>
      <c r="BQ36" s="165">
        <f t="shared" ref="BQ36:CV36" si="67">AVERAGE(BQ2:BQ32)</f>
        <v>3.9032296640714628E-4</v>
      </c>
      <c r="BR36" s="165">
        <f t="shared" si="67"/>
        <v>6.6186473392118843E-3</v>
      </c>
      <c r="BS36" s="164">
        <f t="shared" si="67"/>
        <v>0.13847996158594009</v>
      </c>
      <c r="BT36" s="165">
        <f t="shared" si="67"/>
        <v>3.8517775553938171E-4</v>
      </c>
      <c r="BU36" s="165">
        <f t="shared" si="67"/>
        <v>2.8931786774329567E-3</v>
      </c>
      <c r="BV36" s="164">
        <f t="shared" si="67"/>
        <v>4.936251612903226E-4</v>
      </c>
      <c r="BW36" s="165">
        <f t="shared" si="67"/>
        <v>8.6971606414848101E-7</v>
      </c>
      <c r="BX36" s="165">
        <f t="shared" si="67"/>
        <v>1.9948043568240855E-5</v>
      </c>
      <c r="BY36" s="164">
        <f t="shared" si="67"/>
        <v>0</v>
      </c>
      <c r="BZ36" s="165">
        <f t="shared" si="67"/>
        <v>0</v>
      </c>
      <c r="CA36" s="165">
        <f t="shared" si="67"/>
        <v>0</v>
      </c>
      <c r="CB36" s="164">
        <f t="shared" si="67"/>
        <v>5.379764243442859E-2</v>
      </c>
      <c r="CC36" s="165">
        <f t="shared" si="67"/>
        <v>1.5327803344882421E-4</v>
      </c>
      <c r="CD36" s="165">
        <f t="shared" si="67"/>
        <v>1.6171550064585682E-3</v>
      </c>
      <c r="CE36" s="164">
        <f t="shared" si="67"/>
        <v>0.16901881993087559</v>
      </c>
      <c r="CF36" s="165">
        <f t="shared" si="67"/>
        <v>4.4477163404282356E-4</v>
      </c>
      <c r="CG36" s="165">
        <f t="shared" si="67"/>
        <v>2.3663465952798437E-3</v>
      </c>
      <c r="CH36" s="164">
        <f t="shared" si="67"/>
        <v>3.1277373271889404E-4</v>
      </c>
      <c r="CI36" s="165">
        <f t="shared" si="67"/>
        <v>7.0059574359379045E-7</v>
      </c>
      <c r="CJ36" s="165">
        <f t="shared" si="67"/>
        <v>9.542790670099881E-6</v>
      </c>
      <c r="CK36" s="164">
        <f t="shared" si="67"/>
        <v>0</v>
      </c>
      <c r="CL36" s="165">
        <f t="shared" si="67"/>
        <v>0</v>
      </c>
      <c r="CM36" s="165">
        <f t="shared" si="67"/>
        <v>0</v>
      </c>
      <c r="CN36" s="164">
        <f t="shared" si="67"/>
        <v>0.91688049592513376</v>
      </c>
      <c r="CO36" s="165">
        <f t="shared" si="67"/>
        <v>2.8463218405459061E-3</v>
      </c>
      <c r="CP36" s="165">
        <f t="shared" si="67"/>
        <v>3.243920999500962E-2</v>
      </c>
      <c r="CQ36" s="164">
        <f t="shared" si="67"/>
        <v>0.88885600000000009</v>
      </c>
      <c r="CR36" s="165">
        <f t="shared" si="67"/>
        <v>2.8462752060171063E-3</v>
      </c>
      <c r="CS36" s="165">
        <f t="shared" si="67"/>
        <v>3.2526040789296079E-2</v>
      </c>
      <c r="CT36" s="164">
        <f t="shared" si="67"/>
        <v>7.2957063402643989</v>
      </c>
      <c r="CU36" s="165">
        <f t="shared" si="67"/>
        <v>1.9992593593425114E-2</v>
      </c>
      <c r="CV36" s="165">
        <f t="shared" si="67"/>
        <v>0.13188776283553774</v>
      </c>
    </row>
    <row r="37" spans="1:100" x14ac:dyDescent="0.25">
      <c r="A37" s="162" t="s">
        <v>1155</v>
      </c>
      <c r="D37">
        <f>STDEV(D2:D32)</f>
        <v>234.26218992598606</v>
      </c>
      <c r="E37">
        <f t="shared" ref="E37:BP37" si="68">STDEV(E2:E32)</f>
        <v>1559.3594616645237</v>
      </c>
      <c r="F37">
        <f t="shared" si="68"/>
        <v>178.70909592792796</v>
      </c>
      <c r="G37" s="161">
        <f t="shared" si="68"/>
        <v>0.11869675523365017</v>
      </c>
      <c r="H37">
        <f t="shared" si="68"/>
        <v>49.398683868732334</v>
      </c>
      <c r="I37" s="161">
        <f t="shared" si="68"/>
        <v>8.1574944597609098E-2</v>
      </c>
      <c r="J37">
        <f t="shared" si="68"/>
        <v>6.4559705190972645</v>
      </c>
      <c r="K37" s="161">
        <f t="shared" si="68"/>
        <v>1.0059046469349802E-2</v>
      </c>
      <c r="L37">
        <f t="shared" si="68"/>
        <v>50.868012868729885</v>
      </c>
      <c r="M37" s="161">
        <f t="shared" si="68"/>
        <v>0.11003189660519953</v>
      </c>
      <c r="N37">
        <f t="shared" si="68"/>
        <v>20.896216014303391</v>
      </c>
      <c r="O37" s="161">
        <f t="shared" si="68"/>
        <v>3.0116719244711983E-2</v>
      </c>
      <c r="P37" s="161">
        <f t="shared" si="68"/>
        <v>5.6266791997395801E-2</v>
      </c>
      <c r="Q37">
        <f t="shared" si="68"/>
        <v>2.8640221905201528</v>
      </c>
      <c r="R37" s="161">
        <f t="shared" si="68"/>
        <v>5.9058663916609086E-3</v>
      </c>
      <c r="S37" s="161">
        <f t="shared" si="68"/>
        <v>0.11049333217061345</v>
      </c>
      <c r="T37">
        <f t="shared" si="68"/>
        <v>148.59784145761469</v>
      </c>
      <c r="U37" s="161">
        <f t="shared" si="68"/>
        <v>0.13000883304180427</v>
      </c>
      <c r="V37" s="161">
        <f t="shared" si="68"/>
        <v>0.15145211179205509</v>
      </c>
      <c r="W37">
        <f t="shared" si="68"/>
        <v>26.186298076664816</v>
      </c>
      <c r="X37" s="161">
        <f t="shared" si="68"/>
        <v>7.7069890360950896E-2</v>
      </c>
      <c r="Y37" s="161">
        <f t="shared" si="68"/>
        <v>0.13140554450529501</v>
      </c>
      <c r="Z37">
        <f t="shared" si="68"/>
        <v>0.36564225706847875</v>
      </c>
      <c r="AA37" s="161">
        <f t="shared" si="68"/>
        <v>1.0782486554923195E-3</v>
      </c>
      <c r="AB37" s="161">
        <f t="shared" si="68"/>
        <v>1.2130128193536711E-2</v>
      </c>
      <c r="AC37">
        <f t="shared" si="68"/>
        <v>8.6569880481538011</v>
      </c>
      <c r="AD37" s="161">
        <f t="shared" si="68"/>
        <v>2.9024343104929334E-2</v>
      </c>
      <c r="AE37" s="161">
        <f t="shared" si="68"/>
        <v>5.1436083501244179E-2</v>
      </c>
      <c r="AF37">
        <f t="shared" si="68"/>
        <v>20.960504208660819</v>
      </c>
      <c r="AG37" s="161">
        <f t="shared" si="68"/>
        <v>4.7602303297520396E-2</v>
      </c>
      <c r="AH37" s="161">
        <f t="shared" si="68"/>
        <v>7.6142180720149749E-2</v>
      </c>
      <c r="AI37">
        <f t="shared" si="68"/>
        <v>27.094221400970447</v>
      </c>
      <c r="AJ37" s="161">
        <f t="shared" si="68"/>
        <v>4.1860788412813488E-2</v>
      </c>
      <c r="AK37" s="161">
        <f t="shared" si="68"/>
        <v>0.28887031838905491</v>
      </c>
      <c r="AL37">
        <f t="shared" si="68"/>
        <v>15.856095955060111</v>
      </c>
      <c r="AM37" s="161">
        <f t="shared" si="68"/>
        <v>2.3665154911844396E-2</v>
      </c>
      <c r="AN37" s="161">
        <f t="shared" si="68"/>
        <v>0.10472460841557782</v>
      </c>
      <c r="AO37">
        <f t="shared" si="68"/>
        <v>0.55363081822288096</v>
      </c>
      <c r="AP37" s="161">
        <f t="shared" si="68"/>
        <v>1.6471648219001595E-3</v>
      </c>
      <c r="AQ37" s="161">
        <f t="shared" si="68"/>
        <v>2.1681755091881531E-2</v>
      </c>
      <c r="AR37">
        <f t="shared" si="68"/>
        <v>43.692059709358404</v>
      </c>
      <c r="AS37" s="161">
        <f t="shared" si="68"/>
        <v>9.0963060740401308E-2</v>
      </c>
      <c r="AT37" s="161">
        <f t="shared" si="68"/>
        <v>0.10593060389353751</v>
      </c>
      <c r="AU37">
        <f t="shared" si="68"/>
        <v>0.67472600859221377</v>
      </c>
      <c r="AV37" s="161">
        <f t="shared" si="68"/>
        <v>1.8634613076420837E-3</v>
      </c>
      <c r="AW37" s="161">
        <f t="shared" si="68"/>
        <v>6.7281818160259514E-3</v>
      </c>
      <c r="AX37">
        <f t="shared" si="68"/>
        <v>0.34280344715217831</v>
      </c>
      <c r="AY37" s="161">
        <f t="shared" si="68"/>
        <v>9.4603654170324696E-4</v>
      </c>
      <c r="AZ37" s="161">
        <f t="shared" si="68"/>
        <v>3.4306151059797091E-3</v>
      </c>
      <c r="BA37">
        <f t="shared" si="68"/>
        <v>1.6461178087466646</v>
      </c>
      <c r="BB37" s="161">
        <f t="shared" si="68"/>
        <v>4.5401681919683533E-3</v>
      </c>
      <c r="BC37" s="161">
        <f t="shared" si="68"/>
        <v>6.6790218447809607E-3</v>
      </c>
      <c r="BD37">
        <f t="shared" si="68"/>
        <v>1.2815572034069314</v>
      </c>
      <c r="BE37" s="161">
        <f t="shared" si="68"/>
        <v>3.3769750779694676E-3</v>
      </c>
      <c r="BF37" s="161">
        <f t="shared" si="68"/>
        <v>5.2929472775570398E-2</v>
      </c>
      <c r="BG37">
        <f t="shared" si="68"/>
        <v>7.0598617329036439E-2</v>
      </c>
      <c r="BH37" s="161">
        <f t="shared" si="68"/>
        <v>1.9855016355869767E-4</v>
      </c>
      <c r="BI37" s="161">
        <f t="shared" si="68"/>
        <v>2.8842168224293215E-3</v>
      </c>
      <c r="BJ37">
        <f t="shared" si="68"/>
        <v>41.051787399773872</v>
      </c>
      <c r="BK37" s="161">
        <f t="shared" si="68"/>
        <v>0.10691543981618902</v>
      </c>
      <c r="BL37" s="161">
        <f t="shared" si="68"/>
        <v>0.29210721413307478</v>
      </c>
      <c r="BM37">
        <f t="shared" si="68"/>
        <v>11.395456358097842</v>
      </c>
      <c r="BN37" s="161">
        <f t="shared" si="68"/>
        <v>3.0614621324403346E-2</v>
      </c>
      <c r="BO37" s="161">
        <f t="shared" si="68"/>
        <v>0.13328368236192389</v>
      </c>
      <c r="BP37">
        <f t="shared" si="68"/>
        <v>0.22693137188260304</v>
      </c>
      <c r="BQ37" s="161">
        <f t="shared" ref="BQ37:CV37" si="69">STDEV(BQ2:BQ32)</f>
        <v>5.4586903591940703E-4</v>
      </c>
      <c r="BR37" s="161">
        <f t="shared" si="69"/>
        <v>2.3287255743522976E-2</v>
      </c>
      <c r="BS37">
        <f t="shared" si="69"/>
        <v>0.25787806444951589</v>
      </c>
      <c r="BT37" s="161">
        <f t="shared" si="69"/>
        <v>6.8565615640531685E-4</v>
      </c>
      <c r="BU37" s="161">
        <f t="shared" si="69"/>
        <v>4.1761007648994418E-3</v>
      </c>
      <c r="BV37">
        <f t="shared" si="69"/>
        <v>1.4337992430962423E-3</v>
      </c>
      <c r="BW37" s="161">
        <f t="shared" si="69"/>
        <v>2.5648467185531848E-6</v>
      </c>
      <c r="BX37" s="161">
        <f t="shared" si="69"/>
        <v>6.0645233559126269E-5</v>
      </c>
      <c r="BY37">
        <f t="shared" si="69"/>
        <v>0</v>
      </c>
      <c r="BZ37" s="161">
        <f t="shared" si="69"/>
        <v>0</v>
      </c>
      <c r="CA37" s="161">
        <f t="shared" si="69"/>
        <v>0</v>
      </c>
      <c r="CB37">
        <f t="shared" si="69"/>
        <v>0.11774235518949068</v>
      </c>
      <c r="CC37" s="161">
        <f t="shared" si="69"/>
        <v>4.4071098785672044E-4</v>
      </c>
      <c r="CD37" s="161">
        <f t="shared" si="69"/>
        <v>4.4485887440253039E-3</v>
      </c>
      <c r="CE37">
        <f t="shared" si="69"/>
        <v>0.50106282517244671</v>
      </c>
      <c r="CF37" s="161">
        <f t="shared" si="69"/>
        <v>1.2864865873224514E-3</v>
      </c>
      <c r="CG37" s="161">
        <f t="shared" si="69"/>
        <v>6.485142824747798E-3</v>
      </c>
      <c r="CH37">
        <f t="shared" si="69"/>
        <v>1.2713411294280801E-3</v>
      </c>
      <c r="CI37" s="161">
        <f t="shared" si="69"/>
        <v>3.0550428665582831E-6</v>
      </c>
      <c r="CJ37" s="161">
        <f t="shared" si="69"/>
        <v>4.1654003324898209E-5</v>
      </c>
      <c r="CK37">
        <f t="shared" si="69"/>
        <v>0</v>
      </c>
      <c r="CL37" s="161">
        <f t="shared" si="69"/>
        <v>0</v>
      </c>
      <c r="CM37" s="161">
        <f t="shared" si="69"/>
        <v>0</v>
      </c>
      <c r="CN37">
        <f t="shared" si="69"/>
        <v>1.2210179916873234</v>
      </c>
      <c r="CO37" s="161">
        <f t="shared" si="69"/>
        <v>3.8847810169352144E-3</v>
      </c>
      <c r="CP37" s="161">
        <f t="shared" si="69"/>
        <v>6.3838830056043641E-2</v>
      </c>
      <c r="CQ37">
        <f t="shared" si="69"/>
        <v>3.9022601559128631</v>
      </c>
      <c r="CR37" s="161">
        <f t="shared" si="69"/>
        <v>1.2641376434622058E-2</v>
      </c>
      <c r="CS37" s="161">
        <f t="shared" si="69"/>
        <v>0.13148166182445284</v>
      </c>
      <c r="CT37">
        <f t="shared" si="69"/>
        <v>13.919049714570168</v>
      </c>
      <c r="CU37" s="161">
        <f t="shared" si="69"/>
        <v>3.7957631376970051E-2</v>
      </c>
      <c r="CV37" s="161">
        <f t="shared" si="69"/>
        <v>0.17814271025300268</v>
      </c>
    </row>
    <row r="38" spans="1:100" x14ac:dyDescent="0.25">
      <c r="A38" s="162" t="s">
        <v>1156</v>
      </c>
      <c r="D38">
        <f>AVERAGE(D2:D32)</f>
        <v>423.2599715552883</v>
      </c>
      <c r="E38">
        <f t="shared" ref="E38:BP38" si="70">AVERAGE(E2:E32)</f>
        <v>1696.6821526681781</v>
      </c>
      <c r="F38">
        <f t="shared" si="70"/>
        <v>255.20883697112274</v>
      </c>
      <c r="G38" s="161">
        <f t="shared" si="70"/>
        <v>0.585119124393359</v>
      </c>
      <c r="H38">
        <f t="shared" si="70"/>
        <v>104.6638271963209</v>
      </c>
      <c r="I38" s="161">
        <f t="shared" si="70"/>
        <v>0.26376757574717913</v>
      </c>
      <c r="J38">
        <f t="shared" si="70"/>
        <v>3.8456285953827725</v>
      </c>
      <c r="K38" s="161">
        <f t="shared" si="70"/>
        <v>7.425436112261697E-3</v>
      </c>
      <c r="L38">
        <f t="shared" si="70"/>
        <v>59.541678795793658</v>
      </c>
      <c r="M38" s="161">
        <f t="shared" si="70"/>
        <v>0.14368786375714807</v>
      </c>
      <c r="N38">
        <f t="shared" si="70"/>
        <v>17.329650329631335</v>
      </c>
      <c r="O38" s="161">
        <f t="shared" si="70"/>
        <v>3.2319291937742814E-2</v>
      </c>
      <c r="P38" s="161">
        <f t="shared" si="70"/>
        <v>5.7804190221862499E-2</v>
      </c>
      <c r="Q38">
        <f t="shared" si="70"/>
        <v>2.1395437416589855</v>
      </c>
      <c r="R38" s="161">
        <f t="shared" si="70"/>
        <v>4.6954458532346569E-3</v>
      </c>
      <c r="S38" s="161">
        <f t="shared" si="70"/>
        <v>6.5597302024212309E-2</v>
      </c>
      <c r="T38">
        <f t="shared" si="70"/>
        <v>178.83436482515671</v>
      </c>
      <c r="U38" s="161">
        <f t="shared" si="70"/>
        <v>0.39216003246614722</v>
      </c>
      <c r="V38" s="161">
        <f t="shared" si="70"/>
        <v>0.66528767629062702</v>
      </c>
      <c r="W38">
        <f t="shared" si="70"/>
        <v>19.862255855810421</v>
      </c>
      <c r="X38" s="161">
        <f t="shared" si="70"/>
        <v>5.7789893960664321E-2</v>
      </c>
      <c r="Y38" s="161">
        <f t="shared" si="70"/>
        <v>9.9900513489665707E-2</v>
      </c>
      <c r="Z38">
        <f t="shared" si="70"/>
        <v>0.21067698004884786</v>
      </c>
      <c r="AA38" s="161">
        <f t="shared" si="70"/>
        <v>5.5784507012282178E-4</v>
      </c>
      <c r="AB38" s="161">
        <f t="shared" si="70"/>
        <v>5.8578619655444419E-3</v>
      </c>
      <c r="AC38">
        <f t="shared" si="70"/>
        <v>13.334778982114615</v>
      </c>
      <c r="AD38" s="161">
        <f t="shared" si="70"/>
        <v>3.9292285220595836E-2</v>
      </c>
      <c r="AE38" s="161">
        <f t="shared" si="70"/>
        <v>6.9247747957236802E-2</v>
      </c>
      <c r="AF38">
        <f t="shared" si="70"/>
        <v>25.290635603294461</v>
      </c>
      <c r="AG38" s="161">
        <f t="shared" si="70"/>
        <v>6.2126601768759906E-2</v>
      </c>
      <c r="AH38" s="161">
        <f t="shared" si="70"/>
        <v>0.10563807985166358</v>
      </c>
      <c r="AI38">
        <f t="shared" si="70"/>
        <v>14.544572541935487</v>
      </c>
      <c r="AJ38" s="161">
        <f t="shared" si="70"/>
        <v>2.3559633413945603E-2</v>
      </c>
      <c r="AK38" s="161">
        <f t="shared" si="70"/>
        <v>0.20080121595106529</v>
      </c>
      <c r="AL38">
        <f t="shared" si="70"/>
        <v>11.315354465725855</v>
      </c>
      <c r="AM38" s="161">
        <f t="shared" si="70"/>
        <v>2.2114327174682754E-2</v>
      </c>
      <c r="AN38" s="161">
        <f t="shared" si="70"/>
        <v>9.6649985123369822E-2</v>
      </c>
      <c r="AO38">
        <f t="shared" si="70"/>
        <v>0.35928629032258064</v>
      </c>
      <c r="AP38" s="161">
        <f t="shared" si="70"/>
        <v>9.7455738843009617E-4</v>
      </c>
      <c r="AQ38" s="161">
        <f t="shared" si="70"/>
        <v>1.1068533448675954E-2</v>
      </c>
      <c r="AR38">
        <f t="shared" si="70"/>
        <v>92.90009983962733</v>
      </c>
      <c r="AS38" s="161">
        <f t="shared" si="70"/>
        <v>0.24043105644295343</v>
      </c>
      <c r="AT38" s="161">
        <f t="shared" si="70"/>
        <v>0.89861441220965443</v>
      </c>
      <c r="AU38">
        <f t="shared" si="70"/>
        <v>0.31165399695852553</v>
      </c>
      <c r="AV38" s="161">
        <f t="shared" si="70"/>
        <v>8.4644518429781716E-4</v>
      </c>
      <c r="AW38" s="161">
        <f t="shared" si="70"/>
        <v>3.2875019768698385E-3</v>
      </c>
      <c r="AX38">
        <f t="shared" si="70"/>
        <v>0.13671889400921661</v>
      </c>
      <c r="AY38" s="161">
        <f t="shared" si="70"/>
        <v>3.7574694524519287E-4</v>
      </c>
      <c r="AZ38" s="161">
        <f t="shared" si="70"/>
        <v>1.4481006901060944E-3</v>
      </c>
      <c r="BA38">
        <f t="shared" si="70"/>
        <v>0.55715137373271895</v>
      </c>
      <c r="BB38" s="161">
        <f t="shared" si="70"/>
        <v>1.43101903532107E-3</v>
      </c>
      <c r="BC38" s="161">
        <f t="shared" si="70"/>
        <v>2.1217921819552642E-3</v>
      </c>
      <c r="BD38">
        <f t="shared" si="70"/>
        <v>0.68466621981963127</v>
      </c>
      <c r="BE38" s="161">
        <f t="shared" si="70"/>
        <v>1.8309793731837011E-3</v>
      </c>
      <c r="BF38" s="161">
        <f t="shared" si="70"/>
        <v>2.216674327270849E-2</v>
      </c>
      <c r="BG38">
        <f t="shared" si="70"/>
        <v>4.225859765898618E-2</v>
      </c>
      <c r="BH38" s="161">
        <f t="shared" si="70"/>
        <v>1.0625928976024313E-4</v>
      </c>
      <c r="BI38" s="161">
        <f t="shared" si="70"/>
        <v>1.2779371178158281E-3</v>
      </c>
      <c r="BJ38">
        <f t="shared" si="70"/>
        <v>28.719475191030476</v>
      </c>
      <c r="BK38" s="161">
        <f t="shared" si="70"/>
        <v>7.6016398576592134E-2</v>
      </c>
      <c r="BL38" s="161">
        <f t="shared" si="70"/>
        <v>0.46809246161992396</v>
      </c>
      <c r="BM38">
        <f t="shared" si="70"/>
        <v>3.2260706848967735</v>
      </c>
      <c r="BN38" s="161">
        <f t="shared" si="70"/>
        <v>8.8864334497504652E-3</v>
      </c>
      <c r="BO38" s="161">
        <f t="shared" si="70"/>
        <v>4.7018177032511925E-2</v>
      </c>
      <c r="BP38">
        <f t="shared" si="70"/>
        <v>0.15158288908755757</v>
      </c>
      <c r="BQ38" s="161">
        <f t="shared" ref="BQ38:CV38" si="71">AVERAGE(BQ2:BQ32)</f>
        <v>3.9032296640714628E-4</v>
      </c>
      <c r="BR38" s="161">
        <f t="shared" si="71"/>
        <v>6.6186473392118843E-3</v>
      </c>
      <c r="BS38">
        <f t="shared" si="71"/>
        <v>0.13847996158594009</v>
      </c>
      <c r="BT38" s="161">
        <f t="shared" si="71"/>
        <v>3.8517775553938171E-4</v>
      </c>
      <c r="BU38" s="161">
        <f t="shared" si="71"/>
        <v>2.8931786774329567E-3</v>
      </c>
      <c r="BV38">
        <f t="shared" si="71"/>
        <v>4.936251612903226E-4</v>
      </c>
      <c r="BW38" s="161">
        <f t="shared" si="71"/>
        <v>8.6971606414848101E-7</v>
      </c>
      <c r="BX38" s="161">
        <f t="shared" si="71"/>
        <v>1.9948043568240855E-5</v>
      </c>
      <c r="BY38">
        <f t="shared" si="71"/>
        <v>0</v>
      </c>
      <c r="BZ38" s="161">
        <f t="shared" si="71"/>
        <v>0</v>
      </c>
      <c r="CA38" s="161">
        <f t="shared" si="71"/>
        <v>0</v>
      </c>
      <c r="CB38">
        <f t="shared" si="71"/>
        <v>5.379764243442859E-2</v>
      </c>
      <c r="CC38" s="161">
        <f t="shared" si="71"/>
        <v>1.5327803344882421E-4</v>
      </c>
      <c r="CD38" s="161">
        <f t="shared" si="71"/>
        <v>1.6171550064585682E-3</v>
      </c>
      <c r="CE38">
        <f t="shared" si="71"/>
        <v>0.16901881993087559</v>
      </c>
      <c r="CF38" s="161">
        <f t="shared" si="71"/>
        <v>4.4477163404282356E-4</v>
      </c>
      <c r="CG38" s="161">
        <f t="shared" si="71"/>
        <v>2.3663465952798437E-3</v>
      </c>
      <c r="CH38">
        <f t="shared" si="71"/>
        <v>3.1277373271889404E-4</v>
      </c>
      <c r="CI38" s="161">
        <f t="shared" si="71"/>
        <v>7.0059574359379045E-7</v>
      </c>
      <c r="CJ38" s="161">
        <f t="shared" si="71"/>
        <v>9.542790670099881E-6</v>
      </c>
      <c r="CK38">
        <f t="shared" si="71"/>
        <v>0</v>
      </c>
      <c r="CL38" s="161">
        <f t="shared" si="71"/>
        <v>0</v>
      </c>
      <c r="CM38" s="161">
        <f t="shared" si="71"/>
        <v>0</v>
      </c>
      <c r="CN38">
        <f t="shared" si="71"/>
        <v>0.91688049592513376</v>
      </c>
      <c r="CO38" s="161">
        <f t="shared" si="71"/>
        <v>2.8463218405459061E-3</v>
      </c>
      <c r="CP38" s="161">
        <f t="shared" si="71"/>
        <v>3.243920999500962E-2</v>
      </c>
      <c r="CQ38">
        <f t="shared" si="71"/>
        <v>0.88885600000000009</v>
      </c>
      <c r="CR38" s="161">
        <f t="shared" si="71"/>
        <v>2.8462752060171063E-3</v>
      </c>
      <c r="CS38" s="161">
        <f t="shared" si="71"/>
        <v>3.2526040789296079E-2</v>
      </c>
      <c r="CT38">
        <f t="shared" si="71"/>
        <v>7.2957063402643989</v>
      </c>
      <c r="CU38" s="161">
        <f t="shared" si="71"/>
        <v>1.9992593593425114E-2</v>
      </c>
      <c r="CV38" s="161">
        <f t="shared" si="71"/>
        <v>0.13188776283553774</v>
      </c>
    </row>
    <row r="39" spans="1:100" x14ac:dyDescent="0.25">
      <c r="A39" s="162" t="s">
        <v>1157</v>
      </c>
      <c r="D39">
        <f>PERCENTILE(D2:D32, 0.33)</f>
        <v>314.70823667421445</v>
      </c>
      <c r="E39">
        <f t="shared" ref="E39:BP39" si="72">PERCENTILE(E2:E32, 0.33)</f>
        <v>923.82100663178574</v>
      </c>
      <c r="F39">
        <f t="shared" si="72"/>
        <v>163.19293897089284</v>
      </c>
      <c r="G39" s="161">
        <f t="shared" si="72"/>
        <v>0.55039603723363228</v>
      </c>
      <c r="H39">
        <f t="shared" si="72"/>
        <v>75.102303110814788</v>
      </c>
      <c r="I39" s="161">
        <f t="shared" si="72"/>
        <v>0.21909888985177906</v>
      </c>
      <c r="J39">
        <f t="shared" si="72"/>
        <v>0.73165665582435002</v>
      </c>
      <c r="K39" s="161">
        <f t="shared" si="72"/>
        <v>2.2274195552486192E-3</v>
      </c>
      <c r="L39">
        <f t="shared" si="72"/>
        <v>29.966898622177716</v>
      </c>
      <c r="M39" s="161">
        <f t="shared" si="72"/>
        <v>8.1409678009829609E-2</v>
      </c>
      <c r="N39">
        <f t="shared" si="72"/>
        <v>2.9932375585714288</v>
      </c>
      <c r="O39" s="161">
        <f t="shared" si="72"/>
        <v>7.5671130702353153E-3</v>
      </c>
      <c r="P39" s="161">
        <f t="shared" si="72"/>
        <v>1.1020742378398386E-2</v>
      </c>
      <c r="Q39">
        <f t="shared" si="72"/>
        <v>9.9646976571428569E-2</v>
      </c>
      <c r="R39" s="161">
        <f t="shared" si="72"/>
        <v>2.5055777161113121E-4</v>
      </c>
      <c r="S39" s="161">
        <f t="shared" si="72"/>
        <v>1.7118817903205141E-3</v>
      </c>
      <c r="T39">
        <f t="shared" si="72"/>
        <v>98.242177141142861</v>
      </c>
      <c r="U39" s="161">
        <f t="shared" si="72"/>
        <v>0.34083770617493608</v>
      </c>
      <c r="V39" s="161">
        <f t="shared" si="72"/>
        <v>0.59452811102916725</v>
      </c>
      <c r="W39">
        <f t="shared" si="72"/>
        <v>2.1184824</v>
      </c>
      <c r="X39" s="161">
        <f t="shared" si="72"/>
        <v>7.9736281984839029E-3</v>
      </c>
      <c r="Y39" s="161">
        <f t="shared" si="72"/>
        <v>1.3937077728656365E-2</v>
      </c>
      <c r="Z39">
        <f t="shared" si="72"/>
        <v>0</v>
      </c>
      <c r="AA39" s="161">
        <f t="shared" si="72"/>
        <v>0</v>
      </c>
      <c r="AB39" s="161">
        <f t="shared" si="72"/>
        <v>0</v>
      </c>
      <c r="AC39">
        <f t="shared" si="72"/>
        <v>7.8784056742857143</v>
      </c>
      <c r="AD39" s="161">
        <f t="shared" si="72"/>
        <v>2.4423860443660798E-2</v>
      </c>
      <c r="AE39" s="161">
        <f t="shared" si="72"/>
        <v>4.0081514501387965E-2</v>
      </c>
      <c r="AF39">
        <f t="shared" si="72"/>
        <v>15.982722100464557</v>
      </c>
      <c r="AG39" s="161">
        <f t="shared" si="72"/>
        <v>3.8494839896983102E-2</v>
      </c>
      <c r="AH39" s="161">
        <f t="shared" si="72"/>
        <v>7.0819902810666538E-2</v>
      </c>
      <c r="AI39">
        <f t="shared" si="72"/>
        <v>5.2734858857142859E-2</v>
      </c>
      <c r="AJ39" s="161">
        <f t="shared" si="72"/>
        <v>1.7612074780991023E-4</v>
      </c>
      <c r="AK39" s="161">
        <f t="shared" si="72"/>
        <v>1.8090189268594931E-3</v>
      </c>
      <c r="AL39">
        <f t="shared" si="72"/>
        <v>2.4343793935714286</v>
      </c>
      <c r="AM39" s="161">
        <f t="shared" si="72"/>
        <v>6.361221302694303E-3</v>
      </c>
      <c r="AN39" s="161">
        <f t="shared" si="72"/>
        <v>2.0836941528219622E-2</v>
      </c>
      <c r="AO39">
        <f t="shared" si="72"/>
        <v>0</v>
      </c>
      <c r="AP39" s="161">
        <f t="shared" si="72"/>
        <v>0</v>
      </c>
      <c r="AQ39" s="161">
        <f t="shared" si="72"/>
        <v>0</v>
      </c>
      <c r="AR39">
        <f t="shared" si="72"/>
        <v>66.760883857840241</v>
      </c>
      <c r="AS39" s="161">
        <f t="shared" si="72"/>
        <v>0.18969912739426964</v>
      </c>
      <c r="AT39" s="161">
        <f t="shared" si="72"/>
        <v>0.87387590644345081</v>
      </c>
      <c r="AU39">
        <f t="shared" si="72"/>
        <v>3.3388434285714287E-2</v>
      </c>
      <c r="AV39" s="161">
        <f t="shared" si="72"/>
        <v>6.5654913952901457E-5</v>
      </c>
      <c r="AW39" s="161">
        <f t="shared" si="72"/>
        <v>2.3702700677036685E-4</v>
      </c>
      <c r="AX39">
        <f t="shared" si="72"/>
        <v>0</v>
      </c>
      <c r="AY39" s="161">
        <f t="shared" si="72"/>
        <v>0</v>
      </c>
      <c r="AZ39" s="161">
        <f t="shared" si="72"/>
        <v>0</v>
      </c>
      <c r="BA39">
        <f t="shared" si="72"/>
        <v>0</v>
      </c>
      <c r="BB39" s="161">
        <f t="shared" si="72"/>
        <v>0</v>
      </c>
      <c r="BC39" s="161">
        <f t="shared" si="72"/>
        <v>0</v>
      </c>
      <c r="BD39">
        <f t="shared" si="72"/>
        <v>1.6196060799999999E-2</v>
      </c>
      <c r="BE39" s="161">
        <f t="shared" si="72"/>
        <v>6.7326094169040769E-5</v>
      </c>
      <c r="BF39" s="161">
        <f t="shared" si="72"/>
        <v>5.9128818014080042E-4</v>
      </c>
      <c r="BG39">
        <f t="shared" si="72"/>
        <v>0</v>
      </c>
      <c r="BH39" s="161">
        <f t="shared" si="72"/>
        <v>0</v>
      </c>
      <c r="BI39" s="161">
        <f t="shared" si="72"/>
        <v>0</v>
      </c>
      <c r="BJ39">
        <f t="shared" si="72"/>
        <v>11.383175513828572</v>
      </c>
      <c r="BK39" s="161">
        <f t="shared" si="72"/>
        <v>2.8462031388459957E-2</v>
      </c>
      <c r="BL39" s="161">
        <f t="shared" si="72"/>
        <v>0.25719641560906698</v>
      </c>
      <c r="BM39">
        <f t="shared" si="72"/>
        <v>0</v>
      </c>
      <c r="BN39" s="161">
        <f t="shared" si="72"/>
        <v>0</v>
      </c>
      <c r="BO39" s="161">
        <f t="shared" si="72"/>
        <v>0</v>
      </c>
      <c r="BP39">
        <f t="shared" si="72"/>
        <v>2.2488994285714291E-2</v>
      </c>
      <c r="BQ39" s="161">
        <f t="shared" ref="BQ39:CV39" si="73">PERCENTILE(BQ2:BQ32, 0.33)</f>
        <v>4.4090704863238841E-5</v>
      </c>
      <c r="BR39" s="161">
        <f t="shared" si="73"/>
        <v>1.1470005524330394E-3</v>
      </c>
      <c r="BS39">
        <f t="shared" si="73"/>
        <v>3.0347425542857145E-3</v>
      </c>
      <c r="BT39" s="161">
        <f t="shared" si="73"/>
        <v>6.1461756063161808E-6</v>
      </c>
      <c r="BU39" s="161">
        <f t="shared" si="73"/>
        <v>5.2204086040733258E-5</v>
      </c>
      <c r="BV39">
        <f t="shared" si="73"/>
        <v>0</v>
      </c>
      <c r="BW39" s="161">
        <f t="shared" si="73"/>
        <v>0</v>
      </c>
      <c r="BX39" s="161">
        <f t="shared" si="73"/>
        <v>0</v>
      </c>
      <c r="BY39">
        <f t="shared" si="73"/>
        <v>0</v>
      </c>
      <c r="BZ39" s="161">
        <f t="shared" si="73"/>
        <v>0</v>
      </c>
      <c r="CA39" s="161">
        <f t="shared" si="73"/>
        <v>0</v>
      </c>
      <c r="CB39">
        <f t="shared" si="73"/>
        <v>7.0165688571428584E-5</v>
      </c>
      <c r="CC39" s="161">
        <f t="shared" si="73"/>
        <v>1.8008450542216913E-7</v>
      </c>
      <c r="CD39" s="161">
        <f t="shared" si="73"/>
        <v>1.0955293891471255E-6</v>
      </c>
      <c r="CE39">
        <f t="shared" si="73"/>
        <v>0</v>
      </c>
      <c r="CF39" s="161">
        <f t="shared" si="73"/>
        <v>0</v>
      </c>
      <c r="CG39" s="161">
        <f t="shared" si="73"/>
        <v>0</v>
      </c>
      <c r="CH39">
        <f t="shared" si="73"/>
        <v>0</v>
      </c>
      <c r="CI39" s="161">
        <f t="shared" si="73"/>
        <v>0</v>
      </c>
      <c r="CJ39" s="161">
        <f t="shared" si="73"/>
        <v>0</v>
      </c>
      <c r="CK39">
        <f t="shared" si="73"/>
        <v>0</v>
      </c>
      <c r="CL39" s="161">
        <f t="shared" si="73"/>
        <v>0</v>
      </c>
      <c r="CM39" s="161">
        <f t="shared" si="73"/>
        <v>0</v>
      </c>
      <c r="CN39">
        <f t="shared" si="73"/>
        <v>0.11624831073214287</v>
      </c>
      <c r="CO39" s="161">
        <f t="shared" si="73"/>
        <v>3.3112549528257703E-4</v>
      </c>
      <c r="CP39" s="161">
        <f t="shared" si="73"/>
        <v>1.8644561016048214E-3</v>
      </c>
      <c r="CQ39">
        <f t="shared" si="73"/>
        <v>0</v>
      </c>
      <c r="CR39" s="161">
        <f t="shared" si="73"/>
        <v>0</v>
      </c>
      <c r="CS39" s="161">
        <f t="shared" si="73"/>
        <v>0</v>
      </c>
      <c r="CT39">
        <f t="shared" si="73"/>
        <v>0.7420349095714287</v>
      </c>
      <c r="CU39" s="161">
        <f t="shared" si="73"/>
        <v>2.5503718842425712E-3</v>
      </c>
      <c r="CV39" s="161">
        <f t="shared" si="73"/>
        <v>3.1360965268157882E-2</v>
      </c>
    </row>
    <row r="40" spans="1:100" x14ac:dyDescent="0.25">
      <c r="A40" s="162" t="s">
        <v>1158</v>
      </c>
      <c r="D40">
        <f>PERCENTILE(D2:D32,0.67)</f>
        <v>438.12927950209433</v>
      </c>
      <c r="E40">
        <f t="shared" ref="E40:BP40" si="74">PERCENTILE(E2:E32,0.67)</f>
        <v>1811.1175284429999</v>
      </c>
      <c r="F40">
        <f t="shared" si="74"/>
        <v>267.53466046303345</v>
      </c>
      <c r="G40" s="161">
        <f t="shared" si="74"/>
        <v>0.62911562912357666</v>
      </c>
      <c r="H40">
        <f t="shared" si="74"/>
        <v>128.26798503226001</v>
      </c>
      <c r="I40" s="161">
        <f t="shared" si="74"/>
        <v>0.27576068400083981</v>
      </c>
      <c r="J40">
        <f t="shared" si="74"/>
        <v>1.2089646305103923</v>
      </c>
      <c r="K40" s="161">
        <f t="shared" si="74"/>
        <v>5.0632355200224176E-3</v>
      </c>
      <c r="L40">
        <f t="shared" si="74"/>
        <v>64.995026008985732</v>
      </c>
      <c r="M40" s="161">
        <f t="shared" si="74"/>
        <v>0.17332844864575556</v>
      </c>
      <c r="N40">
        <f t="shared" si="74"/>
        <v>18.073937602914295</v>
      </c>
      <c r="O40" s="161">
        <f t="shared" si="74"/>
        <v>5.1994589520481006E-2</v>
      </c>
      <c r="P40" s="161">
        <f t="shared" si="74"/>
        <v>8.7362661716043968E-2</v>
      </c>
      <c r="Q40">
        <f t="shared" si="74"/>
        <v>2.5516507542857152</v>
      </c>
      <c r="R40" s="161">
        <f t="shared" si="74"/>
        <v>6.4240381696026331E-3</v>
      </c>
      <c r="S40" s="161">
        <f t="shared" si="74"/>
        <v>2.6419291762044567E-2</v>
      </c>
      <c r="T40">
        <f t="shared" si="74"/>
        <v>196.96897591085715</v>
      </c>
      <c r="U40" s="161">
        <f t="shared" si="74"/>
        <v>0.44727246961122058</v>
      </c>
      <c r="V40" s="161">
        <f t="shared" si="74"/>
        <v>0.76463323147318185</v>
      </c>
      <c r="W40">
        <f t="shared" si="74"/>
        <v>18.039193330857145</v>
      </c>
      <c r="X40" s="161">
        <f t="shared" si="74"/>
        <v>3.3158248071343176E-2</v>
      </c>
      <c r="Y40" s="161">
        <f t="shared" si="74"/>
        <v>6.3387220430458482E-2</v>
      </c>
      <c r="Z40">
        <f t="shared" si="74"/>
        <v>0.20307967662857149</v>
      </c>
      <c r="AA40" s="161">
        <f t="shared" si="74"/>
        <v>4.8684849921750253E-4</v>
      </c>
      <c r="AB40" s="161">
        <f t="shared" si="74"/>
        <v>4.1008295596987772E-3</v>
      </c>
      <c r="AC40">
        <f t="shared" si="74"/>
        <v>13.619145285714289</v>
      </c>
      <c r="AD40" s="161">
        <f t="shared" si="74"/>
        <v>4.7923494738110632E-2</v>
      </c>
      <c r="AE40" s="161">
        <f t="shared" si="74"/>
        <v>8.1772716044472143E-2</v>
      </c>
      <c r="AF40">
        <f t="shared" si="74"/>
        <v>28.693827633963718</v>
      </c>
      <c r="AG40" s="161">
        <f t="shared" si="74"/>
        <v>6.8374273786701786E-2</v>
      </c>
      <c r="AH40" s="161">
        <f t="shared" si="74"/>
        <v>0.12132879152109841</v>
      </c>
      <c r="AI40">
        <f t="shared" si="74"/>
        <v>7.4745736080000027</v>
      </c>
      <c r="AJ40" s="161">
        <f t="shared" si="74"/>
        <v>1.6368199185573622E-2</v>
      </c>
      <c r="AK40" s="161">
        <f t="shared" si="74"/>
        <v>0.24152669619086709</v>
      </c>
      <c r="AL40">
        <f t="shared" si="74"/>
        <v>8.2685253193772681</v>
      </c>
      <c r="AM40" s="161">
        <f t="shared" si="74"/>
        <v>2.2807267545296422E-2</v>
      </c>
      <c r="AN40" s="161">
        <f t="shared" si="74"/>
        <v>0.11896825233870265</v>
      </c>
      <c r="AO40">
        <f t="shared" si="74"/>
        <v>0.23610142857142868</v>
      </c>
      <c r="AP40" s="161">
        <f t="shared" si="74"/>
        <v>6.7015327821993282E-4</v>
      </c>
      <c r="AQ40" s="161">
        <f t="shared" si="74"/>
        <v>4.2254703344745265E-3</v>
      </c>
      <c r="AR40">
        <f t="shared" si="74"/>
        <v>99.683186618571455</v>
      </c>
      <c r="AS40" s="161">
        <f t="shared" si="74"/>
        <v>0.25633413448067505</v>
      </c>
      <c r="AT40" s="161">
        <f t="shared" si="74"/>
        <v>0.97331728512480131</v>
      </c>
      <c r="AU40">
        <f t="shared" si="74"/>
        <v>0.12695251142857145</v>
      </c>
      <c r="AV40" s="161">
        <f t="shared" si="74"/>
        <v>3.0878523862791192E-4</v>
      </c>
      <c r="AW40" s="161">
        <f t="shared" si="74"/>
        <v>1.2572219917808009E-3</v>
      </c>
      <c r="AX40">
        <f t="shared" si="74"/>
        <v>0</v>
      </c>
      <c r="AY40" s="161">
        <f t="shared" si="74"/>
        <v>0</v>
      </c>
      <c r="AZ40" s="161">
        <f t="shared" si="74"/>
        <v>0</v>
      </c>
      <c r="BA40">
        <f t="shared" si="74"/>
        <v>3.1330000000000004E-2</v>
      </c>
      <c r="BB40" s="161">
        <f t="shared" si="74"/>
        <v>6.6791915846577007E-5</v>
      </c>
      <c r="BC40" s="161">
        <f t="shared" si="74"/>
        <v>1.2209565036696058E-4</v>
      </c>
      <c r="BD40">
        <f t="shared" si="74"/>
        <v>0.5487069643714293</v>
      </c>
      <c r="BE40" s="161">
        <f t="shared" si="74"/>
        <v>1.0383750039578317E-3</v>
      </c>
      <c r="BF40" s="161">
        <f t="shared" si="74"/>
        <v>8.9246081116138333E-3</v>
      </c>
      <c r="BG40">
        <f t="shared" si="74"/>
        <v>2.571206142857144E-2</v>
      </c>
      <c r="BH40" s="161">
        <f t="shared" si="74"/>
        <v>6.8502444492811768E-5</v>
      </c>
      <c r="BI40" s="161">
        <f t="shared" si="74"/>
        <v>4.0512600211919773E-4</v>
      </c>
      <c r="BJ40">
        <f t="shared" si="74"/>
        <v>24.409572097605004</v>
      </c>
      <c r="BK40" s="161">
        <f t="shared" si="74"/>
        <v>5.9805469567425579E-2</v>
      </c>
      <c r="BL40" s="161">
        <f t="shared" si="74"/>
        <v>0.62936160283471143</v>
      </c>
      <c r="BM40">
        <f t="shared" si="74"/>
        <v>0.17115789600000014</v>
      </c>
      <c r="BN40" s="161">
        <f t="shared" si="74"/>
        <v>4.4914843873861598E-4</v>
      </c>
      <c r="BO40" s="161">
        <f t="shared" si="74"/>
        <v>2.8163506866244878E-3</v>
      </c>
      <c r="BP40">
        <f t="shared" si="74"/>
        <v>0.17906194285714289</v>
      </c>
      <c r="BQ40" s="161">
        <f t="shared" ref="BQ40:CV40" si="75">PERCENTILE(BQ2:BQ32,0.67)</f>
        <v>3.8422485445719414E-4</v>
      </c>
      <c r="BR40" s="161">
        <f t="shared" si="75"/>
        <v>2.4557551919108596E-3</v>
      </c>
      <c r="BS40">
        <f t="shared" si="75"/>
        <v>0.14072529020571431</v>
      </c>
      <c r="BT40" s="161">
        <f t="shared" si="75"/>
        <v>2.5623391785851177E-4</v>
      </c>
      <c r="BU40" s="161">
        <f t="shared" si="75"/>
        <v>2.0523278471563876E-3</v>
      </c>
      <c r="BV40">
        <f t="shared" si="75"/>
        <v>0</v>
      </c>
      <c r="BW40" s="161">
        <f t="shared" si="75"/>
        <v>0</v>
      </c>
      <c r="BX40" s="161">
        <f t="shared" si="75"/>
        <v>0</v>
      </c>
      <c r="BY40">
        <f t="shared" si="75"/>
        <v>0</v>
      </c>
      <c r="BZ40" s="161">
        <f t="shared" si="75"/>
        <v>0</v>
      </c>
      <c r="CA40" s="161">
        <f t="shared" si="75"/>
        <v>0</v>
      </c>
      <c r="CB40">
        <f t="shared" si="75"/>
        <v>4.8077413957142918E-4</v>
      </c>
      <c r="CC40" s="161">
        <f t="shared" si="75"/>
        <v>1.3991721058638514E-6</v>
      </c>
      <c r="CD40" s="161">
        <f t="shared" si="75"/>
        <v>2.1201157519812531E-5</v>
      </c>
      <c r="CE40">
        <f t="shared" si="75"/>
        <v>0</v>
      </c>
      <c r="CF40" s="161">
        <f t="shared" si="75"/>
        <v>0</v>
      </c>
      <c r="CG40" s="161">
        <f t="shared" si="75"/>
        <v>0</v>
      </c>
      <c r="CH40">
        <f t="shared" si="75"/>
        <v>0</v>
      </c>
      <c r="CI40" s="161">
        <f t="shared" si="75"/>
        <v>0</v>
      </c>
      <c r="CJ40" s="161">
        <f t="shared" si="75"/>
        <v>0</v>
      </c>
      <c r="CK40">
        <f t="shared" si="75"/>
        <v>0</v>
      </c>
      <c r="CL40" s="161">
        <f t="shared" si="75"/>
        <v>0</v>
      </c>
      <c r="CM40" s="161">
        <f t="shared" si="75"/>
        <v>0</v>
      </c>
      <c r="CN40">
        <f t="shared" si="75"/>
        <v>0.79037718558221437</v>
      </c>
      <c r="CO40" s="161">
        <f t="shared" si="75"/>
        <v>2.4850024535338559E-3</v>
      </c>
      <c r="CP40" s="161">
        <f t="shared" si="75"/>
        <v>2.4134824005260413E-2</v>
      </c>
      <c r="CQ40">
        <f t="shared" si="75"/>
        <v>0.27578804571428578</v>
      </c>
      <c r="CR40" s="161">
        <f t="shared" si="75"/>
        <v>3.4070373448312301E-4</v>
      </c>
      <c r="CS40" s="161">
        <f t="shared" si="75"/>
        <v>8.3700606180128565E-3</v>
      </c>
      <c r="CT40">
        <f t="shared" si="75"/>
        <v>3.7120583177350004</v>
      </c>
      <c r="CU40" s="161">
        <f t="shared" si="75"/>
        <v>1.0759605947593403E-2</v>
      </c>
      <c r="CV40" s="161">
        <f t="shared" si="75"/>
        <v>0.12771083948940251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C264C-BB9C-4869-8E8D-F3DF8520A187}">
  <dimension ref="A1:ABJ39"/>
  <sheetViews>
    <sheetView workbookViewId="0">
      <selection activeCell="C5" sqref="C5"/>
    </sheetView>
  </sheetViews>
  <sheetFormatPr defaultRowHeight="15" x14ac:dyDescent="0.25"/>
  <cols>
    <col min="1" max="1" width="17.7109375" customWidth="1"/>
    <col min="2" max="2" width="13.28515625" bestFit="1" customWidth="1"/>
  </cols>
  <sheetData>
    <row r="1" spans="1:738" ht="15.75" x14ac:dyDescent="0.25">
      <c r="A1" s="157" t="s">
        <v>1073</v>
      </c>
      <c r="B1" s="157" t="s">
        <v>1804</v>
      </c>
      <c r="C1" s="157" t="s">
        <v>1074</v>
      </c>
      <c r="D1" s="157" t="s">
        <v>1075</v>
      </c>
      <c r="E1" s="158" t="s">
        <v>1805</v>
      </c>
      <c r="F1" s="158" t="s">
        <v>1076</v>
      </c>
      <c r="G1" s="158" t="s">
        <v>1077</v>
      </c>
      <c r="H1" s="159" t="s">
        <v>1078</v>
      </c>
      <c r="I1" s="158" t="s">
        <v>1079</v>
      </c>
      <c r="J1" s="159" t="s">
        <v>1080</v>
      </c>
      <c r="K1" s="158" t="s">
        <v>1081</v>
      </c>
      <c r="L1" s="159" t="s">
        <v>1836</v>
      </c>
      <c r="M1" s="158" t="s">
        <v>1083</v>
      </c>
      <c r="N1" s="159" t="s">
        <v>1084</v>
      </c>
      <c r="O1" s="284" t="s">
        <v>1085</v>
      </c>
      <c r="P1" s="284" t="s">
        <v>1086</v>
      </c>
      <c r="Q1" s="284" t="s">
        <v>1078</v>
      </c>
      <c r="R1" s="285" t="s">
        <v>1087</v>
      </c>
      <c r="S1" s="285" t="s">
        <v>1086</v>
      </c>
      <c r="T1" s="285" t="s">
        <v>1088</v>
      </c>
      <c r="U1" s="286" t="s">
        <v>1089</v>
      </c>
      <c r="V1" s="286" t="s">
        <v>1086</v>
      </c>
      <c r="W1" s="286" t="s">
        <v>1078</v>
      </c>
      <c r="X1" s="287" t="s">
        <v>1090</v>
      </c>
      <c r="Y1" s="287" t="s">
        <v>1086</v>
      </c>
      <c r="Z1" s="287" t="s">
        <v>1078</v>
      </c>
      <c r="AA1" s="288" t="s">
        <v>1091</v>
      </c>
      <c r="AB1" s="288" t="s">
        <v>1086</v>
      </c>
      <c r="AC1" s="288" t="s">
        <v>1084</v>
      </c>
      <c r="AD1" s="289" t="s">
        <v>1092</v>
      </c>
      <c r="AE1" s="289" t="s">
        <v>1086</v>
      </c>
      <c r="AF1" s="289" t="s">
        <v>1078</v>
      </c>
      <c r="AG1" s="290" t="s">
        <v>1093</v>
      </c>
      <c r="AH1" s="290" t="s">
        <v>1086</v>
      </c>
      <c r="AI1" s="290" t="s">
        <v>1078</v>
      </c>
      <c r="AJ1" s="291" t="s">
        <v>1094</v>
      </c>
      <c r="AK1" s="291" t="s">
        <v>1086</v>
      </c>
      <c r="AL1" s="291" t="s">
        <v>1084</v>
      </c>
      <c r="AM1" s="292" t="s">
        <v>1095</v>
      </c>
      <c r="AN1" s="292" t="s">
        <v>1086</v>
      </c>
      <c r="AO1" s="292" t="s">
        <v>1080</v>
      </c>
      <c r="AP1" s="293" t="s">
        <v>1096</v>
      </c>
      <c r="AQ1" s="293" t="s">
        <v>1097</v>
      </c>
      <c r="AR1" s="293" t="s">
        <v>1098</v>
      </c>
      <c r="AS1" s="290" t="s">
        <v>1099</v>
      </c>
      <c r="AT1" s="290" t="s">
        <v>1086</v>
      </c>
      <c r="AU1" s="290" t="s">
        <v>1080</v>
      </c>
      <c r="AV1" s="287" t="s">
        <v>1100</v>
      </c>
      <c r="AW1" s="287" t="s">
        <v>1086</v>
      </c>
      <c r="AX1" s="287" t="s">
        <v>1080</v>
      </c>
      <c r="AY1" s="294" t="s">
        <v>1101</v>
      </c>
      <c r="AZ1" s="294" t="s">
        <v>1086</v>
      </c>
      <c r="BA1" s="294" t="s">
        <v>1080</v>
      </c>
      <c r="BB1" s="295" t="s">
        <v>1102</v>
      </c>
      <c r="BC1" s="295" t="s">
        <v>1086</v>
      </c>
      <c r="BD1" s="295" t="s">
        <v>1078</v>
      </c>
      <c r="BE1" s="290" t="s">
        <v>1103</v>
      </c>
      <c r="BF1" s="290" t="s">
        <v>1086</v>
      </c>
      <c r="BG1" s="290" t="s">
        <v>1084</v>
      </c>
      <c r="BH1" s="160" t="s">
        <v>1104</v>
      </c>
      <c r="BI1" s="160" t="s">
        <v>1097</v>
      </c>
      <c r="BJ1" s="160" t="s">
        <v>1105</v>
      </c>
      <c r="BK1" s="160" t="s">
        <v>1106</v>
      </c>
      <c r="BL1" s="160" t="s">
        <v>1097</v>
      </c>
      <c r="BM1" s="160" t="s">
        <v>1105</v>
      </c>
      <c r="BN1" s="160" t="s">
        <v>1107</v>
      </c>
      <c r="BO1" s="160" t="s">
        <v>1097</v>
      </c>
      <c r="BP1" s="160" t="s">
        <v>1105</v>
      </c>
      <c r="BQ1" s="160" t="s">
        <v>1108</v>
      </c>
      <c r="BR1" s="160" t="s">
        <v>1097</v>
      </c>
      <c r="BS1" s="160" t="s">
        <v>1105</v>
      </c>
      <c r="BT1" s="160" t="s">
        <v>1109</v>
      </c>
      <c r="BU1" s="160" t="s">
        <v>1097</v>
      </c>
      <c r="BV1" s="160" t="s">
        <v>1105</v>
      </c>
      <c r="BW1" s="160" t="s">
        <v>1110</v>
      </c>
      <c r="BX1" s="160" t="s">
        <v>1097</v>
      </c>
      <c r="BY1" s="160" t="s">
        <v>1105</v>
      </c>
      <c r="BZ1" s="160" t="s">
        <v>1111</v>
      </c>
      <c r="CA1" s="160" t="s">
        <v>1097</v>
      </c>
      <c r="CB1" s="160" t="s">
        <v>1105</v>
      </c>
      <c r="CC1" s="160" t="s">
        <v>1112</v>
      </c>
      <c r="CD1" s="160" t="s">
        <v>1097</v>
      </c>
      <c r="CE1" s="160" t="s">
        <v>1105</v>
      </c>
      <c r="CF1" s="160" t="s">
        <v>1113</v>
      </c>
      <c r="CG1" s="160" t="s">
        <v>1097</v>
      </c>
      <c r="CH1" s="160" t="s">
        <v>1105</v>
      </c>
      <c r="CI1" s="160" t="s">
        <v>1114</v>
      </c>
      <c r="CJ1" s="160" t="s">
        <v>1097</v>
      </c>
      <c r="CK1" s="160" t="s">
        <v>1105</v>
      </c>
      <c r="CL1" s="160" t="s">
        <v>1115</v>
      </c>
      <c r="CM1" s="160" t="s">
        <v>1097</v>
      </c>
      <c r="CN1" s="160" t="s">
        <v>1105</v>
      </c>
      <c r="CO1" s="160" t="s">
        <v>1116</v>
      </c>
      <c r="CP1" s="160" t="s">
        <v>1097</v>
      </c>
      <c r="CQ1" s="160" t="s">
        <v>1105</v>
      </c>
      <c r="CR1" s="160" t="s">
        <v>1117</v>
      </c>
      <c r="CS1" s="160" t="s">
        <v>1097</v>
      </c>
      <c r="CT1" s="160" t="s">
        <v>1105</v>
      </c>
      <c r="CU1" s="160" t="s">
        <v>1807</v>
      </c>
      <c r="CV1" s="160" t="s">
        <v>1097</v>
      </c>
      <c r="CW1" s="160" t="s">
        <v>1105</v>
      </c>
      <c r="CX1" s="157"/>
      <c r="CY1" s="157"/>
      <c r="CZ1" s="157"/>
      <c r="DA1" s="157"/>
      <c r="DB1" s="157"/>
      <c r="DC1" s="157"/>
      <c r="DD1" s="157"/>
      <c r="DE1" s="157"/>
      <c r="DF1" s="157"/>
      <c r="DG1" s="157"/>
      <c r="DH1" s="157"/>
      <c r="DI1" s="157"/>
      <c r="DJ1" s="157"/>
      <c r="DK1" s="157"/>
      <c r="DL1" s="157"/>
      <c r="DM1" s="157"/>
      <c r="DN1" s="157"/>
      <c r="DO1" s="157"/>
      <c r="DP1" s="157"/>
      <c r="DQ1" s="157"/>
      <c r="DR1" s="157"/>
      <c r="DS1" s="157"/>
      <c r="DT1" s="157"/>
      <c r="DU1" s="157"/>
      <c r="DV1" s="157"/>
      <c r="DW1" s="157"/>
      <c r="DX1" s="157"/>
      <c r="DY1" s="157"/>
      <c r="DZ1" s="157"/>
      <c r="EA1" s="157"/>
      <c r="EB1" s="157"/>
      <c r="EC1" s="157"/>
      <c r="ED1" s="157"/>
      <c r="EE1" s="157"/>
      <c r="EF1" s="157"/>
      <c r="EG1" s="157"/>
      <c r="EH1" s="157"/>
      <c r="EI1" s="157"/>
      <c r="EJ1" s="157"/>
      <c r="EK1" s="157"/>
      <c r="EL1" s="157"/>
      <c r="EM1" s="157"/>
      <c r="EN1" s="157"/>
      <c r="EO1" s="157"/>
      <c r="EP1" s="157"/>
      <c r="EQ1" s="157"/>
      <c r="ER1" s="157"/>
      <c r="ES1" s="157"/>
      <c r="ET1" s="157"/>
      <c r="EU1" s="157"/>
      <c r="EV1" s="157"/>
      <c r="EW1" s="157"/>
      <c r="EX1" s="157"/>
      <c r="EY1" s="157"/>
      <c r="EZ1" s="157"/>
      <c r="FA1" s="157"/>
      <c r="FB1" s="157"/>
      <c r="FC1" s="157"/>
      <c r="FD1" s="157"/>
      <c r="FE1" s="157"/>
      <c r="FF1" s="157"/>
      <c r="FG1" s="157"/>
      <c r="FH1" s="157"/>
      <c r="FI1" s="157"/>
      <c r="FJ1" s="157"/>
      <c r="FK1" s="157"/>
      <c r="FL1" s="157"/>
      <c r="FM1" s="157"/>
      <c r="FN1" s="157"/>
      <c r="FO1" s="157"/>
      <c r="FP1" s="157"/>
      <c r="FQ1" s="157"/>
      <c r="FR1" s="157"/>
      <c r="FS1" s="157"/>
      <c r="FT1" s="157"/>
      <c r="FU1" s="157"/>
      <c r="FV1" s="157"/>
      <c r="FW1" s="157"/>
      <c r="FX1" s="157"/>
      <c r="FY1" s="157"/>
      <c r="FZ1" s="157"/>
      <c r="GA1" s="157"/>
      <c r="GB1" s="157"/>
      <c r="GC1" s="157"/>
      <c r="GD1" s="157"/>
      <c r="GE1" s="157"/>
      <c r="GF1" s="157"/>
      <c r="GG1" s="157"/>
      <c r="GH1" s="157"/>
      <c r="GI1" s="157"/>
      <c r="GJ1" s="157"/>
      <c r="GK1" s="157"/>
      <c r="GL1" s="157"/>
      <c r="GM1" s="157"/>
      <c r="GN1" s="157"/>
      <c r="GO1" s="157"/>
      <c r="GP1" s="157"/>
      <c r="GQ1" s="157"/>
      <c r="GR1" s="157"/>
      <c r="GS1" s="157"/>
      <c r="GT1" s="157"/>
      <c r="GU1" s="157"/>
      <c r="GV1" s="157"/>
      <c r="GW1" s="157"/>
      <c r="GX1" s="157"/>
      <c r="GY1" s="157"/>
      <c r="GZ1" s="157"/>
      <c r="HA1" s="157"/>
      <c r="HB1" s="157"/>
      <c r="HC1" s="157"/>
      <c r="HD1" s="157"/>
      <c r="HE1" s="157"/>
      <c r="HF1" s="157"/>
      <c r="HG1" s="157"/>
      <c r="HH1" s="157"/>
      <c r="HI1" s="157"/>
      <c r="HJ1" s="157"/>
      <c r="HK1" s="157"/>
      <c r="HL1" s="157"/>
      <c r="HM1" s="157"/>
      <c r="HN1" s="157"/>
      <c r="HO1" s="157"/>
      <c r="HP1" s="157"/>
      <c r="HQ1" s="157"/>
      <c r="HR1" s="157"/>
      <c r="HS1" s="157"/>
      <c r="HT1" s="157"/>
      <c r="HU1" s="157"/>
      <c r="HV1" s="157"/>
      <c r="HW1" s="157"/>
      <c r="HX1" s="157"/>
      <c r="HY1" s="157"/>
      <c r="HZ1" s="157"/>
      <c r="IA1" s="157"/>
      <c r="IB1" s="157"/>
      <c r="IC1" s="157"/>
      <c r="ID1" s="157"/>
      <c r="IE1" s="157"/>
      <c r="IF1" s="157"/>
      <c r="IG1" s="157"/>
      <c r="IH1" s="157"/>
      <c r="II1" s="157"/>
      <c r="IJ1" s="157"/>
      <c r="IK1" s="157"/>
      <c r="IL1" s="157"/>
      <c r="IM1" s="157"/>
      <c r="IN1" s="157"/>
      <c r="IO1" s="157"/>
      <c r="IP1" s="157"/>
      <c r="IQ1" s="157"/>
      <c r="IR1" s="157"/>
      <c r="IS1" s="157"/>
      <c r="IT1" s="157"/>
      <c r="IU1" s="157"/>
      <c r="IV1" s="157"/>
      <c r="IW1" s="157"/>
      <c r="IX1" s="157"/>
      <c r="IY1" s="157"/>
      <c r="IZ1" s="157"/>
      <c r="JA1" s="157"/>
      <c r="JB1" s="157"/>
      <c r="JC1" s="157"/>
      <c r="JD1" s="157"/>
      <c r="JE1" s="157"/>
      <c r="JF1" s="157"/>
      <c r="JG1" s="157"/>
      <c r="JH1" s="157"/>
      <c r="JI1" s="157"/>
      <c r="JJ1" s="157"/>
      <c r="JK1" s="157"/>
      <c r="JL1" s="157"/>
      <c r="JM1" s="157"/>
      <c r="JN1" s="157"/>
      <c r="JO1" s="157"/>
      <c r="JP1" s="157"/>
      <c r="JQ1" s="157"/>
      <c r="JR1" s="157"/>
      <c r="JS1" s="157"/>
      <c r="JT1" s="157"/>
      <c r="JU1" s="157"/>
      <c r="JV1" s="157"/>
      <c r="JW1" s="157"/>
      <c r="JX1" s="157"/>
      <c r="JY1" s="157"/>
      <c r="JZ1" s="157"/>
      <c r="KA1" s="157"/>
      <c r="KB1" s="157"/>
      <c r="KC1" s="157"/>
      <c r="KD1" s="157"/>
      <c r="KE1" s="157"/>
      <c r="KF1" s="157"/>
      <c r="KG1" s="157"/>
      <c r="KH1" s="157"/>
      <c r="KI1" s="157"/>
      <c r="KJ1" s="157"/>
      <c r="KK1" s="157"/>
      <c r="KL1" s="157"/>
      <c r="KM1" s="157"/>
      <c r="KN1" s="157"/>
      <c r="KO1" s="157"/>
      <c r="KP1" s="157"/>
      <c r="KQ1" s="157"/>
      <c r="KR1" s="157"/>
      <c r="KS1" s="157"/>
      <c r="KT1" s="157"/>
      <c r="KU1" s="157"/>
      <c r="KV1" s="157"/>
      <c r="KW1" s="157"/>
      <c r="KX1" s="157"/>
      <c r="KY1" s="157"/>
      <c r="KZ1" s="157"/>
      <c r="LA1" s="157"/>
      <c r="LB1" s="157"/>
      <c r="LC1" s="157"/>
      <c r="LD1" s="157"/>
      <c r="LE1" s="157"/>
      <c r="LF1" s="157"/>
      <c r="LG1" s="157"/>
      <c r="LH1" s="157"/>
      <c r="LI1" s="157"/>
      <c r="LJ1" s="157"/>
      <c r="LK1" s="157"/>
      <c r="LL1" s="157"/>
      <c r="LM1" s="157"/>
      <c r="LN1" s="157"/>
      <c r="LO1" s="157"/>
      <c r="LP1" s="157"/>
      <c r="LQ1" s="157"/>
      <c r="LR1" s="157"/>
      <c r="LS1" s="157"/>
      <c r="LT1" s="157"/>
      <c r="LU1" s="157"/>
      <c r="LV1" s="157"/>
      <c r="LW1" s="157"/>
      <c r="LX1" s="157"/>
      <c r="LY1" s="157"/>
      <c r="LZ1" s="157"/>
      <c r="MA1" s="157"/>
      <c r="MB1" s="157"/>
      <c r="MC1" s="157"/>
      <c r="MD1" s="157"/>
      <c r="ME1" s="157"/>
      <c r="MF1" s="157"/>
      <c r="MG1" s="157"/>
      <c r="MH1" s="157"/>
      <c r="MI1" s="157"/>
      <c r="MJ1" s="157"/>
      <c r="MK1" s="157"/>
      <c r="ML1" s="157"/>
      <c r="MM1" s="157"/>
      <c r="MN1" s="157"/>
      <c r="MO1" s="157"/>
      <c r="MP1" s="157"/>
      <c r="MQ1" s="157"/>
      <c r="MR1" s="157"/>
      <c r="MS1" s="157"/>
      <c r="MT1" s="157"/>
      <c r="MU1" s="157"/>
      <c r="MV1" s="157"/>
      <c r="MW1" s="157"/>
      <c r="MX1" s="157"/>
      <c r="MY1" s="157"/>
      <c r="MZ1" s="157"/>
      <c r="NA1" s="157"/>
      <c r="NB1" s="157"/>
      <c r="NC1" s="157"/>
      <c r="ND1" s="157"/>
      <c r="NE1" s="157"/>
      <c r="NF1" s="157"/>
      <c r="NG1" s="157"/>
      <c r="NH1" s="157"/>
      <c r="NI1" s="157"/>
      <c r="NJ1" s="157"/>
      <c r="NK1" s="157"/>
      <c r="NL1" s="157"/>
      <c r="NM1" s="157"/>
      <c r="NN1" s="157"/>
      <c r="NO1" s="157"/>
      <c r="NP1" s="157"/>
      <c r="NQ1" s="157"/>
      <c r="NR1" s="157"/>
      <c r="NS1" s="157"/>
      <c r="NT1" s="157"/>
      <c r="NU1" s="157"/>
      <c r="NV1" s="157"/>
      <c r="NW1" s="157"/>
      <c r="NX1" s="157"/>
      <c r="NY1" s="157"/>
      <c r="NZ1" s="157"/>
      <c r="OA1" s="157"/>
      <c r="OB1" s="157"/>
      <c r="OC1" s="157"/>
      <c r="OD1" s="157"/>
      <c r="OE1" s="157"/>
      <c r="OF1" s="157"/>
      <c r="OG1" s="157"/>
      <c r="OH1" s="157"/>
      <c r="OI1" s="157"/>
      <c r="OJ1" s="157"/>
      <c r="OK1" s="157"/>
      <c r="OL1" s="157"/>
      <c r="OM1" s="157"/>
      <c r="ON1" s="157"/>
      <c r="OO1" s="157"/>
      <c r="OP1" s="157"/>
      <c r="OQ1" s="157"/>
      <c r="OR1" s="157"/>
      <c r="OS1" s="157"/>
      <c r="OT1" s="157"/>
      <c r="OU1" s="157"/>
      <c r="OV1" s="157"/>
      <c r="OW1" s="157"/>
      <c r="OX1" s="157"/>
      <c r="OY1" s="157"/>
      <c r="OZ1" s="157"/>
      <c r="PA1" s="157"/>
      <c r="PB1" s="157"/>
      <c r="PC1" s="157"/>
      <c r="PD1" s="157"/>
      <c r="PE1" s="157"/>
      <c r="PF1" s="157"/>
      <c r="PG1" s="157"/>
      <c r="PH1" s="157"/>
      <c r="PI1" s="157"/>
      <c r="PJ1" s="157"/>
      <c r="PK1" s="157"/>
      <c r="PL1" s="157"/>
      <c r="PM1" s="157"/>
      <c r="PN1" s="157"/>
      <c r="PO1" s="157"/>
      <c r="PP1" s="157"/>
      <c r="PQ1" s="157"/>
      <c r="PR1" s="157"/>
      <c r="PS1" s="157"/>
      <c r="PT1" s="157"/>
      <c r="PU1" s="157"/>
      <c r="PV1" s="157"/>
      <c r="PW1" s="157"/>
      <c r="PX1" s="157"/>
      <c r="PY1" s="157"/>
      <c r="PZ1" s="157"/>
      <c r="QA1" s="157"/>
      <c r="QB1" s="157"/>
      <c r="QC1" s="157"/>
      <c r="QD1" s="157"/>
      <c r="QE1" s="157"/>
      <c r="QF1" s="157"/>
      <c r="QG1" s="157"/>
      <c r="QH1" s="157"/>
      <c r="QI1" s="157"/>
      <c r="QJ1" s="157"/>
      <c r="QK1" s="157"/>
      <c r="QL1" s="157"/>
      <c r="QM1" s="157"/>
      <c r="QN1" s="157"/>
      <c r="QO1" s="157"/>
      <c r="QP1" s="157"/>
      <c r="QQ1" s="157"/>
      <c r="QR1" s="157"/>
      <c r="QS1" s="157"/>
      <c r="QT1" s="157"/>
      <c r="QU1" s="157"/>
      <c r="QV1" s="157"/>
      <c r="QW1" s="157"/>
      <c r="QX1" s="157"/>
      <c r="QY1" s="157"/>
      <c r="QZ1" s="157"/>
      <c r="RA1" s="157"/>
      <c r="RB1" s="157"/>
      <c r="RC1" s="157"/>
      <c r="RD1" s="157"/>
      <c r="RE1" s="157"/>
      <c r="RF1" s="157"/>
      <c r="RG1" s="157"/>
      <c r="RH1" s="157"/>
      <c r="RI1" s="157"/>
      <c r="RJ1" s="157"/>
      <c r="RK1" s="157"/>
      <c r="RL1" s="157"/>
      <c r="RM1" s="157"/>
      <c r="RN1" s="157"/>
      <c r="RO1" s="157"/>
      <c r="RP1" s="157"/>
      <c r="RQ1" s="157"/>
      <c r="RR1" s="157"/>
      <c r="RS1" s="157"/>
      <c r="RT1" s="157"/>
      <c r="RU1" s="157"/>
      <c r="RV1" s="157"/>
      <c r="RW1" s="157"/>
      <c r="RX1" s="157"/>
      <c r="RY1" s="157"/>
      <c r="RZ1" s="157"/>
      <c r="SA1" s="157"/>
      <c r="SB1" s="157"/>
      <c r="SC1" s="157"/>
      <c r="SD1" s="157"/>
      <c r="SE1" s="157"/>
      <c r="SF1" s="157"/>
      <c r="SG1" s="157"/>
      <c r="SH1" s="157"/>
      <c r="SI1" s="157"/>
      <c r="SJ1" s="157"/>
      <c r="SK1" s="157"/>
      <c r="SL1" s="157"/>
      <c r="SM1" s="157"/>
      <c r="SN1" s="157"/>
      <c r="SO1" s="157"/>
      <c r="SP1" s="157"/>
      <c r="SQ1" s="157"/>
      <c r="SR1" s="157"/>
      <c r="SS1" s="157"/>
      <c r="ST1" s="157"/>
      <c r="SU1" s="157"/>
      <c r="SV1" s="157"/>
      <c r="SW1" s="157"/>
      <c r="SX1" s="157"/>
      <c r="SY1" s="157"/>
      <c r="SZ1" s="157"/>
      <c r="TA1" s="157"/>
      <c r="TB1" s="157"/>
      <c r="TC1" s="157"/>
      <c r="TD1" s="157"/>
      <c r="TE1" s="157"/>
      <c r="TF1" s="157"/>
      <c r="TG1" s="157"/>
      <c r="TH1" s="157"/>
      <c r="TI1" s="157"/>
      <c r="TJ1" s="157"/>
      <c r="TK1" s="157"/>
      <c r="TL1" s="157"/>
      <c r="TM1" s="157"/>
      <c r="TN1" s="157"/>
      <c r="TO1" s="157"/>
      <c r="TP1" s="157"/>
      <c r="TQ1" s="157"/>
      <c r="TR1" s="157"/>
      <c r="TS1" s="157"/>
      <c r="TT1" s="157"/>
      <c r="TU1" s="157"/>
      <c r="TV1" s="157"/>
      <c r="TW1" s="157"/>
      <c r="TX1" s="157"/>
      <c r="TY1" s="157"/>
      <c r="TZ1" s="157"/>
      <c r="UA1" s="157"/>
      <c r="UB1" s="157"/>
      <c r="UC1" s="157"/>
      <c r="UD1" s="157"/>
      <c r="UE1" s="157"/>
      <c r="UF1" s="157"/>
      <c r="UG1" s="157"/>
      <c r="UH1" s="157"/>
      <c r="UI1" s="157"/>
      <c r="UJ1" s="157"/>
      <c r="UK1" s="157"/>
      <c r="UL1" s="157"/>
      <c r="UM1" s="157"/>
      <c r="UN1" s="157"/>
      <c r="UO1" s="157"/>
      <c r="UP1" s="157"/>
      <c r="UQ1" s="157"/>
      <c r="UR1" s="157"/>
      <c r="US1" s="157"/>
      <c r="UT1" s="157"/>
      <c r="UU1" s="157"/>
      <c r="UV1" s="157"/>
      <c r="UW1" s="157"/>
      <c r="UX1" s="157"/>
      <c r="UY1" s="157"/>
      <c r="UZ1" s="157"/>
      <c r="VA1" s="157"/>
      <c r="VB1" s="157"/>
      <c r="VC1" s="157"/>
      <c r="VD1" s="157"/>
      <c r="VE1" s="157"/>
      <c r="VF1" s="157"/>
      <c r="VG1" s="157"/>
      <c r="VH1" s="157"/>
      <c r="VI1" s="157"/>
      <c r="VJ1" s="157"/>
      <c r="VK1" s="157"/>
      <c r="VL1" s="157"/>
      <c r="VM1" s="157"/>
      <c r="VN1" s="157"/>
      <c r="VO1" s="157"/>
      <c r="VP1" s="157"/>
      <c r="VQ1" s="157"/>
      <c r="VR1" s="157"/>
      <c r="VS1" s="157"/>
      <c r="VT1" s="157"/>
      <c r="VU1" s="157"/>
      <c r="VV1" s="157"/>
      <c r="VW1" s="157"/>
      <c r="VX1" s="157"/>
      <c r="VY1" s="157"/>
      <c r="VZ1" s="157"/>
      <c r="WA1" s="157"/>
      <c r="WB1" s="157"/>
      <c r="WC1" s="157"/>
      <c r="WD1" s="157"/>
      <c r="WE1" s="157"/>
      <c r="WF1" s="157"/>
      <c r="WG1" s="157"/>
      <c r="WH1" s="157"/>
      <c r="WI1" s="157"/>
      <c r="WJ1" s="157"/>
      <c r="WK1" s="157"/>
      <c r="WL1" s="157"/>
      <c r="WM1" s="157"/>
      <c r="WN1" s="157"/>
      <c r="WO1" s="157"/>
      <c r="WP1" s="157"/>
      <c r="WQ1" s="157"/>
      <c r="WR1" s="157"/>
      <c r="WS1" s="157"/>
      <c r="WT1" s="157"/>
      <c r="WU1" s="157"/>
      <c r="WV1" s="157"/>
      <c r="WW1" s="157"/>
      <c r="WX1" s="157"/>
      <c r="WY1" s="157"/>
      <c r="WZ1" s="157"/>
      <c r="XA1" s="157"/>
      <c r="XB1" s="157"/>
      <c r="XC1" s="157"/>
      <c r="XD1" s="157"/>
      <c r="XE1" s="157"/>
      <c r="XF1" s="157"/>
      <c r="XG1" s="157"/>
      <c r="XH1" s="157"/>
      <c r="XI1" s="157"/>
      <c r="XJ1" s="157"/>
      <c r="XK1" s="157"/>
      <c r="XL1" s="157"/>
      <c r="XM1" s="157"/>
      <c r="XN1" s="157"/>
      <c r="XO1" s="157"/>
      <c r="XP1" s="157"/>
      <c r="XQ1" s="157"/>
      <c r="XR1" s="157"/>
      <c r="XS1" s="157"/>
      <c r="XT1" s="157"/>
      <c r="XU1" s="157"/>
      <c r="XV1" s="157"/>
      <c r="XW1" s="157"/>
      <c r="XX1" s="157"/>
      <c r="XY1" s="157"/>
      <c r="XZ1" s="157"/>
      <c r="YA1" s="157"/>
      <c r="YB1" s="157"/>
      <c r="YC1" s="157"/>
      <c r="YD1" s="157"/>
      <c r="YE1" s="157"/>
      <c r="YF1" s="157"/>
      <c r="YG1" s="157"/>
      <c r="YH1" s="157"/>
      <c r="YI1" s="157"/>
      <c r="YJ1" s="157"/>
      <c r="YK1" s="157"/>
      <c r="YL1" s="157"/>
      <c r="YM1" s="157"/>
      <c r="YN1" s="157"/>
      <c r="YO1" s="157"/>
      <c r="YP1" s="157"/>
      <c r="YQ1" s="157"/>
      <c r="YR1" s="157"/>
      <c r="YS1" s="157"/>
      <c r="YT1" s="157"/>
      <c r="YU1" s="157"/>
      <c r="YV1" s="157"/>
      <c r="YW1" s="157"/>
      <c r="YX1" s="157"/>
      <c r="YY1" s="157"/>
      <c r="YZ1" s="157"/>
      <c r="ZA1" s="157"/>
      <c r="ZB1" s="157"/>
      <c r="ZC1" s="157"/>
      <c r="ZD1" s="157"/>
      <c r="ZE1" s="157"/>
      <c r="ZF1" s="157"/>
      <c r="ZG1" s="157"/>
      <c r="ZH1" s="157"/>
      <c r="ZI1" s="157"/>
      <c r="ZJ1" s="157"/>
      <c r="ZK1" s="157"/>
      <c r="ZL1" s="157"/>
      <c r="ZM1" s="157"/>
      <c r="ZN1" s="157"/>
      <c r="ZO1" s="157"/>
      <c r="ZP1" s="157"/>
      <c r="ZQ1" s="157"/>
      <c r="ZR1" s="157"/>
      <c r="ZS1" s="157"/>
      <c r="ZT1" s="157"/>
      <c r="ZU1" s="157"/>
      <c r="ZV1" s="157"/>
      <c r="ZW1" s="157"/>
      <c r="ZX1" s="157"/>
      <c r="ZY1" s="157"/>
      <c r="ZZ1" s="157"/>
      <c r="AAA1" s="157"/>
      <c r="AAB1" s="157"/>
      <c r="AAC1" s="157"/>
      <c r="AAD1" s="157"/>
      <c r="AAE1" s="157"/>
      <c r="AAF1" s="157"/>
      <c r="AAG1" s="157"/>
      <c r="AAH1" s="157"/>
      <c r="AAI1" s="157"/>
      <c r="AAJ1" s="157"/>
      <c r="AAK1" s="157"/>
      <c r="AAL1" s="157"/>
      <c r="AAM1" s="157"/>
      <c r="AAN1" s="157"/>
      <c r="AAO1" s="157"/>
      <c r="AAP1" s="157"/>
      <c r="AAQ1" s="157"/>
      <c r="AAR1" s="157"/>
      <c r="AAS1" s="157"/>
      <c r="AAT1" s="157"/>
      <c r="AAU1" s="157"/>
      <c r="AAV1" s="157"/>
      <c r="AAW1" s="157"/>
      <c r="AAX1" s="157"/>
      <c r="AAY1" s="157"/>
      <c r="AAZ1" s="157"/>
      <c r="ABA1" s="157"/>
      <c r="ABB1" s="157"/>
      <c r="ABC1" s="157"/>
      <c r="ABD1" s="157"/>
      <c r="ABE1" s="157"/>
      <c r="ABF1" s="157"/>
      <c r="ABG1" s="157"/>
      <c r="ABH1" s="157"/>
      <c r="ABI1" s="157"/>
      <c r="ABJ1" s="157"/>
    </row>
    <row r="2" spans="1:738" x14ac:dyDescent="0.25">
      <c r="A2" t="s">
        <v>1119</v>
      </c>
      <c r="B2" t="s">
        <v>1840</v>
      </c>
      <c r="C2">
        <v>4</v>
      </c>
      <c r="D2">
        <v>7</v>
      </c>
      <c r="E2">
        <v>1562.160702857143</v>
      </c>
      <c r="F2">
        <v>2172.1785300000001</v>
      </c>
      <c r="G2">
        <v>184.32121857142857</v>
      </c>
      <c r="H2" s="161">
        <v>0.1179912016953895</v>
      </c>
      <c r="I2">
        <v>1318.9079332857143</v>
      </c>
      <c r="J2" s="161">
        <v>0.84428441380804997</v>
      </c>
      <c r="K2">
        <v>0.44971490885714288</v>
      </c>
      <c r="L2" s="161">
        <v>2.8788005487183772E-4</v>
      </c>
      <c r="M2">
        <v>58.481836114285713</v>
      </c>
      <c r="N2" s="161">
        <v>3.7436504456503275E-2</v>
      </c>
      <c r="O2">
        <v>1.0274302857142856</v>
      </c>
      <c r="P2" s="161">
        <v>6.5769820213448457E-4</v>
      </c>
      <c r="Q2" s="161">
        <v>5.5741291950939086E-3</v>
      </c>
      <c r="R2">
        <v>3.9968788571428573</v>
      </c>
      <c r="S2" s="161">
        <v>2.5585580598927442E-3</v>
      </c>
      <c r="T2" s="161">
        <v>0.85832504241803198</v>
      </c>
      <c r="U2">
        <v>137.66633110000001</v>
      </c>
      <c r="V2" s="161">
        <v>8.8125588390626272E-2</v>
      </c>
      <c r="W2" s="161">
        <v>0.74688270925602218</v>
      </c>
      <c r="X2">
        <v>0.46751317971428569</v>
      </c>
      <c r="Y2" s="161">
        <v>2.9927342229209758E-4</v>
      </c>
      <c r="Z2" s="161">
        <v>2.5364045623055271E-3</v>
      </c>
      <c r="AA2">
        <v>0.3507142857142857</v>
      </c>
      <c r="AB2" s="161">
        <v>2.2450589435058779E-4</v>
      </c>
      <c r="AC2" s="161">
        <v>7.5315481134574883E-2</v>
      </c>
      <c r="AD2">
        <v>29.238774928571427</v>
      </c>
      <c r="AE2" s="161">
        <v>1.8716880328057559E-2</v>
      </c>
      <c r="AF2" s="161">
        <v>0.15862945761310032</v>
      </c>
      <c r="AG2">
        <v>15.918311942857143</v>
      </c>
      <c r="AH2" s="161">
        <v>1.0189932388993687E-2</v>
      </c>
      <c r="AI2" s="161">
        <v>8.636179852884622E-2</v>
      </c>
      <c r="AJ2">
        <v>0.14671885714285712</v>
      </c>
      <c r="AK2" s="161">
        <v>9.3920463416160028E-5</v>
      </c>
      <c r="AL2" s="161">
        <v>3.1507702330185211E-2</v>
      </c>
      <c r="AM2">
        <v>3.4886424957142856</v>
      </c>
      <c r="AN2" s="161">
        <v>2.2332161405248948E-3</v>
      </c>
      <c r="AO2" s="161">
        <v>2.6450993338278318E-3</v>
      </c>
      <c r="AP2">
        <v>0.1596042857142857</v>
      </c>
      <c r="AQ2" s="161">
        <v>1.0216892885755893E-4</v>
      </c>
      <c r="AR2" s="161">
        <v>3.4274832988994329E-2</v>
      </c>
      <c r="AS2">
        <v>1314.6760101428572</v>
      </c>
      <c r="AT2" s="161">
        <v>0.84157539473266485</v>
      </c>
      <c r="AU2" s="161">
        <v>0.99679134302246986</v>
      </c>
      <c r="AV2">
        <v>0.48613782857142857</v>
      </c>
      <c r="AW2" s="161">
        <v>3.1119578650410149E-4</v>
      </c>
      <c r="AX2" s="161">
        <v>3.6859117782417404E-4</v>
      </c>
      <c r="AY2">
        <v>0.25714285714285717</v>
      </c>
      <c r="AZ2" s="161">
        <v>1.6460717304727417E-4</v>
      </c>
      <c r="BA2" s="161">
        <v>1.9496649512316827E-4</v>
      </c>
      <c r="BB2">
        <v>2.8571428571428571E-3</v>
      </c>
      <c r="BC2" s="161">
        <v>1.8289685894141573E-6</v>
      </c>
      <c r="BD2" s="161">
        <v>1.5500889584427583E-5</v>
      </c>
      <c r="BE2">
        <v>2.6865857142857144E-3</v>
      </c>
      <c r="BF2" s="161">
        <v>1.7197883094690791E-6</v>
      </c>
      <c r="BG2" s="161">
        <v>5.7694112821382018E-4</v>
      </c>
      <c r="BH2">
        <v>6.237857142857143</v>
      </c>
      <c r="BI2" s="161">
        <v>3.9930956728384589E-3</v>
      </c>
      <c r="BJ2" s="161">
        <v>0.1158909449534979</v>
      </c>
      <c r="BK2">
        <v>30.48585717142857</v>
      </c>
      <c r="BL2" s="161">
        <v>1.9515186315768214E-2</v>
      </c>
      <c r="BM2" s="161">
        <v>0.56638597428603221</v>
      </c>
      <c r="BN2">
        <v>0.40751880000000001</v>
      </c>
      <c r="BO2" s="161">
        <v>2.6086867967851251E-4</v>
      </c>
      <c r="BP2" s="161">
        <v>7.5711478696486581E-3</v>
      </c>
      <c r="BQ2">
        <v>9.7529142857142856E-2</v>
      </c>
      <c r="BR2" s="161">
        <v>6.2432208593370144E-5</v>
      </c>
      <c r="BS2" s="161">
        <v>1.8119595026573419E-3</v>
      </c>
      <c r="BT2">
        <v>5.4474785714285715E-3</v>
      </c>
      <c r="BU2" s="161">
        <v>3.4871435195273471E-6</v>
      </c>
      <c r="BV2" s="161">
        <v>1.0120678059767585E-4</v>
      </c>
      <c r="BW2">
        <v>0</v>
      </c>
      <c r="BX2" s="161">
        <v>0</v>
      </c>
      <c r="BY2" s="161">
        <v>0</v>
      </c>
      <c r="BZ2">
        <v>0</v>
      </c>
      <c r="CA2" s="161">
        <v>0</v>
      </c>
      <c r="CB2" s="161">
        <v>0</v>
      </c>
      <c r="CC2">
        <v>2.0687857142857145E-4</v>
      </c>
      <c r="CD2" s="161">
        <v>1.324310431380056E-7</v>
      </c>
      <c r="CE2" s="161">
        <v>3.8435239192581703E-6</v>
      </c>
      <c r="CF2">
        <v>0</v>
      </c>
      <c r="CG2" s="161">
        <v>0</v>
      </c>
      <c r="CH2" s="161">
        <v>0</v>
      </c>
      <c r="CI2">
        <v>0.90514285714285714</v>
      </c>
      <c r="CJ2" s="161">
        <v>5.7941724912640498E-4</v>
      </c>
      <c r="CK2" s="161">
        <v>1.6816329491019414E-2</v>
      </c>
      <c r="CL2">
        <v>0</v>
      </c>
      <c r="CM2" s="161">
        <v>0</v>
      </c>
      <c r="CN2" s="161">
        <v>0</v>
      </c>
      <c r="CO2">
        <v>6.1478676714285712</v>
      </c>
      <c r="CP2" s="161">
        <v>3.9354899020211647E-3</v>
      </c>
      <c r="CQ2" s="161">
        <v>0.11421906234367171</v>
      </c>
      <c r="CR2">
        <v>0</v>
      </c>
      <c r="CS2" s="161">
        <v>0</v>
      </c>
      <c r="CT2" s="161">
        <v>0</v>
      </c>
      <c r="CU2">
        <v>9.5378060985714281</v>
      </c>
      <c r="CV2" s="161">
        <v>6.1055217181734756E-3</v>
      </c>
      <c r="CW2" s="161">
        <v>0.17719953122241489</v>
      </c>
    </row>
    <row r="3" spans="1:738" x14ac:dyDescent="0.25">
      <c r="A3" t="s">
        <v>1120</v>
      </c>
      <c r="B3" t="s">
        <v>1840</v>
      </c>
      <c r="C3">
        <v>4</v>
      </c>
      <c r="D3">
        <v>7</v>
      </c>
      <c r="E3">
        <v>1731.9886972947857</v>
      </c>
      <c r="F3">
        <v>4449.2202975142854</v>
      </c>
      <c r="G3">
        <v>187.82267111904284</v>
      </c>
      <c r="H3" s="161">
        <f t="shared" ref="H3:H31" si="0">G3/E3</f>
        <v>0.10844335844246869</v>
      </c>
      <c r="I3">
        <v>1333.6666062428571</v>
      </c>
      <c r="J3" s="161">
        <f t="shared" ref="J3:J31" si="1">I3/E3</f>
        <v>0.77002038657984739</v>
      </c>
      <c r="K3">
        <v>1.7669628487388285</v>
      </c>
      <c r="L3" s="161">
        <f t="shared" ref="L3:L31" si="2">K3/E3</f>
        <v>1.0201930598615738E-3</v>
      </c>
      <c r="M3">
        <v>208.73245708414285</v>
      </c>
      <c r="N3" s="161">
        <f t="shared" ref="N3:N31" si="3">M3/E3</f>
        <v>0.12051606191782004</v>
      </c>
      <c r="O3">
        <v>1.0539305714285714</v>
      </c>
      <c r="P3" s="161">
        <f t="shared" ref="P3:P31" si="4">O3/E3</f>
        <v>6.0850891987616223E-4</v>
      </c>
      <c r="Q3" s="161">
        <f t="shared" ref="Q3:Q31" si="5">O3/G3</f>
        <v>5.6113064794003787E-3</v>
      </c>
      <c r="R3">
        <v>2.7668571428571425</v>
      </c>
      <c r="S3" s="161">
        <f t="shared" ref="S3:S31" si="6">R3/E3</f>
        <v>1.5975030017105368E-3</v>
      </c>
      <c r="T3" s="161">
        <f t="shared" ref="T3:T31" si="7">R3/M3</f>
        <v>1.3255519441050729E-2</v>
      </c>
      <c r="U3">
        <v>63.201286285714282</v>
      </c>
      <c r="V3" s="161">
        <f t="shared" ref="V3:V31" si="8">U3/E3</f>
        <v>3.6490588180182207E-2</v>
      </c>
      <c r="W3" s="161">
        <f t="shared" ref="W3:W31" si="9">U3/G3</f>
        <v>0.33649444930775702</v>
      </c>
      <c r="X3">
        <v>93.798336342857141</v>
      </c>
      <c r="Y3" s="161">
        <f t="shared" ref="Y3:Y31" si="10">X3/E3</f>
        <v>5.4156436753520339E-2</v>
      </c>
      <c r="Z3" s="161">
        <f t="shared" ref="Z3:Z31" si="11">X3/G3</f>
        <v>0.49939837285887251</v>
      </c>
      <c r="AA3">
        <v>0</v>
      </c>
      <c r="AB3" s="161">
        <f t="shared" ref="AB3:AB31" si="12">AA3/E3</f>
        <v>0</v>
      </c>
      <c r="AC3" s="161">
        <f t="shared" ref="AC3:AC31" si="13">AA3/M3</f>
        <v>0</v>
      </c>
      <c r="AD3">
        <v>1.4138780571428573</v>
      </c>
      <c r="AE3" s="161">
        <f t="shared" ref="AE3:AE31" si="14">AD3/E3</f>
        <v>8.1633215006033863E-4</v>
      </c>
      <c r="AF3" s="161">
        <f t="shared" ref="AF3:AF31" si="15">AD3/G3</f>
        <v>7.5277284084983281E-3</v>
      </c>
      <c r="AG3">
        <v>28.180075576185715</v>
      </c>
      <c r="AH3" s="161">
        <f t="shared" ref="AH3:AH31" si="16">AG3/E3</f>
        <v>1.6270357664689452E-2</v>
      </c>
      <c r="AI3" s="161">
        <f t="shared" ref="AI3:AI31" si="17">AG3/G3</f>
        <v>0.15003553835268937</v>
      </c>
      <c r="AJ3">
        <v>1.581</v>
      </c>
      <c r="AK3" s="161">
        <f t="shared" ref="AK3:AK31" si="18">AJ3/E3</f>
        <v>9.1282350887704011E-4</v>
      </c>
      <c r="AL3" s="161">
        <f t="shared" ref="AL3:AL31" si="19">AJ3/M3</f>
        <v>7.574289222124558E-3</v>
      </c>
      <c r="AM3">
        <v>2.6727667428571427</v>
      </c>
      <c r="AN3" s="161">
        <f t="shared" ref="AN3:AN31" si="20">AM3/E3</f>
        <v>1.5431779358790099E-3</v>
      </c>
      <c r="AO3" s="161">
        <f t="shared" ref="AO3:AO31" si="21">AM3/I3</f>
        <v>2.0040741294308443E-3</v>
      </c>
      <c r="AP3">
        <v>0.41610000000000003</v>
      </c>
      <c r="AQ3" s="161">
        <f t="shared" ref="AQ3:AQ31" si="22">AP3/E3</f>
        <v>2.4024406201374855E-4</v>
      </c>
      <c r="AR3" s="161">
        <f t="shared" ref="AR3:AR31" si="23">AP3/M3</f>
        <v>1.993460939485154E-3</v>
      </c>
      <c r="AS3">
        <v>1330.9938395000001</v>
      </c>
      <c r="AT3" s="161">
        <f t="shared" ref="AT3:AT31" si="24">AS3/E3</f>
        <v>0.76847720864396851</v>
      </c>
      <c r="AU3" s="161">
        <f t="shared" ref="AU3:AU31" si="25">AS3/I3</f>
        <v>0.99799592587056929</v>
      </c>
      <c r="AV3">
        <v>0</v>
      </c>
      <c r="AW3" s="161">
        <f t="shared" ref="AW3:AW31" si="26">AV3/E3</f>
        <v>0</v>
      </c>
      <c r="AX3" s="161">
        <f t="shared" ref="AX3:AX31" si="27">AV3/I3</f>
        <v>0</v>
      </c>
      <c r="AY3">
        <v>0</v>
      </c>
      <c r="AZ3" s="161">
        <f t="shared" ref="AZ3:AZ31" si="28">AY3/E3</f>
        <v>0</v>
      </c>
      <c r="BA3" s="161">
        <f t="shared" ref="BA3:BA31" si="29">AY3/I3</f>
        <v>0</v>
      </c>
      <c r="BB3">
        <v>0.17516428571428572</v>
      </c>
      <c r="BC3" s="161">
        <f t="shared" ref="BC3:BC31" si="30">BB3/E3</f>
        <v>1.0113477414019905E-4</v>
      </c>
      <c r="BD3" s="161">
        <f t="shared" ref="BD3:BD31" si="31">BB3/G3</f>
        <v>9.3260459278244332E-4</v>
      </c>
      <c r="BE3">
        <v>5.7288214285714286E-5</v>
      </c>
      <c r="BF3" s="161">
        <f t="shared" ref="BF3:BF31" si="32">BE3/E3</f>
        <v>3.3076552044013594E-8</v>
      </c>
      <c r="BG3" s="161">
        <f t="shared" ref="BG3:BG31" si="33">BE3/M3</f>
        <v>2.7445762430047302E-7</v>
      </c>
      <c r="BH3">
        <v>6.5057142857142853</v>
      </c>
      <c r="BI3" s="161">
        <f t="shared" ref="BI3:BI31" si="34">BH3/E3</f>
        <v>3.7562105895238463E-3</v>
      </c>
      <c r="BJ3" s="161">
        <f t="shared" ref="BJ3:BJ31" si="35">BH3/M3</f>
        <v>3.1167717644849765E-2</v>
      </c>
      <c r="BK3">
        <v>190.11655224450001</v>
      </c>
      <c r="BL3" s="161">
        <f t="shared" ref="BL3:BL31" si="36">BK3/E3</f>
        <v>0.1097677788206386</v>
      </c>
      <c r="BM3" s="161">
        <f t="shared" ref="BM3:BM31" si="37">BK3/M3</f>
        <v>0.91081451778178169</v>
      </c>
      <c r="BN3">
        <v>0</v>
      </c>
      <c r="BO3" s="161">
        <f t="shared" ref="BO3:BO31" si="38">BN3/E3</f>
        <v>0</v>
      </c>
      <c r="BP3" s="161">
        <f t="shared" ref="BP3:BP31" si="39">BN3/M3</f>
        <v>0</v>
      </c>
      <c r="BQ3">
        <v>0</v>
      </c>
      <c r="BR3" s="161">
        <f t="shared" ref="BR3:BR31" si="40">BQ3/E3</f>
        <v>0</v>
      </c>
      <c r="BS3" s="161">
        <f t="shared" ref="BS3:BS31" si="41">BQ3/M3</f>
        <v>0</v>
      </c>
      <c r="BT3">
        <v>5.4986657142857146E-3</v>
      </c>
      <c r="BU3" s="161">
        <f t="shared" ref="BU3:BU31" si="42">BT3/E3</f>
        <v>3.1747699756205962E-6</v>
      </c>
      <c r="BV3" s="161">
        <f t="shared" ref="BV3:BV31" si="43">BT3/M3</f>
        <v>2.6343127423010828E-5</v>
      </c>
      <c r="BW3">
        <v>0</v>
      </c>
      <c r="BX3" s="161">
        <f t="shared" ref="BX3:BX31" si="44">BW3/E3</f>
        <v>0</v>
      </c>
      <c r="BY3" s="161">
        <f t="shared" ref="BY3:BY31" si="45">BW3/M3</f>
        <v>0</v>
      </c>
      <c r="BZ3">
        <v>0</v>
      </c>
      <c r="CA3" s="161">
        <f t="shared" ref="CA3:CA31" si="46">BZ3/E3</f>
        <v>0</v>
      </c>
      <c r="CB3" s="161">
        <f t="shared" ref="CB3:CB31" si="47">BZ3/M3</f>
        <v>0</v>
      </c>
      <c r="CC3">
        <v>0</v>
      </c>
      <c r="CD3" s="161">
        <f t="shared" ref="CD3:CD31" si="48">CC3/E3</f>
        <v>0</v>
      </c>
      <c r="CE3" s="161">
        <f t="shared" ref="CE3:CE31" si="49">CC3/M3</f>
        <v>0</v>
      </c>
      <c r="CF3">
        <v>0</v>
      </c>
      <c r="CG3" s="161">
        <f t="shared" ref="CG3:CG31" si="50">CF3/E3</f>
        <v>0</v>
      </c>
      <c r="CH3" s="161">
        <f t="shared" ref="CH3:CH31" si="51">CF3/M3</f>
        <v>0</v>
      </c>
      <c r="CI3">
        <v>0.94628571428571429</v>
      </c>
      <c r="CJ3" s="161">
        <f t="shared" ref="CJ3:CJ31" si="52">CI3/E3</f>
        <v>5.4635790393074127E-4</v>
      </c>
      <c r="CK3" s="161">
        <f t="shared" ref="CK3:CK31" si="53">CI3/M3</f>
        <v>4.5334862028872389E-3</v>
      </c>
      <c r="CL3">
        <v>0</v>
      </c>
      <c r="CM3" s="161">
        <f t="shared" ref="CM3:CM31" si="54">CL3/E3</f>
        <v>0</v>
      </c>
      <c r="CN3" s="161">
        <f t="shared" ref="CN3:CN31" si="55">CL3/M3</f>
        <v>0</v>
      </c>
      <c r="CO3">
        <v>6.3567745714285717</v>
      </c>
      <c r="CP3" s="161">
        <f t="shared" ref="CP3:CP31" si="56">CO3/E3</f>
        <v>3.6702171217152259E-3</v>
      </c>
      <c r="CQ3" s="161">
        <f t="shared" ref="CQ3:CQ31" si="57">CO3/M3</f>
        <v>3.0454174018878486E-2</v>
      </c>
      <c r="CR3">
        <v>0</v>
      </c>
      <c r="CS3" s="161">
        <f t="shared" ref="CS3:CS31" si="58">CR3/E3</f>
        <v>0</v>
      </c>
      <c r="CT3" s="161">
        <f t="shared" ref="CT3:CT31" si="59">CR3/M3</f>
        <v>0</v>
      </c>
      <c r="CU3">
        <v>3.7617171428571426E-2</v>
      </c>
      <c r="CV3" s="161">
        <f t="shared" ref="CV3:CV31" si="60">CU3/E3</f>
        <v>2.1719062882642449E-5</v>
      </c>
      <c r="CW3" s="161">
        <f t="shared" ref="CW3:CW31" si="61">CU3/M3</f>
        <v>1.8021716389515522E-4</v>
      </c>
    </row>
    <row r="4" spans="1:738" x14ac:dyDescent="0.25">
      <c r="A4" t="s">
        <v>1122</v>
      </c>
      <c r="B4" t="s">
        <v>1839</v>
      </c>
      <c r="C4">
        <v>4</v>
      </c>
      <c r="D4">
        <v>7</v>
      </c>
      <c r="E4">
        <v>2113.0153615477716</v>
      </c>
      <c r="F4">
        <v>3957.4627319000001</v>
      </c>
      <c r="G4">
        <v>457.96423069030288</v>
      </c>
      <c r="H4" s="161">
        <f t="shared" si="0"/>
        <v>0.21673492726283197</v>
      </c>
      <c r="I4">
        <v>1408.0272198871428</v>
      </c>
      <c r="J4" s="161">
        <f t="shared" si="1"/>
        <v>0.6663591971502616</v>
      </c>
      <c r="K4">
        <v>7.4597374106230712</v>
      </c>
      <c r="L4" s="161">
        <f t="shared" si="2"/>
        <v>3.5303753803090465E-3</v>
      </c>
      <c r="M4">
        <v>239.56417355970854</v>
      </c>
      <c r="N4" s="161">
        <f t="shared" si="3"/>
        <v>0.11337550020660009</v>
      </c>
      <c r="O4">
        <v>69.763117285714287</v>
      </c>
      <c r="P4" s="161">
        <f t="shared" si="4"/>
        <v>3.3015906346564941E-2</v>
      </c>
      <c r="Q4" s="161">
        <f t="shared" si="5"/>
        <v>0.1523331138341488</v>
      </c>
      <c r="R4">
        <v>4.795655142857143</v>
      </c>
      <c r="S4" s="161">
        <f t="shared" si="6"/>
        <v>2.2695789297737775E-3</v>
      </c>
      <c r="T4" s="161">
        <f t="shared" si="7"/>
        <v>2.0018248436725797E-2</v>
      </c>
      <c r="U4">
        <v>300.1860623428571</v>
      </c>
      <c r="V4" s="161">
        <f t="shared" si="8"/>
        <v>0.14206525319483362</v>
      </c>
      <c r="W4" s="161">
        <f t="shared" si="9"/>
        <v>0.65547927594776967</v>
      </c>
      <c r="X4">
        <v>26.176554137142858</v>
      </c>
      <c r="Y4" s="161">
        <f t="shared" si="10"/>
        <v>1.2388246017278684E-2</v>
      </c>
      <c r="Z4" s="161">
        <f t="shared" si="11"/>
        <v>5.7158512352997903E-2</v>
      </c>
      <c r="AA4">
        <v>0.19920571428571426</v>
      </c>
      <c r="AB4" s="161">
        <f t="shared" si="12"/>
        <v>9.4275563685347383E-5</v>
      </c>
      <c r="AC4" s="161">
        <f t="shared" si="13"/>
        <v>8.3153382797476012E-4</v>
      </c>
      <c r="AD4">
        <v>16.546687178571428</v>
      </c>
      <c r="AE4" s="161">
        <f t="shared" si="14"/>
        <v>7.8308409298317051E-3</v>
      </c>
      <c r="AF4" s="161">
        <f t="shared" si="15"/>
        <v>3.6130959733755019E-2</v>
      </c>
      <c r="AG4">
        <v>45.269386888874287</v>
      </c>
      <c r="AH4" s="161">
        <f t="shared" si="16"/>
        <v>2.1424068992908184E-2</v>
      </c>
      <c r="AI4" s="161">
        <f t="shared" si="17"/>
        <v>9.8849176104077854E-2</v>
      </c>
      <c r="AJ4">
        <v>135.03557793142858</v>
      </c>
      <c r="AK4" s="161">
        <f t="shared" si="18"/>
        <v>6.390657653928071E-2</v>
      </c>
      <c r="AL4" s="161">
        <f t="shared" si="19"/>
        <v>0.56367183759124384</v>
      </c>
      <c r="AM4">
        <v>64.765164721428576</v>
      </c>
      <c r="AN4" s="161">
        <f t="shared" si="20"/>
        <v>3.0650588680050328E-2</v>
      </c>
      <c r="AO4" s="161">
        <f t="shared" si="21"/>
        <v>4.5997097077867345E-2</v>
      </c>
      <c r="AP4">
        <v>0.33971999999999997</v>
      </c>
      <c r="AQ4" s="161">
        <f t="shared" si="22"/>
        <v>1.6077497882038919E-4</v>
      </c>
      <c r="AR4" s="161">
        <f t="shared" si="23"/>
        <v>1.4180751443426025E-3</v>
      </c>
      <c r="AS4">
        <v>1343.1135123085699</v>
      </c>
      <c r="AT4" s="161">
        <f t="shared" si="24"/>
        <v>0.63563830947482891</v>
      </c>
      <c r="AU4" s="161">
        <f t="shared" si="25"/>
        <v>0.95389740577332305</v>
      </c>
      <c r="AV4">
        <v>9.7114285714285709E-2</v>
      </c>
      <c r="AW4" s="161">
        <f t="shared" si="26"/>
        <v>4.5960047182595993E-5</v>
      </c>
      <c r="AX4" s="161">
        <f t="shared" si="27"/>
        <v>6.8971880900192879E-5</v>
      </c>
      <c r="AY4">
        <v>5.1428571428571428E-2</v>
      </c>
      <c r="AZ4" s="161">
        <f t="shared" si="28"/>
        <v>2.4338948199079963E-5</v>
      </c>
      <c r="BA4" s="161">
        <f t="shared" si="29"/>
        <v>3.6525267908310445E-5</v>
      </c>
      <c r="BB4">
        <v>2.242285714285714E-2</v>
      </c>
      <c r="BC4" s="161">
        <f t="shared" si="30"/>
        <v>1.0611781414798862E-5</v>
      </c>
      <c r="BD4" s="161">
        <f t="shared" si="31"/>
        <v>4.8962027250596653E-5</v>
      </c>
      <c r="BE4">
        <v>8.1775844485714289E-2</v>
      </c>
      <c r="BF4" s="161">
        <f t="shared" si="32"/>
        <v>3.8701017500324257E-5</v>
      </c>
      <c r="BG4" s="161">
        <f t="shared" si="33"/>
        <v>3.4135256232431863E-4</v>
      </c>
      <c r="BH4">
        <v>6.1370914285714289</v>
      </c>
      <c r="BI4" s="161">
        <f t="shared" si="34"/>
        <v>2.9044234794753433E-3</v>
      </c>
      <c r="BJ4" s="161">
        <f t="shared" si="35"/>
        <v>2.5617734644457726E-2</v>
      </c>
      <c r="BK4">
        <v>33.338969332200001</v>
      </c>
      <c r="BL4" s="161">
        <f t="shared" si="36"/>
        <v>1.5777911480860884E-2</v>
      </c>
      <c r="BM4" s="161">
        <f t="shared" si="37"/>
        <v>0.13916508815493089</v>
      </c>
      <c r="BN4">
        <v>46.653429685999996</v>
      </c>
      <c r="BO4" s="161">
        <f t="shared" si="38"/>
        <v>2.207907738627448E-2</v>
      </c>
      <c r="BP4" s="161">
        <f t="shared" si="39"/>
        <v>0.19474293252105235</v>
      </c>
      <c r="BQ4">
        <v>2.2033028571428574E-2</v>
      </c>
      <c r="BR4" s="161">
        <f t="shared" si="40"/>
        <v>1.0427292187449839E-5</v>
      </c>
      <c r="BS4" s="161">
        <f t="shared" si="41"/>
        <v>9.1971300399544518E-5</v>
      </c>
      <c r="BT4">
        <v>0</v>
      </c>
      <c r="BU4" s="161">
        <f t="shared" si="42"/>
        <v>0</v>
      </c>
      <c r="BV4" s="161">
        <f t="shared" si="43"/>
        <v>0</v>
      </c>
      <c r="BW4">
        <v>0</v>
      </c>
      <c r="BX4" s="161">
        <f t="shared" si="44"/>
        <v>0</v>
      </c>
      <c r="BY4" s="161">
        <f t="shared" si="45"/>
        <v>0</v>
      </c>
      <c r="BZ4">
        <v>0</v>
      </c>
      <c r="CA4" s="161">
        <f t="shared" si="46"/>
        <v>0</v>
      </c>
      <c r="CB4" s="161">
        <f t="shared" si="47"/>
        <v>0</v>
      </c>
      <c r="CC4">
        <v>0</v>
      </c>
      <c r="CD4" s="161">
        <f t="shared" si="48"/>
        <v>0</v>
      </c>
      <c r="CE4" s="161">
        <f t="shared" si="49"/>
        <v>0</v>
      </c>
      <c r="CF4">
        <v>1.2709642857142858</v>
      </c>
      <c r="CG4" s="161">
        <f t="shared" si="50"/>
        <v>6.0149315941712407E-4</v>
      </c>
      <c r="CH4" s="161">
        <f t="shared" si="51"/>
        <v>5.3053186827934145E-3</v>
      </c>
      <c r="CI4">
        <v>0.89142857142857146</v>
      </c>
      <c r="CJ4" s="161">
        <f t="shared" si="52"/>
        <v>4.2187510211738599E-4</v>
      </c>
      <c r="CK4" s="161">
        <f t="shared" si="53"/>
        <v>3.721042917990379E-3</v>
      </c>
      <c r="CL4">
        <v>0</v>
      </c>
      <c r="CM4" s="161">
        <f t="shared" si="54"/>
        <v>0</v>
      </c>
      <c r="CN4" s="161">
        <f t="shared" si="55"/>
        <v>0</v>
      </c>
      <c r="CO4">
        <v>5.9617317596414292</v>
      </c>
      <c r="CP4" s="161">
        <f t="shared" si="56"/>
        <v>2.8214332314529388E-3</v>
      </c>
      <c r="CQ4" s="161">
        <f t="shared" si="57"/>
        <v>2.4885740096507118E-2</v>
      </c>
      <c r="CR4">
        <v>1.3415666285714285</v>
      </c>
      <c r="CS4" s="161">
        <f t="shared" si="58"/>
        <v>6.3490623541361229E-4</v>
      </c>
      <c r="CT4" s="161">
        <f t="shared" si="59"/>
        <v>5.6000302909944878E-3</v>
      </c>
      <c r="CU4">
        <v>3.4950242059528578</v>
      </c>
      <c r="CV4" s="161">
        <f t="shared" si="60"/>
        <v>1.6540458103403342E-3</v>
      </c>
      <c r="CW4" s="161">
        <f t="shared" si="61"/>
        <v>1.4589093828262949E-2</v>
      </c>
    </row>
    <row r="5" spans="1:738" x14ac:dyDescent="0.25">
      <c r="A5" t="s">
        <v>1123</v>
      </c>
      <c r="B5" t="s">
        <v>1839</v>
      </c>
      <c r="C5">
        <v>4</v>
      </c>
      <c r="D5">
        <v>7</v>
      </c>
      <c r="E5">
        <v>1724.6260459871858</v>
      </c>
      <c r="F5">
        <v>3439.5401608571433</v>
      </c>
      <c r="G5">
        <v>294.8550142297143</v>
      </c>
      <c r="H5" s="161">
        <f t="shared" si="0"/>
        <v>0.17096750621143356</v>
      </c>
      <c r="I5">
        <v>1405.8129531428572</v>
      </c>
      <c r="J5" s="161">
        <f t="shared" si="1"/>
        <v>0.8151407410399869</v>
      </c>
      <c r="K5">
        <v>0.58247655032400003</v>
      </c>
      <c r="L5" s="161">
        <f t="shared" si="2"/>
        <v>3.3774078251879071E-4</v>
      </c>
      <c r="M5">
        <v>23.375602064285715</v>
      </c>
      <c r="N5" s="161">
        <f t="shared" si="3"/>
        <v>1.3554011966058061E-2</v>
      </c>
      <c r="O5">
        <v>14.159164285714285</v>
      </c>
      <c r="P5" s="161">
        <f t="shared" si="4"/>
        <v>8.2099909824854232E-3</v>
      </c>
      <c r="Q5" s="161">
        <f t="shared" si="5"/>
        <v>4.8020768182301381E-2</v>
      </c>
      <c r="R5">
        <v>6.2100571428571429</v>
      </c>
      <c r="S5" s="161">
        <f t="shared" si="6"/>
        <v>3.6008137284639411E-3</v>
      </c>
      <c r="T5" s="161">
        <f t="shared" si="7"/>
        <v>0.26566405116662833</v>
      </c>
      <c r="U5">
        <v>238.63638999999998</v>
      </c>
      <c r="V5" s="161">
        <f t="shared" si="8"/>
        <v>0.13836993274875606</v>
      </c>
      <c r="W5" s="161">
        <f t="shared" si="9"/>
        <v>0.80933468478878989</v>
      </c>
      <c r="X5">
        <v>2.3552919999999999</v>
      </c>
      <c r="Y5" s="161">
        <f t="shared" si="10"/>
        <v>1.3656827261076285E-3</v>
      </c>
      <c r="Z5" s="161">
        <f t="shared" si="11"/>
        <v>7.9879665813146049E-3</v>
      </c>
      <c r="AA5">
        <v>0</v>
      </c>
      <c r="AB5" s="161">
        <f t="shared" si="12"/>
        <v>0</v>
      </c>
      <c r="AC5" s="161">
        <f t="shared" si="13"/>
        <v>0</v>
      </c>
      <c r="AD5">
        <v>2.2492925714285716</v>
      </c>
      <c r="AE5" s="161">
        <f t="shared" si="14"/>
        <v>1.3042204579144367E-3</v>
      </c>
      <c r="AF5" s="161">
        <f t="shared" si="15"/>
        <v>7.6284697999953396E-3</v>
      </c>
      <c r="AG5">
        <v>37.439161086857148</v>
      </c>
      <c r="AH5" s="161">
        <f t="shared" si="16"/>
        <v>2.1708567590040518E-2</v>
      </c>
      <c r="AI5" s="161">
        <f t="shared" si="17"/>
        <v>0.12697481568920926</v>
      </c>
      <c r="AJ5">
        <v>0.16350000000000001</v>
      </c>
      <c r="AK5" s="161">
        <f t="shared" si="18"/>
        <v>9.4803160592655717E-5</v>
      </c>
      <c r="AL5" s="161">
        <f t="shared" si="19"/>
        <v>6.9944722514678065E-3</v>
      </c>
      <c r="AM5">
        <v>4.4788817142857145</v>
      </c>
      <c r="AN5" s="161">
        <f t="shared" si="20"/>
        <v>2.5970161616815763E-3</v>
      </c>
      <c r="AO5" s="161">
        <f t="shared" si="21"/>
        <v>3.1859727172613237E-3</v>
      </c>
      <c r="AP5">
        <v>0</v>
      </c>
      <c r="AQ5" s="161">
        <f t="shared" si="22"/>
        <v>0</v>
      </c>
      <c r="AR5" s="161">
        <f t="shared" si="23"/>
        <v>0</v>
      </c>
      <c r="AS5">
        <v>1401.3085714285714</v>
      </c>
      <c r="AT5" s="161">
        <f t="shared" si="24"/>
        <v>0.81252893906426793</v>
      </c>
      <c r="AU5" s="161">
        <f t="shared" si="25"/>
        <v>0.99679588831201504</v>
      </c>
      <c r="AV5">
        <v>2.5499999999999998E-2</v>
      </c>
      <c r="AW5" s="161">
        <f t="shared" si="26"/>
        <v>1.4785814037386669E-5</v>
      </c>
      <c r="AX5" s="161">
        <f t="shared" si="27"/>
        <v>1.8138970723659791E-5</v>
      </c>
      <c r="AY5">
        <v>0</v>
      </c>
      <c r="AZ5" s="161">
        <f t="shared" si="28"/>
        <v>0</v>
      </c>
      <c r="BA5" s="161">
        <f t="shared" si="29"/>
        <v>0</v>
      </c>
      <c r="BB5">
        <v>1.5714285714285715E-2</v>
      </c>
      <c r="BC5" s="161">
        <f t="shared" si="30"/>
        <v>9.1117061294819821E-6</v>
      </c>
      <c r="BD5" s="161">
        <f t="shared" si="31"/>
        <v>5.329495838942424E-5</v>
      </c>
      <c r="BE5">
        <v>2.6564614285714282E-2</v>
      </c>
      <c r="BF5" s="161">
        <f t="shared" si="32"/>
        <v>1.5403115560920657E-5</v>
      </c>
      <c r="BG5" s="161">
        <f t="shared" si="33"/>
        <v>1.1364248164671181E-3</v>
      </c>
      <c r="BH5">
        <v>6.9457142857142857</v>
      </c>
      <c r="BI5" s="161">
        <f t="shared" si="34"/>
        <v>4.0273741092310359E-3</v>
      </c>
      <c r="BJ5" s="161">
        <f t="shared" si="35"/>
        <v>0.29713520390245934</v>
      </c>
      <c r="BK5">
        <v>1.7963755071428571</v>
      </c>
      <c r="BL5" s="161">
        <f t="shared" si="36"/>
        <v>1.0416029094090374E-3</v>
      </c>
      <c r="BM5" s="161">
        <f t="shared" si="37"/>
        <v>7.6848309712092486E-2</v>
      </c>
      <c r="BN5">
        <v>0</v>
      </c>
      <c r="BO5" s="161">
        <f t="shared" si="38"/>
        <v>0</v>
      </c>
      <c r="BP5" s="161">
        <f t="shared" si="39"/>
        <v>0</v>
      </c>
      <c r="BQ5">
        <v>4.8764571428571428E-2</v>
      </c>
      <c r="BR5" s="161">
        <f t="shared" si="40"/>
        <v>2.8275446461008486E-5</v>
      </c>
      <c r="BS5" s="161">
        <f t="shared" si="41"/>
        <v>2.086131141968579E-3</v>
      </c>
      <c r="BT5">
        <v>2.4438514285714284E-2</v>
      </c>
      <c r="BU5" s="161">
        <f t="shared" si="42"/>
        <v>1.417032657170937E-5</v>
      </c>
      <c r="BV5" s="161">
        <f t="shared" si="43"/>
        <v>1.0454710094099579E-3</v>
      </c>
      <c r="BW5">
        <v>0</v>
      </c>
      <c r="BX5" s="161">
        <f t="shared" si="44"/>
        <v>0</v>
      </c>
      <c r="BY5" s="161">
        <f t="shared" si="45"/>
        <v>0</v>
      </c>
      <c r="BZ5">
        <v>0</v>
      </c>
      <c r="CA5" s="161">
        <f t="shared" si="46"/>
        <v>0</v>
      </c>
      <c r="CB5" s="161">
        <f t="shared" si="47"/>
        <v>0</v>
      </c>
      <c r="CC5">
        <v>0</v>
      </c>
      <c r="CD5" s="161">
        <f t="shared" si="48"/>
        <v>0</v>
      </c>
      <c r="CE5" s="161">
        <f t="shared" si="49"/>
        <v>0</v>
      </c>
      <c r="CF5">
        <v>0</v>
      </c>
      <c r="CG5" s="161">
        <f t="shared" si="50"/>
        <v>0</v>
      </c>
      <c r="CH5" s="161">
        <f t="shared" si="51"/>
        <v>0</v>
      </c>
      <c r="CI5">
        <v>1.0102857142857142</v>
      </c>
      <c r="CJ5" s="161">
        <f t="shared" si="52"/>
        <v>5.857998704336052E-4</v>
      </c>
      <c r="CK5" s="161">
        <f t="shared" si="53"/>
        <v>4.3219666022175904E-2</v>
      </c>
      <c r="CL5">
        <v>0</v>
      </c>
      <c r="CM5" s="161">
        <f t="shared" si="54"/>
        <v>0</v>
      </c>
      <c r="CN5" s="161">
        <f t="shared" si="55"/>
        <v>0</v>
      </c>
      <c r="CO5">
        <v>6.9827142857142857</v>
      </c>
      <c r="CP5" s="161">
        <f t="shared" si="56"/>
        <v>4.0488280354813617E-3</v>
      </c>
      <c r="CQ5" s="161">
        <f t="shared" si="57"/>
        <v>0.29871805083398417</v>
      </c>
      <c r="CR5">
        <v>0</v>
      </c>
      <c r="CS5" s="161">
        <f t="shared" si="58"/>
        <v>0</v>
      </c>
      <c r="CT5" s="161">
        <f t="shared" si="59"/>
        <v>0</v>
      </c>
      <c r="CU5">
        <v>0.16718742857142857</v>
      </c>
      <c r="CV5" s="161">
        <f t="shared" si="60"/>
        <v>9.6941263852784692E-5</v>
      </c>
      <c r="CW5" s="161">
        <f t="shared" si="61"/>
        <v>7.1522191433462572E-3</v>
      </c>
    </row>
    <row r="6" spans="1:738" x14ac:dyDescent="0.25">
      <c r="A6" t="s">
        <v>1124</v>
      </c>
      <c r="B6" t="s">
        <v>1840</v>
      </c>
      <c r="C6">
        <v>4</v>
      </c>
      <c r="D6">
        <v>7</v>
      </c>
      <c r="E6">
        <v>1081.56273352738</v>
      </c>
      <c r="F6">
        <v>3311.6302052285714</v>
      </c>
      <c r="G6">
        <v>218.53018798262858</v>
      </c>
      <c r="H6" s="161">
        <f t="shared" si="0"/>
        <v>0.20205040466762386</v>
      </c>
      <c r="I6">
        <v>817.68232477714287</v>
      </c>
      <c r="J6" s="161">
        <f t="shared" si="1"/>
        <v>0.75601932225454493</v>
      </c>
      <c r="K6">
        <v>13.657328142966628</v>
      </c>
      <c r="L6" s="161">
        <f t="shared" si="2"/>
        <v>1.2627402664314238E-2</v>
      </c>
      <c r="M6">
        <v>31.692892624642859</v>
      </c>
      <c r="N6" s="161">
        <f t="shared" si="3"/>
        <v>2.930287041351776E-2</v>
      </c>
      <c r="O6">
        <v>37.254318971428575</v>
      </c>
      <c r="P6" s="161">
        <f t="shared" si="4"/>
        <v>3.444489886400609E-2</v>
      </c>
      <c r="Q6" s="161">
        <f t="shared" si="5"/>
        <v>0.17047676257153999</v>
      </c>
      <c r="R6">
        <v>6.0686399999999995E-2</v>
      </c>
      <c r="S6" s="161">
        <f t="shared" si="6"/>
        <v>5.6109921430150409E-5</v>
      </c>
      <c r="T6" s="161">
        <f t="shared" si="7"/>
        <v>1.9148267947247323E-3</v>
      </c>
      <c r="U6">
        <v>125.51649855085714</v>
      </c>
      <c r="V6" s="161">
        <f t="shared" si="8"/>
        <v>0.11605105710465907</v>
      </c>
      <c r="W6" s="161">
        <f t="shared" si="9"/>
        <v>0.57436686303877937</v>
      </c>
      <c r="X6">
        <v>1.3697230857142857</v>
      </c>
      <c r="Y6" s="161">
        <f t="shared" si="10"/>
        <v>1.2664296237788325E-3</v>
      </c>
      <c r="Z6" s="161">
        <f t="shared" si="11"/>
        <v>6.267889568754537E-3</v>
      </c>
      <c r="AA6">
        <v>0</v>
      </c>
      <c r="AB6" s="161">
        <f t="shared" si="12"/>
        <v>0</v>
      </c>
      <c r="AC6" s="161">
        <f t="shared" si="13"/>
        <v>0</v>
      </c>
      <c r="AD6">
        <v>14.560788285714285</v>
      </c>
      <c r="AE6" s="161">
        <f t="shared" si="14"/>
        <v>1.3462731133705131E-2</v>
      </c>
      <c r="AF6" s="161">
        <f t="shared" si="15"/>
        <v>6.6630557636603291E-2</v>
      </c>
      <c r="AG6">
        <v>24.280119088914287</v>
      </c>
      <c r="AH6" s="161">
        <f t="shared" si="16"/>
        <v>2.2449108439348452E-2</v>
      </c>
      <c r="AI6" s="161">
        <f t="shared" si="17"/>
        <v>0.11110647601165458</v>
      </c>
      <c r="AJ6">
        <v>6.8945319999999999</v>
      </c>
      <c r="AK6" s="161">
        <f t="shared" si="18"/>
        <v>6.3746020330363602E-3</v>
      </c>
      <c r="AL6" s="161">
        <f t="shared" si="19"/>
        <v>0.21754189753696213</v>
      </c>
      <c r="AM6">
        <v>5.6604490200000006</v>
      </c>
      <c r="AN6" s="161">
        <f t="shared" si="20"/>
        <v>5.2335836327673402E-3</v>
      </c>
      <c r="AO6" s="161">
        <f t="shared" si="21"/>
        <v>6.9225527426470188E-3</v>
      </c>
      <c r="AP6">
        <v>0.18239999999999998</v>
      </c>
      <c r="AQ6" s="161">
        <f t="shared" si="22"/>
        <v>1.6864486390458873E-4</v>
      </c>
      <c r="AR6" s="161">
        <f t="shared" si="23"/>
        <v>5.7552335837649151E-3</v>
      </c>
      <c r="AS6">
        <v>811.8344226142857</v>
      </c>
      <c r="AT6" s="161">
        <f t="shared" si="24"/>
        <v>0.75061242168227305</v>
      </c>
      <c r="AU6" s="161">
        <f t="shared" si="25"/>
        <v>0.99284819790564627</v>
      </c>
      <c r="AV6">
        <v>0.17031028571428572</v>
      </c>
      <c r="AW6" s="161">
        <f t="shared" si="26"/>
        <v>1.5746685831051173E-4</v>
      </c>
      <c r="AX6" s="161">
        <f t="shared" si="27"/>
        <v>2.0828417168085826E-4</v>
      </c>
      <c r="AY6">
        <v>1.7142857142857144E-2</v>
      </c>
      <c r="AZ6" s="161">
        <f t="shared" si="28"/>
        <v>1.5850081194040297E-5</v>
      </c>
      <c r="BA6" s="161">
        <f t="shared" si="29"/>
        <v>2.0965180025787378E-5</v>
      </c>
      <c r="BB6">
        <v>15.548739999999999</v>
      </c>
      <c r="BC6" s="161">
        <f t="shared" si="30"/>
        <v>1.437617950212629E-2</v>
      </c>
      <c r="BD6" s="161">
        <f t="shared" si="31"/>
        <v>7.115145117266819E-2</v>
      </c>
      <c r="BE6">
        <v>1.4540021914285715</v>
      </c>
      <c r="BF6" s="161">
        <f t="shared" si="32"/>
        <v>1.3443530794432306E-3</v>
      </c>
      <c r="BG6" s="161">
        <f t="shared" si="33"/>
        <v>4.5877863174218741E-2</v>
      </c>
      <c r="BH6">
        <v>3.5892755428571426</v>
      </c>
      <c r="BI6" s="161">
        <f t="shared" si="34"/>
        <v>3.3186013456206784E-3</v>
      </c>
      <c r="BJ6" s="161">
        <f t="shared" si="35"/>
        <v>0.11325174970195985</v>
      </c>
      <c r="BK6">
        <v>7.9918414795000006</v>
      </c>
      <c r="BL6" s="161">
        <f t="shared" si="36"/>
        <v>7.3891612864984916E-3</v>
      </c>
      <c r="BM6" s="161">
        <f t="shared" si="37"/>
        <v>0.25216510130999942</v>
      </c>
      <c r="BN6">
        <v>0</v>
      </c>
      <c r="BO6" s="161">
        <f t="shared" si="38"/>
        <v>0</v>
      </c>
      <c r="BP6" s="161">
        <f t="shared" si="39"/>
        <v>0</v>
      </c>
      <c r="BQ6">
        <v>1.0203428571428572E-2</v>
      </c>
      <c r="BR6" s="161">
        <f t="shared" si="40"/>
        <v>9.4339683266927852E-6</v>
      </c>
      <c r="BS6" s="161">
        <f t="shared" si="41"/>
        <v>3.2194690122715018E-4</v>
      </c>
      <c r="BT6">
        <v>0.23633120914285713</v>
      </c>
      <c r="BU6" s="161">
        <f t="shared" si="42"/>
        <v>2.1850901646000022E-4</v>
      </c>
      <c r="BV6" s="161">
        <f t="shared" si="43"/>
        <v>7.4569150863527493E-3</v>
      </c>
      <c r="BW6">
        <v>0</v>
      </c>
      <c r="BX6" s="161">
        <f t="shared" si="44"/>
        <v>0</v>
      </c>
      <c r="BY6" s="161">
        <f t="shared" si="45"/>
        <v>0</v>
      </c>
      <c r="BZ6">
        <v>0</v>
      </c>
      <c r="CA6" s="161">
        <f t="shared" si="46"/>
        <v>0</v>
      </c>
      <c r="CB6" s="161">
        <f t="shared" si="47"/>
        <v>0</v>
      </c>
      <c r="CC6">
        <v>0.30468571428571428</v>
      </c>
      <c r="CD6" s="161">
        <f t="shared" si="48"/>
        <v>2.8170877642207619E-4</v>
      </c>
      <c r="CE6" s="161">
        <f t="shared" si="49"/>
        <v>9.6136921894218463E-3</v>
      </c>
      <c r="CF6">
        <v>0</v>
      </c>
      <c r="CG6" s="161">
        <f t="shared" si="50"/>
        <v>0</v>
      </c>
      <c r="CH6" s="161">
        <f t="shared" si="51"/>
        <v>0</v>
      </c>
      <c r="CI6">
        <v>0.52205714285714289</v>
      </c>
      <c r="CJ6" s="161">
        <f t="shared" si="52"/>
        <v>4.8268780596250722E-4</v>
      </c>
      <c r="CK6" s="161">
        <f t="shared" si="53"/>
        <v>1.6472372813683044E-2</v>
      </c>
      <c r="CL6">
        <v>0</v>
      </c>
      <c r="CM6" s="161">
        <f t="shared" si="54"/>
        <v>0</v>
      </c>
      <c r="CN6" s="161">
        <f t="shared" si="55"/>
        <v>0</v>
      </c>
      <c r="CO6">
        <v>3.5659579647999999</v>
      </c>
      <c r="CP6" s="161">
        <f t="shared" si="56"/>
        <v>3.2970421911358567E-3</v>
      </c>
      <c r="CQ6" s="161">
        <f t="shared" si="57"/>
        <v>0.11251601445894162</v>
      </c>
      <c r="CR6">
        <v>0.62127542857142859</v>
      </c>
      <c r="CS6" s="161">
        <f t="shared" si="58"/>
        <v>5.7442384922529405E-4</v>
      </c>
      <c r="CT6" s="161">
        <f t="shared" si="59"/>
        <v>1.9602989096942035E-2</v>
      </c>
      <c r="CU6">
        <v>6.2596441226285719</v>
      </c>
      <c r="CV6" s="161">
        <f t="shared" si="60"/>
        <v>5.7875922760518336E-3</v>
      </c>
      <c r="CW6" s="161">
        <f t="shared" si="61"/>
        <v>0.1975093973518017</v>
      </c>
    </row>
    <row r="7" spans="1:738" x14ac:dyDescent="0.25">
      <c r="A7" t="s">
        <v>1125</v>
      </c>
      <c r="B7" t="s">
        <v>1839</v>
      </c>
      <c r="C7">
        <v>4</v>
      </c>
      <c r="D7">
        <v>7</v>
      </c>
      <c r="E7">
        <v>1238.6269502607299</v>
      </c>
      <c r="F7">
        <v>4417.2575129849565</v>
      </c>
      <c r="G7">
        <v>223.98087420440285</v>
      </c>
      <c r="H7" s="161">
        <f t="shared" si="0"/>
        <v>0.18082996995766568</v>
      </c>
      <c r="I7">
        <v>951.50674308533428</v>
      </c>
      <c r="J7" s="161">
        <f t="shared" si="1"/>
        <v>0.76819476831587019</v>
      </c>
      <c r="K7">
        <v>1.0599982685721143</v>
      </c>
      <c r="L7" s="161">
        <f t="shared" si="2"/>
        <v>8.5578492244899529E-4</v>
      </c>
      <c r="M7">
        <v>62.07933470242142</v>
      </c>
      <c r="N7" s="161">
        <f t="shared" si="3"/>
        <v>5.0119476804015746E-2</v>
      </c>
      <c r="O7">
        <v>6.374015727142857</v>
      </c>
      <c r="P7" s="161">
        <f t="shared" si="4"/>
        <v>5.1460334572900517E-3</v>
      </c>
      <c r="Q7" s="161">
        <f t="shared" si="5"/>
        <v>2.8457857170992154E-2</v>
      </c>
      <c r="R7">
        <v>5.3870039914285712</v>
      </c>
      <c r="S7" s="161">
        <f t="shared" si="6"/>
        <v>4.3491738899227176E-3</v>
      </c>
      <c r="T7" s="161">
        <f t="shared" si="7"/>
        <v>8.6776123121346041E-2</v>
      </c>
      <c r="U7">
        <v>185.18645027142858</v>
      </c>
      <c r="V7" s="161">
        <f t="shared" si="8"/>
        <v>0.1495094630650875</v>
      </c>
      <c r="W7" s="161">
        <f t="shared" si="9"/>
        <v>0.82679581874668973</v>
      </c>
      <c r="X7">
        <v>0.33986172427035288</v>
      </c>
      <c r="Y7" s="161">
        <f t="shared" si="10"/>
        <v>2.7438586266737719E-4</v>
      </c>
      <c r="Z7" s="161">
        <f t="shared" si="11"/>
        <v>1.5173693980683291E-3</v>
      </c>
      <c r="AA7">
        <v>0.99602857142857137</v>
      </c>
      <c r="AB7" s="161">
        <f t="shared" si="12"/>
        <v>8.0413926987371641E-4</v>
      </c>
      <c r="AC7" s="161">
        <f t="shared" si="13"/>
        <v>1.6044446613402916E-2</v>
      </c>
      <c r="AD7">
        <v>2.4076405115207429</v>
      </c>
      <c r="AE7" s="161">
        <f t="shared" si="14"/>
        <v>1.943797937719615E-3</v>
      </c>
      <c r="AF7" s="161">
        <f t="shared" si="15"/>
        <v>1.0749312949477787E-2</v>
      </c>
      <c r="AG7">
        <v>29.664791684325998</v>
      </c>
      <c r="AH7" s="161">
        <f t="shared" si="16"/>
        <v>2.3949738602152638E-2</v>
      </c>
      <c r="AI7" s="161">
        <f t="shared" si="17"/>
        <v>0.13244341415175559</v>
      </c>
      <c r="AJ7">
        <v>10.466476251428572</v>
      </c>
      <c r="AK7" s="161">
        <f t="shared" si="18"/>
        <v>8.450063394168348E-3</v>
      </c>
      <c r="AL7" s="161">
        <f t="shared" si="19"/>
        <v>0.16859839593320133</v>
      </c>
      <c r="AM7">
        <v>13.673441361063743</v>
      </c>
      <c r="AN7" s="161">
        <f t="shared" si="20"/>
        <v>1.1039192517315641E-2</v>
      </c>
      <c r="AO7" s="161">
        <f t="shared" si="21"/>
        <v>1.4370304215319117E-2</v>
      </c>
      <c r="AP7">
        <v>0</v>
      </c>
      <c r="AQ7" s="161">
        <f t="shared" si="22"/>
        <v>0</v>
      </c>
      <c r="AR7" s="161">
        <f t="shared" si="23"/>
        <v>0</v>
      </c>
      <c r="AS7">
        <v>937.79618458141283</v>
      </c>
      <c r="AT7" s="161">
        <f t="shared" si="24"/>
        <v>0.75712560943713325</v>
      </c>
      <c r="AU7" s="161">
        <f t="shared" si="25"/>
        <v>0.98559068697772556</v>
      </c>
      <c r="AV7">
        <v>3.7117142857142855E-2</v>
      </c>
      <c r="AW7" s="161">
        <f t="shared" si="26"/>
        <v>2.9966361420869884E-5</v>
      </c>
      <c r="AX7" s="161">
        <f t="shared" si="27"/>
        <v>3.9008806954733337E-5</v>
      </c>
      <c r="AY7">
        <v>0</v>
      </c>
      <c r="AZ7" s="161">
        <f t="shared" si="28"/>
        <v>0</v>
      </c>
      <c r="BA7" s="161">
        <f t="shared" si="29"/>
        <v>0</v>
      </c>
      <c r="BB7">
        <v>8.1142857142857145E-3</v>
      </c>
      <c r="BC7" s="161">
        <f t="shared" si="30"/>
        <v>6.5510327484620483E-6</v>
      </c>
      <c r="BD7" s="161">
        <f t="shared" si="31"/>
        <v>3.6227583016220808E-5</v>
      </c>
      <c r="BE7">
        <v>0.64900422056428575</v>
      </c>
      <c r="BF7" s="161">
        <f t="shared" si="32"/>
        <v>5.2397069224730734E-4</v>
      </c>
      <c r="BG7" s="161">
        <f t="shared" si="33"/>
        <v>1.0454432601046724E-2</v>
      </c>
      <c r="BH7">
        <v>4.5306000000000006</v>
      </c>
      <c r="BI7" s="161">
        <f t="shared" si="34"/>
        <v>3.6577599082970973E-3</v>
      </c>
      <c r="BJ7" s="161">
        <f t="shared" si="35"/>
        <v>7.2980807892312732E-2</v>
      </c>
      <c r="BK7">
        <v>31.712023843285714</v>
      </c>
      <c r="BL7" s="161">
        <f t="shared" si="36"/>
        <v>2.56025624475637E-2</v>
      </c>
      <c r="BM7" s="161">
        <f t="shared" si="37"/>
        <v>0.51083060079973408</v>
      </c>
      <c r="BN7">
        <v>0</v>
      </c>
      <c r="BO7" s="161">
        <f t="shared" si="38"/>
        <v>0</v>
      </c>
      <c r="BP7" s="161">
        <f t="shared" si="39"/>
        <v>0</v>
      </c>
      <c r="BQ7">
        <v>0</v>
      </c>
      <c r="BR7" s="161">
        <f t="shared" si="40"/>
        <v>0</v>
      </c>
      <c r="BS7" s="161">
        <f t="shared" si="41"/>
        <v>0</v>
      </c>
      <c r="BT7">
        <v>0.12780789571428572</v>
      </c>
      <c r="BU7" s="161">
        <f t="shared" si="42"/>
        <v>1.0318514035834782E-4</v>
      </c>
      <c r="BV7" s="161">
        <f t="shared" si="43"/>
        <v>2.0587832702611188E-3</v>
      </c>
      <c r="BW7">
        <v>0</v>
      </c>
      <c r="BX7" s="161">
        <f t="shared" si="44"/>
        <v>0</v>
      </c>
      <c r="BY7" s="161">
        <f t="shared" si="45"/>
        <v>0</v>
      </c>
      <c r="BZ7">
        <v>0</v>
      </c>
      <c r="CA7" s="161">
        <f t="shared" si="46"/>
        <v>0</v>
      </c>
      <c r="CB7" s="161">
        <f t="shared" si="47"/>
        <v>0</v>
      </c>
      <c r="CC7">
        <v>3.0467571428571431E-4</v>
      </c>
      <c r="CD7" s="161">
        <f t="shared" si="48"/>
        <v>2.4597859284555399E-7</v>
      </c>
      <c r="CE7" s="161">
        <f t="shared" si="49"/>
        <v>4.9078443856749381E-6</v>
      </c>
      <c r="CF7">
        <v>0</v>
      </c>
      <c r="CG7" s="161">
        <f t="shared" si="50"/>
        <v>0</v>
      </c>
      <c r="CH7" s="161">
        <f t="shared" si="51"/>
        <v>0</v>
      </c>
      <c r="CI7">
        <v>0.65280000000000005</v>
      </c>
      <c r="CJ7" s="161">
        <f t="shared" si="52"/>
        <v>5.2703519801711586E-4</v>
      </c>
      <c r="CK7" s="161">
        <f t="shared" si="53"/>
        <v>1.051557661062591E-2</v>
      </c>
      <c r="CL7">
        <v>0</v>
      </c>
      <c r="CM7" s="161">
        <f t="shared" si="54"/>
        <v>0</v>
      </c>
      <c r="CN7" s="161">
        <f t="shared" si="55"/>
        <v>0</v>
      </c>
      <c r="CO7">
        <v>4.354242467142857</v>
      </c>
      <c r="CP7" s="161">
        <f t="shared" si="56"/>
        <v>3.5153784327285084E-3</v>
      </c>
      <c r="CQ7" s="161">
        <f t="shared" si="57"/>
        <v>7.0139966673531673E-2</v>
      </c>
      <c r="CR7">
        <v>0</v>
      </c>
      <c r="CS7" s="161">
        <f t="shared" si="58"/>
        <v>0</v>
      </c>
      <c r="CT7" s="161">
        <f t="shared" si="59"/>
        <v>0</v>
      </c>
      <c r="CU7">
        <v>3.2030427857142851</v>
      </c>
      <c r="CV7" s="161">
        <f t="shared" si="60"/>
        <v>2.5859624522460516E-3</v>
      </c>
      <c r="CW7" s="161">
        <f t="shared" si="61"/>
        <v>5.159595864015195E-2</v>
      </c>
    </row>
    <row r="8" spans="1:738" x14ac:dyDescent="0.25">
      <c r="A8" t="s">
        <v>1126</v>
      </c>
      <c r="B8" t="s">
        <v>1840</v>
      </c>
      <c r="C8">
        <v>4</v>
      </c>
      <c r="D8">
        <v>7</v>
      </c>
      <c r="E8">
        <v>1976.8845390929571</v>
      </c>
      <c r="F8">
        <v>3650.4492409999998</v>
      </c>
      <c r="G8">
        <v>227.6833579918343</v>
      </c>
      <c r="H8" s="161">
        <f t="shared" si="0"/>
        <v>0.11517281535132091</v>
      </c>
      <c r="I8">
        <v>1695.6563452653429</v>
      </c>
      <c r="J8" s="161">
        <f t="shared" si="1"/>
        <v>0.85774172023387441</v>
      </c>
      <c r="K8">
        <v>1.3105212288794428</v>
      </c>
      <c r="L8" s="161">
        <f t="shared" si="2"/>
        <v>6.6292249393621239E-4</v>
      </c>
      <c r="M8">
        <v>52.2343146069</v>
      </c>
      <c r="N8" s="161">
        <f t="shared" si="3"/>
        <v>2.6422541920868268E-2</v>
      </c>
      <c r="O8">
        <v>2.3709964285714284</v>
      </c>
      <c r="P8" s="161">
        <f t="shared" si="4"/>
        <v>1.1993600949802054E-3</v>
      </c>
      <c r="Q8" s="161">
        <f t="shared" si="5"/>
        <v>1.0413569307320488E-2</v>
      </c>
      <c r="R8">
        <v>0</v>
      </c>
      <c r="S8" s="161">
        <f t="shared" si="6"/>
        <v>0</v>
      </c>
      <c r="T8" s="161">
        <f t="shared" si="7"/>
        <v>0</v>
      </c>
      <c r="U8">
        <v>156.73813414285715</v>
      </c>
      <c r="V8" s="161">
        <f t="shared" si="8"/>
        <v>7.9285426661676678E-2</v>
      </c>
      <c r="W8" s="161">
        <f t="shared" si="9"/>
        <v>0.68840399898036664</v>
      </c>
      <c r="X8">
        <v>0.39014468571428568</v>
      </c>
      <c r="Y8" s="161">
        <f t="shared" si="10"/>
        <v>1.9735329909216327E-4</v>
      </c>
      <c r="Z8" s="161">
        <f t="shared" si="11"/>
        <v>1.7135406344818489E-3</v>
      </c>
      <c r="AA8">
        <v>0.39911285714285716</v>
      </c>
      <c r="AB8" s="161">
        <f t="shared" si="12"/>
        <v>2.01889816653622E-4</v>
      </c>
      <c r="AC8" s="161">
        <f t="shared" si="13"/>
        <v>7.6408173467281508E-3</v>
      </c>
      <c r="AD8">
        <v>52.38542257681943</v>
      </c>
      <c r="AE8" s="161">
        <f t="shared" si="14"/>
        <v>2.6498979349019108E-2</v>
      </c>
      <c r="AF8" s="161">
        <f t="shared" si="15"/>
        <v>0.23008015622599082</v>
      </c>
      <c r="AG8">
        <v>15.764744443585714</v>
      </c>
      <c r="AH8" s="161">
        <f t="shared" si="16"/>
        <v>7.9745398033306304E-3</v>
      </c>
      <c r="AI8" s="161">
        <f t="shared" si="17"/>
        <v>6.9239774846219126E-2</v>
      </c>
      <c r="AJ8">
        <v>3.1473214285714285E-2</v>
      </c>
      <c r="AK8" s="161">
        <f t="shared" si="18"/>
        <v>1.592061330003368E-5</v>
      </c>
      <c r="AL8" s="161">
        <f t="shared" si="19"/>
        <v>6.0253904971420392E-4</v>
      </c>
      <c r="AM8">
        <v>2.5037246114285714</v>
      </c>
      <c r="AN8" s="161">
        <f t="shared" si="20"/>
        <v>1.2665001733370535E-3</v>
      </c>
      <c r="AO8" s="161">
        <f t="shared" si="21"/>
        <v>1.4765519077138114E-3</v>
      </c>
      <c r="AP8">
        <v>0.29298000000000002</v>
      </c>
      <c r="AQ8" s="161">
        <f t="shared" si="22"/>
        <v>1.4820288904400375E-4</v>
      </c>
      <c r="AR8" s="161">
        <f t="shared" si="23"/>
        <v>5.6089565299148811E-3</v>
      </c>
      <c r="AS8">
        <v>1693.1492492253431</v>
      </c>
      <c r="AT8" s="161">
        <f t="shared" si="24"/>
        <v>0.85647351463540777</v>
      </c>
      <c r="AU8" s="161">
        <f t="shared" si="25"/>
        <v>0.99852145981878926</v>
      </c>
      <c r="AV8">
        <v>3.3714285714285712E-3</v>
      </c>
      <c r="AW8" s="161">
        <f t="shared" si="26"/>
        <v>1.7054251296716929E-6</v>
      </c>
      <c r="AX8" s="161">
        <f t="shared" si="27"/>
        <v>1.9882734970693589E-6</v>
      </c>
      <c r="AY8">
        <v>0</v>
      </c>
      <c r="AZ8" s="161">
        <f t="shared" si="28"/>
        <v>0</v>
      </c>
      <c r="BA8" s="161">
        <f t="shared" si="29"/>
        <v>0</v>
      </c>
      <c r="BB8">
        <v>3.3915714285714285E-2</v>
      </c>
      <c r="BC8" s="161">
        <f t="shared" si="30"/>
        <v>1.7156143221837147E-5</v>
      </c>
      <c r="BD8" s="161">
        <f t="shared" si="31"/>
        <v>1.489600056185514E-4</v>
      </c>
      <c r="BE8">
        <v>1.6379999999999999E-2</v>
      </c>
      <c r="BF8" s="161">
        <f t="shared" si="32"/>
        <v>8.2857646342439114E-6</v>
      </c>
      <c r="BG8" s="161">
        <f t="shared" si="33"/>
        <v>3.1358696143083401E-4</v>
      </c>
      <c r="BH8">
        <v>7.9370699999999994</v>
      </c>
      <c r="BI8" s="161">
        <f t="shared" si="34"/>
        <v>4.0149385778704711E-3</v>
      </c>
      <c r="BJ8" s="161">
        <f t="shared" si="35"/>
        <v>0.15195126153625332</v>
      </c>
      <c r="BK8">
        <v>25.002811995642855</v>
      </c>
      <c r="BL8" s="161">
        <f t="shared" si="36"/>
        <v>1.2647583357151833E-2</v>
      </c>
      <c r="BM8" s="161">
        <f t="shared" si="37"/>
        <v>0.47866641275580279</v>
      </c>
      <c r="BN8">
        <v>0</v>
      </c>
      <c r="BO8" s="161">
        <f t="shared" si="38"/>
        <v>0</v>
      </c>
      <c r="BP8" s="161">
        <f t="shared" si="39"/>
        <v>0</v>
      </c>
      <c r="BQ8">
        <v>3.6030857142857142E-2</v>
      </c>
      <c r="BR8" s="161">
        <f t="shared" si="40"/>
        <v>1.8226080699376091E-5</v>
      </c>
      <c r="BS8" s="161">
        <f t="shared" si="41"/>
        <v>6.8979285770311551E-4</v>
      </c>
      <c r="BT8">
        <v>0.2706905</v>
      </c>
      <c r="BU8" s="161">
        <f t="shared" si="42"/>
        <v>1.3692782489168508E-4</v>
      </c>
      <c r="BV8" s="161">
        <f t="shared" si="43"/>
        <v>5.1822351271790705E-3</v>
      </c>
      <c r="BW8">
        <v>0</v>
      </c>
      <c r="BX8" s="161">
        <f t="shared" si="44"/>
        <v>0</v>
      </c>
      <c r="BY8" s="161">
        <f t="shared" si="45"/>
        <v>0</v>
      </c>
      <c r="BZ8">
        <v>0</v>
      </c>
      <c r="CA8" s="161">
        <f t="shared" si="46"/>
        <v>0</v>
      </c>
      <c r="CB8" s="161">
        <f t="shared" si="47"/>
        <v>0</v>
      </c>
      <c r="CC8">
        <v>1.8807142857142856E-4</v>
      </c>
      <c r="CD8" s="161">
        <f t="shared" si="48"/>
        <v>9.5135262000541686E-8</v>
      </c>
      <c r="CE8" s="161">
        <f t="shared" si="49"/>
        <v>3.6005340548028341E-6</v>
      </c>
      <c r="CF8">
        <v>1.0120422857142857</v>
      </c>
      <c r="CG8" s="161">
        <f t="shared" si="50"/>
        <v>5.1193798408612949E-4</v>
      </c>
      <c r="CH8" s="161">
        <f t="shared" si="51"/>
        <v>1.9375046716523736E-2</v>
      </c>
      <c r="CI8">
        <v>1.1519999999999999</v>
      </c>
      <c r="CJ8" s="161">
        <f t="shared" si="52"/>
        <v>5.8273509515561572E-4</v>
      </c>
      <c r="CK8" s="161">
        <f t="shared" si="53"/>
        <v>2.2054467617113598E-2</v>
      </c>
      <c r="CL8">
        <v>0</v>
      </c>
      <c r="CM8" s="161">
        <f t="shared" si="54"/>
        <v>0</v>
      </c>
      <c r="CN8" s="161">
        <f t="shared" si="55"/>
        <v>0</v>
      </c>
      <c r="CO8">
        <v>7.706915054385715</v>
      </c>
      <c r="CP8" s="161">
        <f t="shared" si="56"/>
        <v>3.8985155187271766E-3</v>
      </c>
      <c r="CQ8" s="161">
        <f t="shared" si="57"/>
        <v>0.14754505945728738</v>
      </c>
      <c r="CR8">
        <v>2.1938788571428569</v>
      </c>
      <c r="CS8" s="161">
        <f t="shared" si="58"/>
        <v>1.109765802584233E-3</v>
      </c>
      <c r="CT8" s="161">
        <f t="shared" si="59"/>
        <v>4.2000720669034146E-2</v>
      </c>
      <c r="CU8">
        <v>6.1827409140142864</v>
      </c>
      <c r="CV8" s="161">
        <f t="shared" si="60"/>
        <v>3.1275174608078422E-3</v>
      </c>
      <c r="CW8" s="161">
        <f t="shared" si="61"/>
        <v>0.11836550284125992</v>
      </c>
    </row>
    <row r="9" spans="1:738" x14ac:dyDescent="0.25">
      <c r="A9" t="s">
        <v>1134</v>
      </c>
      <c r="B9" t="s">
        <v>1839</v>
      </c>
      <c r="C9">
        <v>4</v>
      </c>
      <c r="D9">
        <v>7</v>
      </c>
      <c r="E9">
        <v>852.80849081159147</v>
      </c>
      <c r="F9">
        <v>1317.4414838271427</v>
      </c>
      <c r="G9">
        <v>139.42840073105285</v>
      </c>
      <c r="H9" s="161">
        <f t="shared" si="0"/>
        <v>0.16349321357994823</v>
      </c>
      <c r="I9">
        <v>689.10307647958575</v>
      </c>
      <c r="J9" s="161">
        <f t="shared" si="1"/>
        <v>0.80803965240049103</v>
      </c>
      <c r="K9">
        <v>1.4432101376950144</v>
      </c>
      <c r="L9" s="161">
        <f t="shared" si="2"/>
        <v>1.6923027306184016E-3</v>
      </c>
      <c r="M9">
        <v>22.833803463257141</v>
      </c>
      <c r="N9" s="161">
        <f t="shared" si="3"/>
        <v>2.6774831288941457E-2</v>
      </c>
      <c r="O9">
        <v>5.4288857142857146E-2</v>
      </c>
      <c r="P9" s="161">
        <f t="shared" si="4"/>
        <v>6.3658907864756509E-5</v>
      </c>
      <c r="Q9" s="161">
        <f t="shared" si="5"/>
        <v>3.8936727996741758E-4</v>
      </c>
      <c r="R9">
        <v>1.8755931428571428</v>
      </c>
      <c r="S9" s="161">
        <f t="shared" si="6"/>
        <v>2.1993134016198628E-3</v>
      </c>
      <c r="T9" s="161">
        <f t="shared" si="7"/>
        <v>8.2141074126141134E-2</v>
      </c>
      <c r="U9">
        <v>119.50179573057143</v>
      </c>
      <c r="V9" s="161">
        <f t="shared" si="8"/>
        <v>0.14012735217592084</v>
      </c>
      <c r="W9" s="161">
        <f t="shared" si="9"/>
        <v>0.8570836006437571</v>
      </c>
      <c r="X9">
        <v>1.5477719285714286</v>
      </c>
      <c r="Y9" s="161">
        <f t="shared" si="10"/>
        <v>1.81491148979821E-3</v>
      </c>
      <c r="Z9" s="161">
        <f t="shared" si="11"/>
        <v>1.1100836848562633E-2</v>
      </c>
      <c r="AA9">
        <v>0</v>
      </c>
      <c r="AB9" s="161">
        <f t="shared" si="12"/>
        <v>0</v>
      </c>
      <c r="AC9" s="161">
        <f t="shared" si="13"/>
        <v>0</v>
      </c>
      <c r="AD9">
        <v>15.110640117142855</v>
      </c>
      <c r="AE9" s="161">
        <f t="shared" si="14"/>
        <v>1.7718679257945152E-2</v>
      </c>
      <c r="AF9" s="161">
        <f t="shared" si="15"/>
        <v>0.10837562532392644</v>
      </c>
      <c r="AG9">
        <v>3.1663538119100001</v>
      </c>
      <c r="AH9" s="161">
        <f t="shared" si="16"/>
        <v>3.712854463839448E-3</v>
      </c>
      <c r="AI9" s="161">
        <f t="shared" si="17"/>
        <v>2.2709532601020536E-2</v>
      </c>
      <c r="AJ9">
        <v>0</v>
      </c>
      <c r="AK9" s="161">
        <f t="shared" si="18"/>
        <v>0</v>
      </c>
      <c r="AL9" s="161">
        <f t="shared" si="19"/>
        <v>0</v>
      </c>
      <c r="AM9">
        <v>1.4985666081571429</v>
      </c>
      <c r="AN9" s="161">
        <f t="shared" si="20"/>
        <v>1.7572135178098467E-3</v>
      </c>
      <c r="AO9" s="161">
        <f t="shared" si="21"/>
        <v>2.1746624841857561E-3</v>
      </c>
      <c r="AP9">
        <v>0.75239999999999996</v>
      </c>
      <c r="AQ9" s="161">
        <f t="shared" si="22"/>
        <v>8.8226138471483103E-4</v>
      </c>
      <c r="AR9" s="161">
        <f t="shared" si="23"/>
        <v>3.29511463655505E-2</v>
      </c>
      <c r="AS9">
        <v>687.59153405714289</v>
      </c>
      <c r="AT9" s="161">
        <f t="shared" si="24"/>
        <v>0.80626722349209179</v>
      </c>
      <c r="AU9" s="161">
        <f t="shared" si="25"/>
        <v>0.99780650751094468</v>
      </c>
      <c r="AV9">
        <v>1.2975814285714286E-2</v>
      </c>
      <c r="AW9" s="161">
        <f t="shared" si="26"/>
        <v>1.5215390589469396E-5</v>
      </c>
      <c r="AX9" s="161">
        <f t="shared" si="27"/>
        <v>1.8830004869523588E-5</v>
      </c>
      <c r="AY9">
        <v>0</v>
      </c>
      <c r="AZ9" s="161">
        <f t="shared" si="28"/>
        <v>0</v>
      </c>
      <c r="BA9" s="161">
        <f t="shared" si="29"/>
        <v>0</v>
      </c>
      <c r="BB9">
        <v>4.7550285714285712E-2</v>
      </c>
      <c r="BC9" s="161">
        <f t="shared" si="30"/>
        <v>5.5757284579839933E-5</v>
      </c>
      <c r="BD9" s="161">
        <f t="shared" si="31"/>
        <v>3.4103730276593161E-4</v>
      </c>
      <c r="BE9">
        <v>4.9952027142857137E-3</v>
      </c>
      <c r="BF9" s="161">
        <f t="shared" si="32"/>
        <v>5.8573557464606549E-6</v>
      </c>
      <c r="BG9" s="161">
        <f t="shared" si="33"/>
        <v>2.1876349782565615E-4</v>
      </c>
      <c r="BH9">
        <v>3.2246002285714286</v>
      </c>
      <c r="BI9" s="161">
        <f t="shared" si="34"/>
        <v>3.7811539909771257E-3</v>
      </c>
      <c r="BJ9" s="161">
        <f t="shared" si="35"/>
        <v>0.14122045999740132</v>
      </c>
      <c r="BK9">
        <v>10.549508294142857</v>
      </c>
      <c r="BL9" s="161">
        <f t="shared" si="36"/>
        <v>1.2370313391349114E-2</v>
      </c>
      <c r="BM9" s="161">
        <f t="shared" si="37"/>
        <v>0.46201274838502165</v>
      </c>
      <c r="BN9">
        <v>0</v>
      </c>
      <c r="BO9" s="161">
        <f t="shared" si="38"/>
        <v>0</v>
      </c>
      <c r="BP9" s="161">
        <f t="shared" si="39"/>
        <v>0</v>
      </c>
      <c r="BQ9">
        <v>1.5305142857142856E-2</v>
      </c>
      <c r="BR9" s="161">
        <f t="shared" si="40"/>
        <v>1.7946752432750082E-5</v>
      </c>
      <c r="BS9" s="161">
        <f t="shared" si="41"/>
        <v>6.702844264106513E-4</v>
      </c>
      <c r="BT9">
        <v>4.6733892857142856E-3</v>
      </c>
      <c r="BU9" s="161">
        <f t="shared" si="42"/>
        <v>5.4799985413686081E-6</v>
      </c>
      <c r="BV9" s="161">
        <f t="shared" si="43"/>
        <v>2.046697692407854E-4</v>
      </c>
      <c r="BW9">
        <v>6.625E-4</v>
      </c>
      <c r="BX9" s="161">
        <f t="shared" si="44"/>
        <v>7.7684498587662896E-7</v>
      </c>
      <c r="BY9" s="161">
        <f t="shared" si="45"/>
        <v>2.9014001152548123E-5</v>
      </c>
      <c r="BZ9">
        <v>0</v>
      </c>
      <c r="CA9" s="161">
        <f t="shared" si="46"/>
        <v>0</v>
      </c>
      <c r="CB9" s="161">
        <f t="shared" si="47"/>
        <v>0</v>
      </c>
      <c r="CC9">
        <v>2.9151071428571432E-4</v>
      </c>
      <c r="CD9" s="161">
        <f t="shared" si="48"/>
        <v>3.4182435731648566E-7</v>
      </c>
      <c r="CE9" s="161">
        <f t="shared" si="49"/>
        <v>1.2766629736250328E-5</v>
      </c>
      <c r="CF9">
        <v>1.2558928571428571E-4</v>
      </c>
      <c r="CG9" s="161">
        <f t="shared" si="50"/>
        <v>1.4726551982938898E-7</v>
      </c>
      <c r="CH9" s="161">
        <f t="shared" si="51"/>
        <v>5.5001474422067641E-6</v>
      </c>
      <c r="CI9">
        <v>0.46960535714285712</v>
      </c>
      <c r="CJ9" s="161">
        <f t="shared" si="52"/>
        <v>5.5065745967884097E-4</v>
      </c>
      <c r="CK9" s="161">
        <f t="shared" si="53"/>
        <v>2.0566234525865101E-2</v>
      </c>
      <c r="CL9">
        <v>0</v>
      </c>
      <c r="CM9" s="161">
        <f t="shared" si="54"/>
        <v>0</v>
      </c>
      <c r="CN9" s="161">
        <f t="shared" si="55"/>
        <v>0</v>
      </c>
      <c r="CO9">
        <v>3.3212381231714287</v>
      </c>
      <c r="CP9" s="161">
        <f t="shared" si="56"/>
        <v>3.8944712194536302E-3</v>
      </c>
      <c r="CQ9" s="161">
        <f t="shared" si="57"/>
        <v>0.14545268940918127</v>
      </c>
      <c r="CR9">
        <v>0.93191314285714288</v>
      </c>
      <c r="CS9" s="161">
        <f t="shared" si="58"/>
        <v>1.0927578147941163E-3</v>
      </c>
      <c r="CT9" s="161">
        <f t="shared" si="59"/>
        <v>4.0812873963670775E-2</v>
      </c>
      <c r="CU9">
        <v>1.6828918396571431</v>
      </c>
      <c r="CV9" s="161">
        <f t="shared" si="60"/>
        <v>1.9733525847703357E-3</v>
      </c>
      <c r="CW9" s="161">
        <f t="shared" si="61"/>
        <v>7.3701774755360272E-2</v>
      </c>
    </row>
    <row r="10" spans="1:738" x14ac:dyDescent="0.25">
      <c r="A10" t="s">
        <v>1136</v>
      </c>
      <c r="B10" t="s">
        <v>1839</v>
      </c>
      <c r="C10">
        <v>4</v>
      </c>
      <c r="D10">
        <v>7</v>
      </c>
      <c r="E10">
        <v>1822.0942353138857</v>
      </c>
      <c r="F10">
        <v>3947.6164043142858</v>
      </c>
      <c r="G10">
        <v>318.13288755367427</v>
      </c>
      <c r="H10" s="161">
        <f t="shared" si="0"/>
        <v>0.17459738436572719</v>
      </c>
      <c r="I10">
        <v>1457.3758730452857</v>
      </c>
      <c r="J10" s="161">
        <f t="shared" si="1"/>
        <v>0.79983562035375666</v>
      </c>
      <c r="K10">
        <v>2.2747170318107286</v>
      </c>
      <c r="L10" s="161">
        <f t="shared" si="2"/>
        <v>1.2484080064162385E-3</v>
      </c>
      <c r="M10">
        <v>44.310757683122866</v>
      </c>
      <c r="N10" s="161">
        <f t="shared" si="3"/>
        <v>2.431858727410419E-2</v>
      </c>
      <c r="O10">
        <v>1.5710094285714287</v>
      </c>
      <c r="P10" s="161">
        <f t="shared" si="4"/>
        <v>8.6219987864721848E-4</v>
      </c>
      <c r="Q10" s="161">
        <f t="shared" si="5"/>
        <v>4.9382176129350143E-3</v>
      </c>
      <c r="R10">
        <v>7.2860571428571435</v>
      </c>
      <c r="S10" s="161">
        <f t="shared" si="6"/>
        <v>3.9987268504814736E-3</v>
      </c>
      <c r="T10" s="161">
        <f t="shared" si="7"/>
        <v>0.16443088594786692</v>
      </c>
      <c r="U10">
        <v>226.54208228328571</v>
      </c>
      <c r="V10" s="161">
        <f t="shared" si="8"/>
        <v>0.12433060699753551</v>
      </c>
      <c r="W10" s="161">
        <f t="shared" si="9"/>
        <v>0.71209890943785037</v>
      </c>
      <c r="X10">
        <v>36.559952965714288</v>
      </c>
      <c r="Y10" s="161">
        <f t="shared" si="10"/>
        <v>2.0064798108214328E-2</v>
      </c>
      <c r="Z10" s="161">
        <f t="shared" si="11"/>
        <v>0.11492038200403289</v>
      </c>
      <c r="AA10">
        <v>0.39981428571428573</v>
      </c>
      <c r="AB10" s="161">
        <f t="shared" si="12"/>
        <v>2.1942569048598694E-4</v>
      </c>
      <c r="AC10" s="161">
        <f t="shared" si="13"/>
        <v>9.0229620665359892E-3</v>
      </c>
      <c r="AD10">
        <v>9.6495002214285712</v>
      </c>
      <c r="AE10" s="161">
        <f t="shared" si="14"/>
        <v>5.2958294002649568E-3</v>
      </c>
      <c r="AF10" s="161">
        <f t="shared" si="15"/>
        <v>3.033166515926632E-2</v>
      </c>
      <c r="AG10">
        <v>32.595656940388572</v>
      </c>
      <c r="AH10" s="161">
        <f t="shared" si="16"/>
        <v>1.7889116988931933E-2</v>
      </c>
      <c r="AI10" s="161">
        <f t="shared" si="17"/>
        <v>0.10245924962690048</v>
      </c>
      <c r="AJ10">
        <v>0.76441428571428716</v>
      </c>
      <c r="AK10" s="161">
        <f t="shared" si="18"/>
        <v>4.1952511066619129E-4</v>
      </c>
      <c r="AL10" s="161">
        <f t="shared" si="19"/>
        <v>1.7251212249196953E-2</v>
      </c>
      <c r="AM10">
        <v>5.5699447252857146</v>
      </c>
      <c r="AN10" s="161">
        <f t="shared" si="20"/>
        <v>3.0568916894280168E-3</v>
      </c>
      <c r="AO10" s="161">
        <f t="shared" si="21"/>
        <v>3.8218999149800233E-3</v>
      </c>
      <c r="AP10">
        <v>0.22800000000000001</v>
      </c>
      <c r="AQ10" s="161">
        <f t="shared" si="22"/>
        <v>1.2513073999200885E-4</v>
      </c>
      <c r="AR10" s="161">
        <f t="shared" si="23"/>
        <v>5.1454773495520911E-3</v>
      </c>
      <c r="AS10">
        <v>1451.7926916342858</v>
      </c>
      <c r="AT10" s="161">
        <f t="shared" si="24"/>
        <v>0.79677146411924771</v>
      </c>
      <c r="AU10" s="161">
        <f t="shared" si="25"/>
        <v>0.99616901753743625</v>
      </c>
      <c r="AV10">
        <v>1.3236685714285714E-2</v>
      </c>
      <c r="AW10" s="161">
        <f t="shared" si="26"/>
        <v>7.2645450810097519E-6</v>
      </c>
      <c r="AX10" s="161">
        <f t="shared" si="27"/>
        <v>9.0825475837106871E-6</v>
      </c>
      <c r="AY10">
        <v>0</v>
      </c>
      <c r="AZ10" s="161">
        <f t="shared" si="28"/>
        <v>0</v>
      </c>
      <c r="BA10" s="161">
        <f t="shared" si="29"/>
        <v>0</v>
      </c>
      <c r="BB10">
        <v>11.214685714285713</v>
      </c>
      <c r="BC10" s="161">
        <f t="shared" si="30"/>
        <v>6.1548329921332513E-3</v>
      </c>
      <c r="BD10" s="161">
        <f t="shared" si="31"/>
        <v>3.525157615901503E-2</v>
      </c>
      <c r="BE10">
        <v>2.2316289399999998E-2</v>
      </c>
      <c r="BF10" s="161">
        <f t="shared" si="32"/>
        <v>1.2247604414464135E-5</v>
      </c>
      <c r="BG10" s="161">
        <f t="shared" si="33"/>
        <v>5.0363141067433952E-4</v>
      </c>
      <c r="BH10">
        <v>7.0806714285714287</v>
      </c>
      <c r="BI10" s="161">
        <f t="shared" si="34"/>
        <v>3.8860072609535842E-3</v>
      </c>
      <c r="BJ10" s="161">
        <f t="shared" si="35"/>
        <v>0.15979576515497779</v>
      </c>
      <c r="BK10">
        <v>18.2399337823</v>
      </c>
      <c r="BL10" s="161">
        <f t="shared" si="36"/>
        <v>1.0010422857826488E-2</v>
      </c>
      <c r="BM10" s="161">
        <f t="shared" si="37"/>
        <v>0.41163669357085375</v>
      </c>
      <c r="BN10">
        <v>0.12225564</v>
      </c>
      <c r="BO10" s="161">
        <f t="shared" si="38"/>
        <v>6.7096222374546643E-5</v>
      </c>
      <c r="BP10" s="161">
        <f t="shared" si="39"/>
        <v>2.7590509933113801E-3</v>
      </c>
      <c r="BQ10">
        <v>1.0235314285714284E-2</v>
      </c>
      <c r="BR10" s="161">
        <f t="shared" si="40"/>
        <v>5.6173353097465254E-6</v>
      </c>
      <c r="BS10" s="161">
        <f t="shared" si="41"/>
        <v>2.3098937641530609E-4</v>
      </c>
      <c r="BT10">
        <v>6.3657914285714285E-4</v>
      </c>
      <c r="BU10" s="161">
        <f t="shared" si="42"/>
        <v>3.493667509175131E-7</v>
      </c>
      <c r="BV10" s="161">
        <f t="shared" si="43"/>
        <v>1.4366243687582075E-5</v>
      </c>
      <c r="BW10">
        <v>0</v>
      </c>
      <c r="BX10" s="161">
        <f t="shared" si="44"/>
        <v>0</v>
      </c>
      <c r="BY10" s="161">
        <f t="shared" si="45"/>
        <v>0</v>
      </c>
      <c r="BZ10">
        <v>0</v>
      </c>
      <c r="CA10" s="161">
        <f t="shared" si="46"/>
        <v>0</v>
      </c>
      <c r="CB10" s="161">
        <f t="shared" si="47"/>
        <v>0</v>
      </c>
      <c r="CC10">
        <v>1.3407922857142857E-3</v>
      </c>
      <c r="CD10" s="161">
        <f t="shared" si="48"/>
        <v>7.3585232845177856E-7</v>
      </c>
      <c r="CE10" s="161">
        <f t="shared" si="49"/>
        <v>3.0258843581565934E-5</v>
      </c>
      <c r="CF10">
        <v>0</v>
      </c>
      <c r="CG10" s="161">
        <f t="shared" si="50"/>
        <v>0</v>
      </c>
      <c r="CH10" s="161">
        <f t="shared" si="51"/>
        <v>0</v>
      </c>
      <c r="CI10">
        <v>1.0274285714285714</v>
      </c>
      <c r="CJ10" s="161">
        <f t="shared" si="52"/>
        <v>5.6387235715697206E-4</v>
      </c>
      <c r="CK10" s="161">
        <f t="shared" si="53"/>
        <v>2.3186887906001652E-2</v>
      </c>
      <c r="CL10">
        <v>0</v>
      </c>
      <c r="CM10" s="161">
        <f t="shared" si="54"/>
        <v>0</v>
      </c>
      <c r="CN10" s="161">
        <f t="shared" si="55"/>
        <v>0</v>
      </c>
      <c r="CO10">
        <v>6.8648970610271425</v>
      </c>
      <c r="CP10" s="161">
        <f t="shared" si="56"/>
        <v>3.767586180768829E-3</v>
      </c>
      <c r="CQ10" s="161">
        <f t="shared" si="57"/>
        <v>0.15492619444965738</v>
      </c>
      <c r="CR10">
        <v>0.62321691428571424</v>
      </c>
      <c r="CS10" s="161">
        <f t="shared" si="58"/>
        <v>3.4203330552678844E-4</v>
      </c>
      <c r="CT10" s="161">
        <f t="shared" si="59"/>
        <v>1.4064686475065306E-2</v>
      </c>
      <c r="CU10">
        <v>1.6395395961100001</v>
      </c>
      <c r="CV10" s="161">
        <f t="shared" si="60"/>
        <v>8.9981053906773513E-4</v>
      </c>
      <c r="CW10" s="161">
        <f t="shared" si="61"/>
        <v>3.7000937962621883E-2</v>
      </c>
    </row>
    <row r="11" spans="1:738" x14ac:dyDescent="0.25">
      <c r="A11" t="s">
        <v>1137</v>
      </c>
      <c r="B11" t="s">
        <v>1840</v>
      </c>
      <c r="C11">
        <v>4</v>
      </c>
      <c r="D11">
        <v>7</v>
      </c>
      <c r="E11">
        <v>2095.4578195390427</v>
      </c>
      <c r="F11">
        <v>4760.2493789999999</v>
      </c>
      <c r="G11">
        <v>370.06676319951856</v>
      </c>
      <c r="H11" s="161">
        <f t="shared" si="0"/>
        <v>0.17660425313687564</v>
      </c>
      <c r="I11">
        <v>1643.7870103363286</v>
      </c>
      <c r="J11" s="161">
        <f t="shared" si="1"/>
        <v>0.78445244519306412</v>
      </c>
      <c r="K11">
        <v>2.6216560298130287</v>
      </c>
      <c r="L11" s="161">
        <f t="shared" si="2"/>
        <v>1.251113721005245E-3</v>
      </c>
      <c r="M11">
        <v>78.98238997337144</v>
      </c>
      <c r="N11" s="161">
        <f t="shared" si="3"/>
        <v>3.7692187949049688E-2</v>
      </c>
      <c r="O11">
        <v>82.325242857142854</v>
      </c>
      <c r="P11" s="161">
        <f t="shared" si="4"/>
        <v>3.9287473166724346E-2</v>
      </c>
      <c r="Q11" s="161">
        <f t="shared" si="5"/>
        <v>0.22246051535505731</v>
      </c>
      <c r="R11">
        <v>6.6865714285714279</v>
      </c>
      <c r="S11" s="161">
        <f t="shared" si="6"/>
        <v>3.1909835484268232E-3</v>
      </c>
      <c r="T11" s="161">
        <f t="shared" si="7"/>
        <v>8.465901615316751E-2</v>
      </c>
      <c r="U11">
        <v>235.21812700000001</v>
      </c>
      <c r="V11" s="161">
        <f t="shared" si="8"/>
        <v>0.11225142534806218</v>
      </c>
      <c r="W11" s="161">
        <f t="shared" si="9"/>
        <v>0.6356099774169236</v>
      </c>
      <c r="X11">
        <v>0.17929108571428573</v>
      </c>
      <c r="Y11" s="161">
        <f t="shared" si="10"/>
        <v>8.5561772726938524E-5</v>
      </c>
      <c r="Z11" s="161">
        <f t="shared" si="11"/>
        <v>4.8448308128018068E-4</v>
      </c>
      <c r="AA11">
        <v>0.59761714285714285</v>
      </c>
      <c r="AB11" s="161">
        <f t="shared" si="12"/>
        <v>2.8519645553571975E-4</v>
      </c>
      <c r="AC11" s="161">
        <f t="shared" si="13"/>
        <v>7.5664606130382579E-3</v>
      </c>
      <c r="AD11">
        <v>12.881454644204856</v>
      </c>
      <c r="AE11" s="161">
        <f t="shared" si="14"/>
        <v>6.1473223293220525E-3</v>
      </c>
      <c r="AF11" s="161">
        <f t="shared" si="15"/>
        <v>3.48084614052733E-2</v>
      </c>
      <c r="AG11">
        <v>39.457779041028573</v>
      </c>
      <c r="AH11" s="161">
        <f t="shared" si="16"/>
        <v>1.8830147127327272E-2</v>
      </c>
      <c r="AI11" s="161">
        <f t="shared" si="17"/>
        <v>0.10662340681417862</v>
      </c>
      <c r="AJ11">
        <v>9.3190571428571438</v>
      </c>
      <c r="AK11" s="161">
        <f t="shared" si="18"/>
        <v>4.4472654404979356E-3</v>
      </c>
      <c r="AL11" s="161">
        <f t="shared" si="19"/>
        <v>0.11798904978690848</v>
      </c>
      <c r="AM11">
        <v>10.283244265714286</v>
      </c>
      <c r="AN11" s="161">
        <f t="shared" si="20"/>
        <v>4.9073974049147822E-3</v>
      </c>
      <c r="AO11" s="161">
        <f t="shared" si="21"/>
        <v>6.2558252383380693E-3</v>
      </c>
      <c r="AP11">
        <v>0</v>
      </c>
      <c r="AQ11" s="161">
        <f t="shared" si="22"/>
        <v>0</v>
      </c>
      <c r="AR11" s="161">
        <f t="shared" si="23"/>
        <v>0</v>
      </c>
      <c r="AS11">
        <v>1633.4900983563286</v>
      </c>
      <c r="AT11" s="161">
        <f t="shared" si="24"/>
        <v>0.77953852524488543</v>
      </c>
      <c r="AU11" s="161">
        <f t="shared" si="25"/>
        <v>0.99373585998961433</v>
      </c>
      <c r="AV11">
        <v>1.3667714285714285E-2</v>
      </c>
      <c r="AW11" s="161">
        <f t="shared" si="26"/>
        <v>6.5225432639445346E-6</v>
      </c>
      <c r="AX11" s="161">
        <f t="shared" si="27"/>
        <v>8.3147720475767654E-6</v>
      </c>
      <c r="AY11">
        <v>0</v>
      </c>
      <c r="AZ11" s="161">
        <f t="shared" si="28"/>
        <v>0</v>
      </c>
      <c r="BA11" s="161">
        <f t="shared" si="29"/>
        <v>0</v>
      </c>
      <c r="BB11">
        <v>4.8685714285714287E-3</v>
      </c>
      <c r="BC11" s="161">
        <f t="shared" si="30"/>
        <v>2.323392713121953E-6</v>
      </c>
      <c r="BD11" s="161">
        <f t="shared" si="31"/>
        <v>1.3155927288575702E-5</v>
      </c>
      <c r="BE11">
        <v>0.22744538</v>
      </c>
      <c r="BF11" s="161">
        <f t="shared" si="32"/>
        <v>1.0854209418065655E-4</v>
      </c>
      <c r="BG11" s="161">
        <f t="shared" si="33"/>
        <v>2.8796973613571608E-3</v>
      </c>
      <c r="BH11">
        <v>7.9455600000000004</v>
      </c>
      <c r="BI11" s="161">
        <f t="shared" si="34"/>
        <v>3.7918014506958002E-3</v>
      </c>
      <c r="BJ11" s="161">
        <f t="shared" si="35"/>
        <v>0.10059913358761124</v>
      </c>
      <c r="BK11">
        <v>42.544537545142859</v>
      </c>
      <c r="BL11" s="161">
        <f t="shared" si="36"/>
        <v>2.0303218298377286E-2</v>
      </c>
      <c r="BM11" s="161">
        <f t="shared" si="37"/>
        <v>0.53865852324152963</v>
      </c>
      <c r="BN11">
        <v>0</v>
      </c>
      <c r="BO11" s="161">
        <f t="shared" si="38"/>
        <v>0</v>
      </c>
      <c r="BP11" s="161">
        <f t="shared" si="39"/>
        <v>0</v>
      </c>
      <c r="BQ11">
        <v>0.34964228571428574</v>
      </c>
      <c r="BR11" s="161">
        <f t="shared" si="40"/>
        <v>1.6685722921934063E-4</v>
      </c>
      <c r="BS11" s="161">
        <f t="shared" si="41"/>
        <v>4.4268385121311992E-3</v>
      </c>
      <c r="BT11">
        <v>2.3811885714285714E-3</v>
      </c>
      <c r="BU11" s="161">
        <f t="shared" si="42"/>
        <v>1.1363571956568343E-6</v>
      </c>
      <c r="BV11" s="161">
        <f t="shared" si="43"/>
        <v>3.0148347906810345E-5</v>
      </c>
      <c r="BW11">
        <v>0</v>
      </c>
      <c r="BX11" s="161">
        <f t="shared" si="44"/>
        <v>0</v>
      </c>
      <c r="BY11" s="161">
        <f t="shared" si="45"/>
        <v>0</v>
      </c>
      <c r="BZ11">
        <v>0</v>
      </c>
      <c r="CA11" s="161">
        <f t="shared" si="46"/>
        <v>0</v>
      </c>
      <c r="CB11" s="161">
        <f t="shared" si="47"/>
        <v>0</v>
      </c>
      <c r="CC11">
        <v>0</v>
      </c>
      <c r="CD11" s="161">
        <f t="shared" si="48"/>
        <v>0</v>
      </c>
      <c r="CE11" s="161">
        <f t="shared" si="49"/>
        <v>0</v>
      </c>
      <c r="CF11">
        <v>0</v>
      </c>
      <c r="CG11" s="161">
        <f t="shared" si="50"/>
        <v>0</v>
      </c>
      <c r="CH11" s="161">
        <f t="shared" si="51"/>
        <v>0</v>
      </c>
      <c r="CI11">
        <v>1.1519999999999999</v>
      </c>
      <c r="CJ11" s="161">
        <f t="shared" si="52"/>
        <v>5.4976052930209591E-4</v>
      </c>
      <c r="CK11" s="161">
        <f t="shared" si="53"/>
        <v>1.4585529766678262E-2</v>
      </c>
      <c r="CL11">
        <v>0</v>
      </c>
      <c r="CM11" s="161">
        <f t="shared" si="54"/>
        <v>0</v>
      </c>
      <c r="CN11" s="161">
        <f t="shared" si="55"/>
        <v>0</v>
      </c>
      <c r="CO11">
        <v>7.6865416259142858</v>
      </c>
      <c r="CP11" s="161">
        <f t="shared" si="56"/>
        <v>3.6681920076087073E-3</v>
      </c>
      <c r="CQ11" s="161">
        <f t="shared" si="57"/>
        <v>9.7319688964916981E-2</v>
      </c>
      <c r="CR11">
        <v>0.50478628571428585</v>
      </c>
      <c r="CS11" s="161">
        <f t="shared" si="58"/>
        <v>2.4089546494680976E-4</v>
      </c>
      <c r="CT11" s="161">
        <f t="shared" si="59"/>
        <v>6.3911244757783644E-3</v>
      </c>
      <c r="CU11">
        <v>1.9662499480285713</v>
      </c>
      <c r="CV11" s="161">
        <f t="shared" si="60"/>
        <v>9.3833907306285248E-4</v>
      </c>
      <c r="CW11" s="161">
        <f t="shared" si="61"/>
        <v>2.4894789188975971E-2</v>
      </c>
    </row>
    <row r="12" spans="1:738" x14ac:dyDescent="0.25">
      <c r="A12" t="s">
        <v>1138</v>
      </c>
      <c r="B12" t="s">
        <v>1840</v>
      </c>
      <c r="C12">
        <v>4</v>
      </c>
      <c r="D12">
        <v>7</v>
      </c>
      <c r="E12">
        <v>2169.0190608534858</v>
      </c>
      <c r="F12">
        <v>6756.0961568879284</v>
      </c>
      <c r="G12">
        <v>391.20100361238286</v>
      </c>
      <c r="H12" s="161">
        <f t="shared" si="0"/>
        <v>0.18035849046824395</v>
      </c>
      <c r="I12">
        <v>1612.7168077046429</v>
      </c>
      <c r="J12" s="161">
        <f t="shared" si="1"/>
        <v>0.74352357561581595</v>
      </c>
      <c r="K12">
        <v>49.519053265127141</v>
      </c>
      <c r="L12" s="161">
        <f t="shared" si="2"/>
        <v>2.2830160489987546E-2</v>
      </c>
      <c r="M12">
        <v>115.58219627132569</v>
      </c>
      <c r="N12" s="161">
        <f t="shared" si="3"/>
        <v>5.3287773425949203E-2</v>
      </c>
      <c r="O12">
        <v>80.220209680000011</v>
      </c>
      <c r="P12" s="161">
        <f t="shared" si="4"/>
        <v>3.6984557271909919E-2</v>
      </c>
      <c r="Q12" s="161">
        <f t="shared" si="5"/>
        <v>0.20506135960603339</v>
      </c>
      <c r="R12">
        <v>4.1629302514285715</v>
      </c>
      <c r="S12" s="161">
        <f t="shared" si="6"/>
        <v>1.9192686346382326E-3</v>
      </c>
      <c r="T12" s="161">
        <f t="shared" si="7"/>
        <v>3.6017054405647557E-2</v>
      </c>
      <c r="U12">
        <v>250.99855587857141</v>
      </c>
      <c r="V12" s="161">
        <f t="shared" si="8"/>
        <v>0.11571984792969323</v>
      </c>
      <c r="W12" s="161">
        <f t="shared" si="9"/>
        <v>0.64161020437276417</v>
      </c>
      <c r="X12">
        <v>11.198144968356372</v>
      </c>
      <c r="Y12" s="161">
        <f t="shared" si="10"/>
        <v>5.1627692768868626E-3</v>
      </c>
      <c r="Z12" s="161">
        <f t="shared" si="11"/>
        <v>2.8625041513063009E-2</v>
      </c>
      <c r="AA12">
        <v>0.14618666399999999</v>
      </c>
      <c r="AB12" s="161">
        <f t="shared" si="12"/>
        <v>6.7397593058715261E-5</v>
      </c>
      <c r="AC12" s="161">
        <f t="shared" si="13"/>
        <v>1.264785310506051E-3</v>
      </c>
      <c r="AD12">
        <v>17.150445801290285</v>
      </c>
      <c r="AE12" s="161">
        <f t="shared" si="14"/>
        <v>7.9070055726212785E-3</v>
      </c>
      <c r="AF12" s="161">
        <f t="shared" si="15"/>
        <v>4.3840495404975012E-2</v>
      </c>
      <c r="AG12">
        <v>31.633647284164571</v>
      </c>
      <c r="AH12" s="161">
        <f t="shared" si="16"/>
        <v>1.4584310417132557E-2</v>
      </c>
      <c r="AI12" s="161">
        <f t="shared" si="17"/>
        <v>8.0862899103163896E-2</v>
      </c>
      <c r="AJ12">
        <v>67.964839148571428</v>
      </c>
      <c r="AK12" s="161">
        <f t="shared" si="18"/>
        <v>3.1334366938125476E-2</v>
      </c>
      <c r="AL12" s="161">
        <f t="shared" si="19"/>
        <v>0.58802169660304804</v>
      </c>
      <c r="AM12">
        <v>34.753491029749576</v>
      </c>
      <c r="AN12" s="161">
        <f t="shared" si="20"/>
        <v>1.6022676636172319E-2</v>
      </c>
      <c r="AO12" s="161">
        <f t="shared" si="21"/>
        <v>2.1549655130843295E-2</v>
      </c>
      <c r="AP12">
        <v>0.1026</v>
      </c>
      <c r="AQ12" s="161">
        <f t="shared" si="22"/>
        <v>4.7302488876989396E-5</v>
      </c>
      <c r="AR12" s="161">
        <f t="shared" si="23"/>
        <v>8.876799655125918E-4</v>
      </c>
      <c r="AS12">
        <v>1577.9197721949001</v>
      </c>
      <c r="AT12" s="161">
        <f t="shared" si="24"/>
        <v>0.72748082332388797</v>
      </c>
      <c r="AU12" s="161">
        <f t="shared" si="25"/>
        <v>0.9784233441708412</v>
      </c>
      <c r="AV12">
        <v>4.3544479999999997E-2</v>
      </c>
      <c r="AW12" s="161">
        <f t="shared" si="26"/>
        <v>2.0075655758813715E-5</v>
      </c>
      <c r="AX12" s="161">
        <f t="shared" si="27"/>
        <v>2.7000698319735529E-5</v>
      </c>
      <c r="AY12">
        <v>0</v>
      </c>
      <c r="AZ12" s="161">
        <f t="shared" si="28"/>
        <v>0</v>
      </c>
      <c r="BA12" s="161">
        <f t="shared" si="29"/>
        <v>0</v>
      </c>
      <c r="BB12">
        <v>0</v>
      </c>
      <c r="BC12" s="161">
        <f t="shared" si="30"/>
        <v>0</v>
      </c>
      <c r="BD12" s="161">
        <f t="shared" si="31"/>
        <v>0</v>
      </c>
      <c r="BE12">
        <v>0.67843575654285715</v>
      </c>
      <c r="BF12" s="161">
        <f t="shared" si="32"/>
        <v>3.1278459870975038E-4</v>
      </c>
      <c r="BG12" s="161">
        <f t="shared" si="33"/>
        <v>5.8697254285621104E-3</v>
      </c>
      <c r="BH12">
        <v>6.8102632285714284</v>
      </c>
      <c r="BI12" s="161">
        <f t="shared" si="34"/>
        <v>3.1397894797160807E-3</v>
      </c>
      <c r="BJ12" s="161">
        <f t="shared" si="35"/>
        <v>5.8921386236549293E-2</v>
      </c>
      <c r="BK12">
        <v>20.885185884599998</v>
      </c>
      <c r="BL12" s="161">
        <f t="shared" si="36"/>
        <v>9.6288623099429569E-3</v>
      </c>
      <c r="BM12" s="161">
        <f t="shared" si="37"/>
        <v>0.18069552715171341</v>
      </c>
      <c r="BN12">
        <v>0</v>
      </c>
      <c r="BO12" s="161">
        <f t="shared" si="38"/>
        <v>0</v>
      </c>
      <c r="BP12" s="161">
        <f t="shared" si="39"/>
        <v>0</v>
      </c>
      <c r="BQ12">
        <v>0.31514700000000001</v>
      </c>
      <c r="BR12" s="161">
        <f t="shared" si="40"/>
        <v>1.452947121063994E-4</v>
      </c>
      <c r="BS12" s="161">
        <f t="shared" si="41"/>
        <v>2.7266050496237504E-3</v>
      </c>
      <c r="BT12">
        <v>0.12710358571428573</v>
      </c>
      <c r="BU12" s="161">
        <f t="shared" si="42"/>
        <v>5.8599570657655644E-5</v>
      </c>
      <c r="BV12" s="161">
        <f t="shared" si="43"/>
        <v>1.0996813507152428E-3</v>
      </c>
      <c r="BW12">
        <v>0</v>
      </c>
      <c r="BX12" s="161">
        <f t="shared" si="44"/>
        <v>0</v>
      </c>
      <c r="BY12" s="161">
        <f t="shared" si="45"/>
        <v>0</v>
      </c>
      <c r="BZ12">
        <v>0</v>
      </c>
      <c r="CA12" s="161">
        <f t="shared" si="46"/>
        <v>0</v>
      </c>
      <c r="CB12" s="161">
        <f t="shared" si="47"/>
        <v>0</v>
      </c>
      <c r="CC12">
        <v>1.1284285714285714E-4</v>
      </c>
      <c r="CD12" s="161">
        <f t="shared" si="48"/>
        <v>5.2024834257774888E-8</v>
      </c>
      <c r="CE12" s="161">
        <f t="shared" si="49"/>
        <v>9.7629964460929585E-7</v>
      </c>
      <c r="CF12">
        <v>0</v>
      </c>
      <c r="CG12" s="161">
        <f t="shared" si="50"/>
        <v>0</v>
      </c>
      <c r="CH12" s="161">
        <f t="shared" si="51"/>
        <v>0</v>
      </c>
      <c r="CI12">
        <v>0.98742857142857143</v>
      </c>
      <c r="CJ12" s="161">
        <f t="shared" si="52"/>
        <v>4.5524199821463481E-4</v>
      </c>
      <c r="CK12" s="161">
        <f t="shared" si="53"/>
        <v>8.5430853823768235E-3</v>
      </c>
      <c r="CL12">
        <v>0</v>
      </c>
      <c r="CM12" s="161">
        <f t="shared" si="54"/>
        <v>0</v>
      </c>
      <c r="CN12" s="161">
        <f t="shared" si="55"/>
        <v>0</v>
      </c>
      <c r="CO12">
        <v>6.6122769675599997</v>
      </c>
      <c r="CP12" s="161">
        <f t="shared" si="56"/>
        <v>3.0485103090602344E-3</v>
      </c>
      <c r="CQ12" s="161">
        <f t="shared" si="57"/>
        <v>5.7208438504126373E-2</v>
      </c>
      <c r="CR12">
        <v>3.2136442285714288</v>
      </c>
      <c r="CS12" s="161">
        <f t="shared" si="58"/>
        <v>1.4816117970428966E-3</v>
      </c>
      <c r="CT12" s="161">
        <f t="shared" si="59"/>
        <v>2.780397268994177E-2</v>
      </c>
      <c r="CU12">
        <v>3.5760421414799999</v>
      </c>
      <c r="CV12" s="161">
        <f t="shared" si="60"/>
        <v>1.6486909709649419E-3</v>
      </c>
      <c r="CW12" s="161">
        <f t="shared" si="61"/>
        <v>3.0939385622032564E-2</v>
      </c>
    </row>
    <row r="13" spans="1:738" x14ac:dyDescent="0.25">
      <c r="A13" t="s">
        <v>1142</v>
      </c>
      <c r="B13" t="s">
        <v>1839</v>
      </c>
      <c r="C13">
        <v>4</v>
      </c>
      <c r="D13">
        <v>7</v>
      </c>
      <c r="E13">
        <v>1591.9060379135285</v>
      </c>
      <c r="F13">
        <v>2397.5954602030001</v>
      </c>
      <c r="G13">
        <v>103.23329420996086</v>
      </c>
      <c r="H13" s="161">
        <f t="shared" si="0"/>
        <v>6.4848861522798271E-2</v>
      </c>
      <c r="I13">
        <v>1445.3490874164713</v>
      </c>
      <c r="J13" s="161">
        <f t="shared" si="1"/>
        <v>0.90793618027283463</v>
      </c>
      <c r="K13">
        <v>0.40498518365597286</v>
      </c>
      <c r="L13" s="161">
        <f t="shared" si="2"/>
        <v>2.5440269338181343E-4</v>
      </c>
      <c r="M13">
        <v>42.918671103442868</v>
      </c>
      <c r="N13" s="161">
        <f t="shared" si="3"/>
        <v>2.6960555510986878E-2</v>
      </c>
      <c r="O13">
        <v>12.170437157142857</v>
      </c>
      <c r="P13" s="161">
        <f t="shared" si="4"/>
        <v>7.645198188389526E-3</v>
      </c>
      <c r="Q13" s="161">
        <f t="shared" si="5"/>
        <v>0.11789255830962861</v>
      </c>
      <c r="R13">
        <v>4.1940942857142852E-2</v>
      </c>
      <c r="S13" s="161">
        <f t="shared" si="6"/>
        <v>2.6346368352314184E-5</v>
      </c>
      <c r="T13" s="161">
        <f t="shared" si="7"/>
        <v>9.7721904660227031E-4</v>
      </c>
      <c r="U13">
        <v>74.658879357142851</v>
      </c>
      <c r="V13" s="161">
        <f t="shared" si="8"/>
        <v>4.6899049051284697E-2</v>
      </c>
      <c r="W13" s="161">
        <f t="shared" si="9"/>
        <v>0.72320543414315552</v>
      </c>
      <c r="X13">
        <v>0.99401118433179714</v>
      </c>
      <c r="Y13" s="161">
        <f t="shared" si="10"/>
        <v>6.2441573852852698E-4</v>
      </c>
      <c r="Z13" s="161">
        <f t="shared" si="11"/>
        <v>9.6287848986987591E-3</v>
      </c>
      <c r="AA13">
        <v>0</v>
      </c>
      <c r="AB13" s="161">
        <f t="shared" si="12"/>
        <v>0</v>
      </c>
      <c r="AC13" s="161">
        <f t="shared" si="13"/>
        <v>0</v>
      </c>
      <c r="AD13">
        <v>7.3181347678571429</v>
      </c>
      <c r="AE13" s="161">
        <f t="shared" si="14"/>
        <v>4.5970896482362992E-3</v>
      </c>
      <c r="AF13" s="161">
        <f t="shared" si="15"/>
        <v>7.0889288420586158E-2</v>
      </c>
      <c r="AG13">
        <v>8.0604031720575993</v>
      </c>
      <c r="AH13" s="161">
        <f t="shared" si="16"/>
        <v>5.0633661661477012E-3</v>
      </c>
      <c r="AI13" s="161">
        <f t="shared" si="17"/>
        <v>7.8079492025740868E-2</v>
      </c>
      <c r="AJ13">
        <v>14.514480914285715</v>
      </c>
      <c r="AK13" s="161">
        <f t="shared" si="18"/>
        <v>9.1176743907005232E-3</v>
      </c>
      <c r="AL13" s="161">
        <f t="shared" si="19"/>
        <v>0.33818570195947623</v>
      </c>
      <c r="AM13">
        <v>10.30783820357143</v>
      </c>
      <c r="AN13" s="161">
        <f t="shared" si="20"/>
        <v>6.475154913716928E-3</v>
      </c>
      <c r="AO13" s="161">
        <f t="shared" si="21"/>
        <v>7.1317291395647936E-3</v>
      </c>
      <c r="AP13">
        <v>0.25080000000000002</v>
      </c>
      <c r="AQ13" s="161">
        <f t="shared" si="22"/>
        <v>1.5754698708770357E-4</v>
      </c>
      <c r="AR13" s="161">
        <f t="shared" si="23"/>
        <v>5.8436105674269405E-3</v>
      </c>
      <c r="AS13">
        <v>1434.9930349271856</v>
      </c>
      <c r="AT13" s="161">
        <f t="shared" si="24"/>
        <v>0.90143073821617958</v>
      </c>
      <c r="AU13" s="161">
        <f t="shared" si="25"/>
        <v>0.99283491263152424</v>
      </c>
      <c r="AV13">
        <v>4.8214285714285716E-2</v>
      </c>
      <c r="AW13" s="161">
        <f t="shared" si="26"/>
        <v>3.0287142938083817E-5</v>
      </c>
      <c r="AX13" s="161">
        <f t="shared" si="27"/>
        <v>3.3358228910959952E-5</v>
      </c>
      <c r="AY13">
        <v>0</v>
      </c>
      <c r="AZ13" s="161">
        <f t="shared" si="28"/>
        <v>0</v>
      </c>
      <c r="BA13" s="161">
        <f t="shared" si="29"/>
        <v>0</v>
      </c>
      <c r="BB13">
        <v>3.1428571428571431E-2</v>
      </c>
      <c r="BC13" s="161">
        <f t="shared" si="30"/>
        <v>1.9742730211491674E-5</v>
      </c>
      <c r="BD13" s="161">
        <f t="shared" si="31"/>
        <v>3.0444220218963936E-4</v>
      </c>
      <c r="BE13">
        <v>0.44726622935714289</v>
      </c>
      <c r="BF13" s="161">
        <f t="shared" si="32"/>
        <v>2.8096270678347544E-4</v>
      </c>
      <c r="BG13" s="161">
        <f t="shared" si="33"/>
        <v>1.0421250655201761E-2</v>
      </c>
      <c r="BH13">
        <v>7.3542857142857141</v>
      </c>
      <c r="BI13" s="161">
        <f t="shared" si="34"/>
        <v>4.6197988694890516E-3</v>
      </c>
      <c r="BJ13" s="161">
        <f t="shared" si="35"/>
        <v>0.17135399408244412</v>
      </c>
      <c r="BK13">
        <v>9.5517682185857158</v>
      </c>
      <c r="BL13" s="161">
        <f t="shared" si="36"/>
        <v>6.0002085494348526E-3</v>
      </c>
      <c r="BM13" s="161">
        <f t="shared" si="37"/>
        <v>0.22255507854760881</v>
      </c>
      <c r="BN13">
        <v>0.42789474</v>
      </c>
      <c r="BO13" s="161">
        <f t="shared" si="38"/>
        <v>2.6879396761433921E-4</v>
      </c>
      <c r="BP13" s="161">
        <f t="shared" si="39"/>
        <v>9.9698972265167586E-3</v>
      </c>
      <c r="BQ13">
        <v>0.10375071428571428</v>
      </c>
      <c r="BR13" s="161">
        <f t="shared" si="40"/>
        <v>6.517389331703129E-5</v>
      </c>
      <c r="BS13" s="161">
        <f t="shared" si="41"/>
        <v>2.4173794672172773E-3</v>
      </c>
      <c r="BT13">
        <v>5.794281028571429E-2</v>
      </c>
      <c r="BU13" s="161">
        <f t="shared" si="42"/>
        <v>3.6398385900752338E-5</v>
      </c>
      <c r="BV13" s="161">
        <f t="shared" si="43"/>
        <v>1.350060679792721E-3</v>
      </c>
      <c r="BW13">
        <v>0</v>
      </c>
      <c r="BX13" s="161">
        <f t="shared" si="44"/>
        <v>0</v>
      </c>
      <c r="BY13" s="161">
        <f t="shared" si="45"/>
        <v>0</v>
      </c>
      <c r="BZ13">
        <v>0</v>
      </c>
      <c r="CA13" s="161">
        <f t="shared" si="46"/>
        <v>0</v>
      </c>
      <c r="CB13" s="161">
        <f t="shared" si="47"/>
        <v>0</v>
      </c>
      <c r="CC13">
        <v>0.16615267542857143</v>
      </c>
      <c r="CD13" s="161">
        <f t="shared" si="48"/>
        <v>1.0437341870148541E-4</v>
      </c>
      <c r="CE13" s="161">
        <f t="shared" si="49"/>
        <v>3.8713378386788615E-3</v>
      </c>
      <c r="CF13">
        <v>0</v>
      </c>
      <c r="CG13" s="161">
        <f t="shared" si="50"/>
        <v>0</v>
      </c>
      <c r="CH13" s="161">
        <f t="shared" si="51"/>
        <v>0</v>
      </c>
      <c r="CI13">
        <v>1.0697142857142858</v>
      </c>
      <c r="CJ13" s="161">
        <f t="shared" si="52"/>
        <v>6.7197074465295305E-4</v>
      </c>
      <c r="CK13" s="161">
        <f t="shared" si="53"/>
        <v>2.4924217321082784E-2</v>
      </c>
      <c r="CL13">
        <v>0</v>
      </c>
      <c r="CM13" s="161">
        <f t="shared" si="54"/>
        <v>0</v>
      </c>
      <c r="CN13" s="161">
        <f t="shared" si="55"/>
        <v>0</v>
      </c>
      <c r="CO13">
        <v>7.1723227792678577</v>
      </c>
      <c r="CP13" s="161">
        <f t="shared" si="56"/>
        <v>4.5054937970261371E-3</v>
      </c>
      <c r="CQ13" s="161">
        <f t="shared" si="57"/>
        <v>0.16711427905074408</v>
      </c>
      <c r="CR13">
        <v>0.41256571428571437</v>
      </c>
      <c r="CS13" s="161">
        <f t="shared" si="58"/>
        <v>2.5916461427990682E-4</v>
      </c>
      <c r="CT13" s="161">
        <f t="shared" si="59"/>
        <v>9.6127327263079917E-3</v>
      </c>
      <c r="CU13">
        <v>1.3477853648035716</v>
      </c>
      <c r="CV13" s="161">
        <f t="shared" si="60"/>
        <v>8.4664881764634817E-4</v>
      </c>
      <c r="CW13" s="161">
        <f t="shared" si="61"/>
        <v>3.1403240830899223E-2</v>
      </c>
    </row>
    <row r="14" spans="1:738" x14ac:dyDescent="0.25">
      <c r="A14" t="s">
        <v>1143</v>
      </c>
      <c r="B14" t="s">
        <v>1840</v>
      </c>
      <c r="C14">
        <v>4</v>
      </c>
      <c r="D14">
        <v>7</v>
      </c>
      <c r="E14">
        <v>351.37524552111427</v>
      </c>
      <c r="F14">
        <v>638.20756171142864</v>
      </c>
      <c r="G14">
        <v>61.318262185919004</v>
      </c>
      <c r="H14" s="161">
        <f t="shared" si="0"/>
        <v>0.1745093399934298</v>
      </c>
      <c r="I14">
        <v>89.279538115857136</v>
      </c>
      <c r="J14" s="161">
        <f t="shared" si="1"/>
        <v>0.25408602129455443</v>
      </c>
      <c r="K14">
        <v>0.63195965502679996</v>
      </c>
      <c r="L14" s="161">
        <f t="shared" si="2"/>
        <v>1.7985320909262097E-3</v>
      </c>
      <c r="M14">
        <v>200.14548556431143</v>
      </c>
      <c r="N14" s="161">
        <f t="shared" si="3"/>
        <v>0.56960610662108979</v>
      </c>
      <c r="O14">
        <v>0</v>
      </c>
      <c r="P14" s="161">
        <f t="shared" si="4"/>
        <v>0</v>
      </c>
      <c r="Q14" s="161">
        <f t="shared" si="5"/>
        <v>0</v>
      </c>
      <c r="R14">
        <v>0</v>
      </c>
      <c r="S14" s="161">
        <f t="shared" si="6"/>
        <v>0</v>
      </c>
      <c r="T14" s="161">
        <f t="shared" si="7"/>
        <v>0</v>
      </c>
      <c r="U14">
        <v>52.00179142857143</v>
      </c>
      <c r="V14" s="161">
        <f t="shared" si="8"/>
        <v>0.14799503405952547</v>
      </c>
      <c r="W14" s="161">
        <f t="shared" si="9"/>
        <v>0.84806368567491808</v>
      </c>
      <c r="X14">
        <v>0.78000607619047568</v>
      </c>
      <c r="Y14" s="161">
        <f t="shared" si="10"/>
        <v>2.2198663284707823E-3</v>
      </c>
      <c r="Z14" s="161">
        <f t="shared" si="11"/>
        <v>1.2720616148994428E-2</v>
      </c>
      <c r="AA14">
        <v>0.23147142857142858</v>
      </c>
      <c r="AB14" s="161">
        <f t="shared" si="12"/>
        <v>6.5875849685466642E-4</v>
      </c>
      <c r="AC14" s="161">
        <f t="shared" si="13"/>
        <v>1.1565158610437475E-3</v>
      </c>
      <c r="AD14">
        <v>7.6696645392857139</v>
      </c>
      <c r="AE14" s="161">
        <f t="shared" si="14"/>
        <v>2.1827560811550798E-2</v>
      </c>
      <c r="AF14" s="161">
        <f t="shared" si="15"/>
        <v>0.12507961357468084</v>
      </c>
      <c r="AG14">
        <v>0.86491442758571424</v>
      </c>
      <c r="AH14" s="161">
        <f t="shared" si="16"/>
        <v>2.4615121258840678E-3</v>
      </c>
      <c r="AI14" s="161">
        <f t="shared" si="17"/>
        <v>1.4105331703029434E-2</v>
      </c>
      <c r="AJ14">
        <v>0</v>
      </c>
      <c r="AK14" s="161">
        <f t="shared" si="18"/>
        <v>0</v>
      </c>
      <c r="AL14" s="161">
        <f t="shared" si="19"/>
        <v>0</v>
      </c>
      <c r="AM14">
        <v>0.89903976109523853</v>
      </c>
      <c r="AN14" s="161">
        <f t="shared" si="20"/>
        <v>2.5586314703584176E-3</v>
      </c>
      <c r="AO14" s="161">
        <f t="shared" si="21"/>
        <v>1.0069941893388426E-2</v>
      </c>
      <c r="AP14">
        <v>0</v>
      </c>
      <c r="AQ14" s="161">
        <f t="shared" si="22"/>
        <v>0</v>
      </c>
      <c r="AR14" s="161">
        <f t="shared" si="23"/>
        <v>0</v>
      </c>
      <c r="AS14">
        <v>88.361134597618999</v>
      </c>
      <c r="AT14" s="161">
        <f t="shared" si="24"/>
        <v>0.251472281340062</v>
      </c>
      <c r="AU14" s="161">
        <f t="shared" si="25"/>
        <v>0.98971316902372042</v>
      </c>
      <c r="AV14">
        <v>1.9363757142857145E-2</v>
      </c>
      <c r="AW14" s="161">
        <f t="shared" si="26"/>
        <v>5.5108484133933018E-5</v>
      </c>
      <c r="AX14" s="161">
        <f t="shared" si="27"/>
        <v>2.1688908289074028E-4</v>
      </c>
      <c r="AY14">
        <v>0</v>
      </c>
      <c r="AZ14" s="161">
        <f t="shared" si="28"/>
        <v>0</v>
      </c>
      <c r="BA14" s="161">
        <f t="shared" si="29"/>
        <v>0</v>
      </c>
      <c r="BB14">
        <v>1.8857142857142857E-3</v>
      </c>
      <c r="BC14" s="161">
        <f t="shared" si="30"/>
        <v>5.3666679988160188E-6</v>
      </c>
      <c r="BD14" s="161">
        <f t="shared" si="31"/>
        <v>3.0752898377921045E-5</v>
      </c>
      <c r="BE14">
        <v>3.631658214285714E-3</v>
      </c>
      <c r="BF14" s="161">
        <f t="shared" si="32"/>
        <v>1.0335555109750855E-5</v>
      </c>
      <c r="BG14" s="161">
        <f t="shared" si="33"/>
        <v>1.8145091826809042E-5</v>
      </c>
      <c r="BH14">
        <v>9.9000000000000008E-3</v>
      </c>
      <c r="BI14" s="161">
        <f t="shared" si="34"/>
        <v>2.8175006993784103E-5</v>
      </c>
      <c r="BJ14" s="161">
        <f t="shared" si="35"/>
        <v>4.9464018496779432E-5</v>
      </c>
      <c r="BK14">
        <v>197.47274271281429</v>
      </c>
      <c r="BL14" s="161">
        <f t="shared" si="36"/>
        <v>0.56199958656719906</v>
      </c>
      <c r="BM14" s="161">
        <f t="shared" si="37"/>
        <v>0.98664599981377887</v>
      </c>
      <c r="BN14">
        <v>0.12225564</v>
      </c>
      <c r="BO14" s="161">
        <f t="shared" si="38"/>
        <v>3.4793469818480315E-4</v>
      </c>
      <c r="BP14" s="161">
        <f t="shared" si="39"/>
        <v>6.108338624541017E-4</v>
      </c>
      <c r="BQ14">
        <v>0.15850439999999999</v>
      </c>
      <c r="BR14" s="161">
        <f t="shared" si="40"/>
        <v>4.5109723015611641E-4</v>
      </c>
      <c r="BS14" s="161">
        <f t="shared" si="41"/>
        <v>7.9194591650716406E-4</v>
      </c>
      <c r="BT14">
        <v>5.0196315714285721E-3</v>
      </c>
      <c r="BU14" s="161">
        <f t="shared" si="42"/>
        <v>1.4285672184971666E-5</v>
      </c>
      <c r="BV14" s="161">
        <f t="shared" si="43"/>
        <v>2.507991402991524E-5</v>
      </c>
      <c r="BW14">
        <v>0</v>
      </c>
      <c r="BX14" s="161">
        <f t="shared" si="44"/>
        <v>0</v>
      </c>
      <c r="BY14" s="161">
        <f t="shared" si="45"/>
        <v>0</v>
      </c>
      <c r="BZ14">
        <v>0</v>
      </c>
      <c r="CA14" s="161">
        <f t="shared" si="46"/>
        <v>0</v>
      </c>
      <c r="CB14" s="161">
        <f t="shared" si="47"/>
        <v>0</v>
      </c>
      <c r="CC14">
        <v>9.1402714285714293E-5</v>
      </c>
      <c r="CD14" s="161">
        <f t="shared" si="48"/>
        <v>2.6012849638897477E-7</v>
      </c>
      <c r="CE14" s="161">
        <f t="shared" si="49"/>
        <v>4.5668136869539565E-7</v>
      </c>
      <c r="CF14">
        <v>0</v>
      </c>
      <c r="CG14" s="161">
        <f t="shared" si="50"/>
        <v>0</v>
      </c>
      <c r="CH14" s="161">
        <f t="shared" si="51"/>
        <v>0</v>
      </c>
      <c r="CI14">
        <v>0</v>
      </c>
      <c r="CJ14" s="161">
        <f t="shared" si="52"/>
        <v>0</v>
      </c>
      <c r="CK14" s="161">
        <f t="shared" si="53"/>
        <v>0</v>
      </c>
      <c r="CL14">
        <v>0</v>
      </c>
      <c r="CM14" s="161">
        <f t="shared" si="54"/>
        <v>0</v>
      </c>
      <c r="CN14" s="161">
        <f t="shared" si="55"/>
        <v>0</v>
      </c>
      <c r="CO14">
        <v>7.9535355370714295E-2</v>
      </c>
      <c r="CP14" s="161">
        <f t="shared" si="56"/>
        <v>2.2635446402252313E-4</v>
      </c>
      <c r="CQ14" s="161">
        <f t="shared" si="57"/>
        <v>3.9738770598029665E-4</v>
      </c>
      <c r="CR14">
        <v>0.31160845714285712</v>
      </c>
      <c r="CS14" s="161">
        <f t="shared" si="58"/>
        <v>8.8682529892144168E-4</v>
      </c>
      <c r="CT14" s="161">
        <f t="shared" si="59"/>
        <v>1.5569097462492104E-3</v>
      </c>
      <c r="CU14">
        <v>1.7507248779121432</v>
      </c>
      <c r="CV14" s="161">
        <f t="shared" si="60"/>
        <v>4.9824935029663077E-3</v>
      </c>
      <c r="CW14" s="161">
        <f t="shared" si="61"/>
        <v>8.7472613882644597E-3</v>
      </c>
    </row>
    <row r="15" spans="1:738" x14ac:dyDescent="0.25">
      <c r="A15" t="s">
        <v>1146</v>
      </c>
      <c r="B15" t="s">
        <v>1839</v>
      </c>
      <c r="C15">
        <v>4</v>
      </c>
      <c r="D15">
        <v>7</v>
      </c>
      <c r="E15">
        <v>550.25228277432291</v>
      </c>
      <c r="F15">
        <v>1900.3574237928572</v>
      </c>
      <c r="G15">
        <v>358.82309272618573</v>
      </c>
      <c r="H15" s="161">
        <f t="shared" si="0"/>
        <v>0.65210650452376451</v>
      </c>
      <c r="I15">
        <v>128.658022445</v>
      </c>
      <c r="J15" s="161">
        <f t="shared" si="1"/>
        <v>0.23381642652406226</v>
      </c>
      <c r="K15">
        <v>1.2370072359224</v>
      </c>
      <c r="L15" s="161">
        <f t="shared" si="2"/>
        <v>2.2480728833790928E-3</v>
      </c>
      <c r="M15">
        <v>61.534160367214284</v>
      </c>
      <c r="N15" s="161">
        <f t="shared" si="3"/>
        <v>0.11182899606879328</v>
      </c>
      <c r="O15">
        <v>80.129893471428574</v>
      </c>
      <c r="P15" s="161">
        <f t="shared" si="4"/>
        <v>0.14562391830056715</v>
      </c>
      <c r="Q15" s="161">
        <f t="shared" si="5"/>
        <v>0.22331308964157132</v>
      </c>
      <c r="R15">
        <v>2.8004514</v>
      </c>
      <c r="S15" s="161">
        <f t="shared" si="6"/>
        <v>5.0893953331376911E-3</v>
      </c>
      <c r="T15" s="161">
        <f t="shared" si="7"/>
        <v>4.5510516163508014E-2</v>
      </c>
      <c r="U15">
        <v>185.77019710514287</v>
      </c>
      <c r="V15" s="161">
        <f t="shared" si="8"/>
        <v>0.337609134792692</v>
      </c>
      <c r="W15" s="161">
        <f t="shared" si="9"/>
        <v>0.51772085150300573</v>
      </c>
      <c r="X15">
        <v>48.050713057142858</v>
      </c>
      <c r="Y15" s="161">
        <f t="shared" si="10"/>
        <v>8.7324877263344466E-2</v>
      </c>
      <c r="Z15" s="161">
        <f t="shared" si="11"/>
        <v>0.1339119862439006</v>
      </c>
      <c r="AA15">
        <v>0</v>
      </c>
      <c r="AB15" s="161">
        <f t="shared" si="12"/>
        <v>0</v>
      </c>
      <c r="AC15" s="161">
        <f t="shared" si="13"/>
        <v>0</v>
      </c>
      <c r="AD15">
        <v>16.637571428571427</v>
      </c>
      <c r="AE15" s="161">
        <f t="shared" si="14"/>
        <v>3.0236260619740232E-2</v>
      </c>
      <c r="AF15" s="161">
        <f t="shared" si="15"/>
        <v>4.6367058770287642E-2</v>
      </c>
      <c r="AG15">
        <v>28.2347176639</v>
      </c>
      <c r="AH15" s="161">
        <f t="shared" si="16"/>
        <v>5.13123135474206E-2</v>
      </c>
      <c r="AI15" s="161">
        <f t="shared" si="17"/>
        <v>7.8687013841234651E-2</v>
      </c>
      <c r="AJ15">
        <v>34.687363600000005</v>
      </c>
      <c r="AK15" s="161">
        <f t="shared" si="18"/>
        <v>6.3039018075689596E-2</v>
      </c>
      <c r="AL15" s="161">
        <f t="shared" si="19"/>
        <v>0.56370905839939944</v>
      </c>
      <c r="AM15">
        <v>31.993887073571425</v>
      </c>
      <c r="AN15" s="161">
        <f t="shared" si="20"/>
        <v>5.8144033337328656E-2</v>
      </c>
      <c r="AO15" s="161">
        <f t="shared" si="21"/>
        <v>0.2486738600948766</v>
      </c>
      <c r="AP15">
        <v>9.1199999999999989E-2</v>
      </c>
      <c r="AQ15" s="161">
        <f t="shared" si="22"/>
        <v>1.6574215656167337E-4</v>
      </c>
      <c r="AR15" s="161">
        <f t="shared" si="23"/>
        <v>1.4821035901968985E-3</v>
      </c>
      <c r="AS15">
        <v>96.168082228571421</v>
      </c>
      <c r="AT15" s="161">
        <f t="shared" si="24"/>
        <v>0.1747708918965325</v>
      </c>
      <c r="AU15" s="161">
        <f t="shared" si="25"/>
        <v>0.74747054556727932</v>
      </c>
      <c r="AV15">
        <v>0.32462457142857143</v>
      </c>
      <c r="AW15" s="161">
        <f t="shared" si="26"/>
        <v>5.8995588313026767E-4</v>
      </c>
      <c r="AX15" s="161">
        <f t="shared" si="27"/>
        <v>2.5231584106412421E-3</v>
      </c>
      <c r="AY15">
        <v>0.17142857142857143</v>
      </c>
      <c r="AZ15" s="161">
        <f t="shared" si="28"/>
        <v>3.1154540707081465E-4</v>
      </c>
      <c r="BA15" s="161">
        <f t="shared" si="29"/>
        <v>1.3324359272027162E-3</v>
      </c>
      <c r="BB15">
        <v>0</v>
      </c>
      <c r="BC15" s="161">
        <f t="shared" si="30"/>
        <v>0</v>
      </c>
      <c r="BD15" s="161">
        <f t="shared" si="31"/>
        <v>0</v>
      </c>
      <c r="BE15">
        <v>0.17017824949999999</v>
      </c>
      <c r="BF15" s="161">
        <f t="shared" si="32"/>
        <v>3.0927313675461088E-4</v>
      </c>
      <c r="BG15" s="161">
        <f t="shared" si="33"/>
        <v>2.7655898526027802E-3</v>
      </c>
      <c r="BH15">
        <v>0</v>
      </c>
      <c r="BI15" s="161">
        <f t="shared" si="34"/>
        <v>0</v>
      </c>
      <c r="BJ15" s="161">
        <f t="shared" si="35"/>
        <v>0</v>
      </c>
      <c r="BK15">
        <v>13.464239043428572</v>
      </c>
      <c r="BL15" s="161">
        <f t="shared" si="36"/>
        <v>2.446921069648831E-2</v>
      </c>
      <c r="BM15" s="161">
        <f t="shared" si="37"/>
        <v>0.21880917791156515</v>
      </c>
      <c r="BN15">
        <v>0</v>
      </c>
      <c r="BO15" s="161">
        <f t="shared" si="38"/>
        <v>0</v>
      </c>
      <c r="BP15" s="161">
        <f t="shared" si="39"/>
        <v>0</v>
      </c>
      <c r="BQ15">
        <v>0</v>
      </c>
      <c r="BR15" s="161">
        <f t="shared" si="40"/>
        <v>0</v>
      </c>
      <c r="BS15" s="161">
        <f t="shared" si="41"/>
        <v>0</v>
      </c>
      <c r="BT15">
        <v>0</v>
      </c>
      <c r="BU15" s="161">
        <f t="shared" si="42"/>
        <v>0</v>
      </c>
      <c r="BV15" s="161">
        <f t="shared" si="43"/>
        <v>0</v>
      </c>
      <c r="BW15">
        <v>0</v>
      </c>
      <c r="BX15" s="161">
        <f t="shared" si="44"/>
        <v>0</v>
      </c>
      <c r="BY15" s="161">
        <f t="shared" si="45"/>
        <v>0</v>
      </c>
      <c r="BZ15">
        <v>0</v>
      </c>
      <c r="CA15" s="161">
        <f t="shared" si="46"/>
        <v>0</v>
      </c>
      <c r="CB15" s="161">
        <f t="shared" si="47"/>
        <v>0</v>
      </c>
      <c r="CC15">
        <v>0</v>
      </c>
      <c r="CD15" s="161">
        <f t="shared" si="48"/>
        <v>0</v>
      </c>
      <c r="CE15" s="161">
        <f t="shared" si="49"/>
        <v>0</v>
      </c>
      <c r="CF15">
        <v>0</v>
      </c>
      <c r="CG15" s="161">
        <f t="shared" si="50"/>
        <v>0</v>
      </c>
      <c r="CH15" s="161">
        <f t="shared" si="51"/>
        <v>0</v>
      </c>
      <c r="CI15">
        <v>0</v>
      </c>
      <c r="CJ15" s="161">
        <f t="shared" si="52"/>
        <v>0</v>
      </c>
      <c r="CK15" s="161">
        <f t="shared" si="53"/>
        <v>0</v>
      </c>
      <c r="CL15">
        <v>0</v>
      </c>
      <c r="CM15" s="161">
        <f t="shared" si="54"/>
        <v>0</v>
      </c>
      <c r="CN15" s="161">
        <f t="shared" si="55"/>
        <v>0</v>
      </c>
      <c r="CO15">
        <v>2.281792114285714</v>
      </c>
      <c r="CP15" s="161">
        <f t="shared" si="56"/>
        <v>4.1468108097273528E-3</v>
      </c>
      <c r="CQ15" s="161">
        <f t="shared" si="57"/>
        <v>3.7081713647651629E-2</v>
      </c>
      <c r="CR15">
        <v>0</v>
      </c>
      <c r="CS15" s="161">
        <f t="shared" si="58"/>
        <v>0</v>
      </c>
      <c r="CT15" s="161">
        <f t="shared" si="59"/>
        <v>0</v>
      </c>
      <c r="CU15">
        <v>8.0389359600000017</v>
      </c>
      <c r="CV15" s="161">
        <f t="shared" si="60"/>
        <v>1.4609545860434061E-2</v>
      </c>
      <c r="CW15" s="161">
        <f t="shared" si="61"/>
        <v>0.13064184043507626</v>
      </c>
    </row>
    <row r="16" spans="1:738" x14ac:dyDescent="0.25">
      <c r="A16" t="s">
        <v>1147</v>
      </c>
      <c r="B16" t="s">
        <v>1840</v>
      </c>
      <c r="C16">
        <v>4</v>
      </c>
      <c r="D16">
        <v>7</v>
      </c>
      <c r="E16">
        <v>1410.4055497569514</v>
      </c>
      <c r="F16">
        <v>2263.5663171142855</v>
      </c>
      <c r="G16">
        <v>155.28850241371427</v>
      </c>
      <c r="H16" s="161">
        <f t="shared" si="0"/>
        <v>0.11010202167771845</v>
      </c>
      <c r="I16">
        <v>1207.5502010327857</v>
      </c>
      <c r="J16" s="161">
        <f t="shared" si="1"/>
        <v>0.85617232663390841</v>
      </c>
      <c r="K16">
        <v>1.4924105469237143</v>
      </c>
      <c r="L16" s="161">
        <f t="shared" si="2"/>
        <v>1.0581428491832682E-3</v>
      </c>
      <c r="M16">
        <v>46.07443576352857</v>
      </c>
      <c r="N16" s="161">
        <f t="shared" si="3"/>
        <v>3.2667508839190521E-2</v>
      </c>
      <c r="O16">
        <v>15.343964285714284</v>
      </c>
      <c r="P16" s="161">
        <f t="shared" si="4"/>
        <v>1.0879115080310368E-2</v>
      </c>
      <c r="Q16" s="161">
        <f t="shared" si="5"/>
        <v>9.8809403447239277E-2</v>
      </c>
      <c r="R16">
        <v>2.6746285714285714</v>
      </c>
      <c r="S16" s="161">
        <f t="shared" si="6"/>
        <v>1.8963542591628896E-3</v>
      </c>
      <c r="T16" s="161">
        <f t="shared" si="7"/>
        <v>5.8050164415594296E-2</v>
      </c>
      <c r="U16">
        <v>102.52607185714285</v>
      </c>
      <c r="V16" s="161">
        <f t="shared" si="8"/>
        <v>7.2692618002538845E-2</v>
      </c>
      <c r="W16" s="161">
        <f t="shared" si="9"/>
        <v>0.66022963879190766</v>
      </c>
      <c r="X16">
        <v>1.0154231428571427</v>
      </c>
      <c r="Y16" s="161">
        <f t="shared" si="10"/>
        <v>7.1995118214908177E-4</v>
      </c>
      <c r="Z16" s="161">
        <f t="shared" si="11"/>
        <v>6.5389460718211284E-3</v>
      </c>
      <c r="AA16">
        <v>0</v>
      </c>
      <c r="AB16" s="161">
        <f t="shared" si="12"/>
        <v>0</v>
      </c>
      <c r="AC16" s="161">
        <f t="shared" si="13"/>
        <v>0</v>
      </c>
      <c r="AD16">
        <v>3.8656507857142857</v>
      </c>
      <c r="AE16" s="161">
        <f t="shared" si="14"/>
        <v>2.7408079799320383E-3</v>
      </c>
      <c r="AF16" s="161">
        <f t="shared" si="15"/>
        <v>2.489334835244629E-2</v>
      </c>
      <c r="AG16">
        <v>32.456856628000004</v>
      </c>
      <c r="AH16" s="161">
        <f t="shared" si="16"/>
        <v>2.3012428328570561E-2</v>
      </c>
      <c r="AI16" s="161">
        <f t="shared" si="17"/>
        <v>0.20901004339348683</v>
      </c>
      <c r="AJ16">
        <v>6.6390625000000147</v>
      </c>
      <c r="AK16" s="161">
        <f t="shared" si="18"/>
        <v>4.7072010608183541E-3</v>
      </c>
      <c r="AL16" s="161">
        <f t="shared" si="19"/>
        <v>0.14409427679319167</v>
      </c>
      <c r="AM16">
        <v>5.5048725006428567</v>
      </c>
      <c r="AN16" s="161">
        <f t="shared" si="20"/>
        <v>3.9030422856684631E-3</v>
      </c>
      <c r="AO16" s="161">
        <f t="shared" si="21"/>
        <v>4.5587110961802539E-3</v>
      </c>
      <c r="AP16">
        <v>1.7555999999999998</v>
      </c>
      <c r="AQ16" s="161">
        <f t="shared" si="22"/>
        <v>1.2447483635487212E-3</v>
      </c>
      <c r="AR16" s="161">
        <f t="shared" si="23"/>
        <v>3.8103559401365283E-2</v>
      </c>
      <c r="AS16">
        <v>1201.4371886249999</v>
      </c>
      <c r="AT16" s="161">
        <f t="shared" si="24"/>
        <v>0.85183810346750122</v>
      </c>
      <c r="AU16" s="161">
        <f t="shared" si="25"/>
        <v>0.99493767430740554</v>
      </c>
      <c r="AV16">
        <v>0.42813990714285716</v>
      </c>
      <c r="AW16" s="161">
        <f t="shared" si="26"/>
        <v>3.0355801366255015E-4</v>
      </c>
      <c r="AX16" s="161">
        <f t="shared" si="27"/>
        <v>3.545524705943326E-4</v>
      </c>
      <c r="AY16">
        <v>0.18</v>
      </c>
      <c r="AZ16" s="161">
        <f t="shared" si="28"/>
        <v>1.2762286707608216E-4</v>
      </c>
      <c r="BA16" s="161">
        <f t="shared" si="29"/>
        <v>1.4906212581973881E-4</v>
      </c>
      <c r="BB16">
        <v>8.053571428571428E-2</v>
      </c>
      <c r="BC16" s="161">
        <f t="shared" si="30"/>
        <v>5.7101104217572473E-5</v>
      </c>
      <c r="BD16" s="161">
        <f t="shared" si="31"/>
        <v>5.1861994309890247E-4</v>
      </c>
      <c r="BE16">
        <v>1.8651454937142857</v>
      </c>
      <c r="BF16" s="161">
        <f t="shared" si="32"/>
        <v>1.3224178634547331E-3</v>
      </c>
      <c r="BG16" s="161">
        <f t="shared" si="33"/>
        <v>4.0481135857787121E-2</v>
      </c>
      <c r="BH16">
        <v>5.9400482400000003</v>
      </c>
      <c r="BI16" s="161">
        <f t="shared" si="34"/>
        <v>4.2115888164390878E-3</v>
      </c>
      <c r="BJ16" s="161">
        <f t="shared" si="35"/>
        <v>0.12892286452484356</v>
      </c>
      <c r="BK16">
        <v>8.8956143117142865</v>
      </c>
      <c r="BL16" s="161">
        <f t="shared" si="36"/>
        <v>6.3071322381333698E-3</v>
      </c>
      <c r="BM16" s="161">
        <f t="shared" si="37"/>
        <v>0.19307049916725932</v>
      </c>
      <c r="BN16">
        <v>0.12225564</v>
      </c>
      <c r="BO16" s="161">
        <f t="shared" si="38"/>
        <v>8.6681196072340851E-5</v>
      </c>
      <c r="BP16" s="161">
        <f t="shared" si="39"/>
        <v>2.6534375944930111E-3</v>
      </c>
      <c r="BQ16">
        <v>0.2816892857142857</v>
      </c>
      <c r="BR16" s="161">
        <f t="shared" si="40"/>
        <v>1.9972219037483785E-4</v>
      </c>
      <c r="BS16" s="161">
        <f t="shared" si="41"/>
        <v>6.1137869850435428E-3</v>
      </c>
      <c r="BT16">
        <v>0.38016397474285712</v>
      </c>
      <c r="BU16" s="161">
        <f t="shared" si="42"/>
        <v>2.6954231342068177E-4</v>
      </c>
      <c r="BV16" s="161">
        <f t="shared" si="43"/>
        <v>8.2510825893561106E-3</v>
      </c>
      <c r="BW16">
        <v>0</v>
      </c>
      <c r="BX16" s="161">
        <f t="shared" si="44"/>
        <v>0</v>
      </c>
      <c r="BY16" s="161">
        <f t="shared" si="45"/>
        <v>0</v>
      </c>
      <c r="BZ16">
        <v>0</v>
      </c>
      <c r="CA16" s="161">
        <f t="shared" si="46"/>
        <v>0</v>
      </c>
      <c r="CB16" s="161">
        <f t="shared" si="47"/>
        <v>0</v>
      </c>
      <c r="CC16">
        <v>2.6179542857142855E-5</v>
      </c>
      <c r="CD16" s="161">
        <f t="shared" si="48"/>
        <v>1.8561712878720773E-8</v>
      </c>
      <c r="CE16" s="161">
        <f t="shared" si="49"/>
        <v>5.6820105169613299E-7</v>
      </c>
      <c r="CF16">
        <v>0</v>
      </c>
      <c r="CG16" s="161">
        <f t="shared" si="50"/>
        <v>0</v>
      </c>
      <c r="CH16" s="161">
        <f t="shared" si="51"/>
        <v>0</v>
      </c>
      <c r="CI16">
        <v>0.86399999999999999</v>
      </c>
      <c r="CJ16" s="161">
        <f t="shared" si="52"/>
        <v>6.1258976196519436E-4</v>
      </c>
      <c r="CK16" s="161">
        <f t="shared" si="53"/>
        <v>1.8752264367042384E-2</v>
      </c>
      <c r="CL16">
        <v>0</v>
      </c>
      <c r="CM16" s="161">
        <f t="shared" si="54"/>
        <v>0</v>
      </c>
      <c r="CN16" s="161">
        <f t="shared" si="55"/>
        <v>0</v>
      </c>
      <c r="CO16">
        <v>5.8733120347428578</v>
      </c>
      <c r="CP16" s="161">
        <f t="shared" si="56"/>
        <v>4.164271783924119E-3</v>
      </c>
      <c r="CQ16" s="161">
        <f t="shared" si="57"/>
        <v>0.12747442127966399</v>
      </c>
      <c r="CR16">
        <v>0</v>
      </c>
      <c r="CS16" s="161">
        <f t="shared" si="58"/>
        <v>0</v>
      </c>
      <c r="CT16" s="161">
        <f t="shared" si="59"/>
        <v>0</v>
      </c>
      <c r="CU16">
        <v>10.782889531928571</v>
      </c>
      <c r="CV16" s="161">
        <f t="shared" si="60"/>
        <v>7.6452404301633218E-3</v>
      </c>
      <c r="CW16" s="161">
        <f t="shared" si="61"/>
        <v>0.23403193882330842</v>
      </c>
    </row>
    <row r="17" spans="1:101" x14ac:dyDescent="0.25">
      <c r="A17" t="s">
        <v>1148</v>
      </c>
      <c r="B17" t="s">
        <v>1839</v>
      </c>
      <c r="C17">
        <v>4</v>
      </c>
      <c r="D17">
        <v>6</v>
      </c>
      <c r="E17">
        <v>1965.9549215181833</v>
      </c>
      <c r="F17">
        <v>2770.6478041666669</v>
      </c>
      <c r="G17">
        <v>328.80074513333335</v>
      </c>
      <c r="H17" s="161">
        <f t="shared" si="0"/>
        <v>0.16724734709553829</v>
      </c>
      <c r="I17">
        <v>1473.2312290633333</v>
      </c>
      <c r="J17" s="161">
        <f t="shared" si="1"/>
        <v>0.74937182584311224</v>
      </c>
      <c r="K17">
        <v>4.7028970075166665</v>
      </c>
      <c r="L17" s="161">
        <f t="shared" si="2"/>
        <v>2.3921692995304872E-3</v>
      </c>
      <c r="M17">
        <v>159.22005031399996</v>
      </c>
      <c r="N17" s="161">
        <f t="shared" si="3"/>
        <v>8.0988657761819044E-2</v>
      </c>
      <c r="O17">
        <v>41.82</v>
      </c>
      <c r="P17" s="161">
        <f t="shared" si="4"/>
        <v>2.1272105246291733E-2</v>
      </c>
      <c r="Q17" s="161">
        <f t="shared" si="5"/>
        <v>0.12718949278244915</v>
      </c>
      <c r="R17">
        <v>0</v>
      </c>
      <c r="S17" s="161">
        <f t="shared" si="6"/>
        <v>0</v>
      </c>
      <c r="T17" s="161">
        <f t="shared" si="7"/>
        <v>0</v>
      </c>
      <c r="U17">
        <v>157.93394383333333</v>
      </c>
      <c r="V17" s="161">
        <f t="shared" si="8"/>
        <v>8.0334468560128977E-2</v>
      </c>
      <c r="W17" s="161">
        <f t="shared" si="9"/>
        <v>0.48033329051395213</v>
      </c>
      <c r="X17">
        <v>4.0392016666666661</v>
      </c>
      <c r="Y17" s="161">
        <f t="shared" si="10"/>
        <v>2.0545749154550529E-3</v>
      </c>
      <c r="Z17" s="161">
        <f t="shared" si="11"/>
        <v>1.2284648762060174E-2</v>
      </c>
      <c r="AA17">
        <v>0.68220139933333324</v>
      </c>
      <c r="AB17" s="161">
        <f t="shared" si="12"/>
        <v>3.4700765102310281E-4</v>
      </c>
      <c r="AC17" s="161">
        <f t="shared" si="13"/>
        <v>4.2846450430580503E-3</v>
      </c>
      <c r="AD17">
        <v>6.7904641666666663</v>
      </c>
      <c r="AE17" s="161">
        <f t="shared" si="14"/>
        <v>3.4540284176113349E-3</v>
      </c>
      <c r="AF17" s="161">
        <f t="shared" si="15"/>
        <v>2.0652216478137957E-2</v>
      </c>
      <c r="AG17">
        <v>118.21701546666667</v>
      </c>
      <c r="AH17" s="161">
        <f t="shared" si="16"/>
        <v>6.0132108917011741E-2</v>
      </c>
      <c r="AI17" s="161">
        <f t="shared" si="17"/>
        <v>0.359539986500724</v>
      </c>
      <c r="AJ17">
        <v>0</v>
      </c>
      <c r="AK17" s="161">
        <f t="shared" si="18"/>
        <v>0</v>
      </c>
      <c r="AL17" s="161">
        <f t="shared" si="19"/>
        <v>0</v>
      </c>
      <c r="AM17">
        <v>47.064809396666668</v>
      </c>
      <c r="AN17" s="161">
        <f t="shared" si="20"/>
        <v>2.3939922976627295E-2</v>
      </c>
      <c r="AO17" s="161">
        <f t="shared" si="21"/>
        <v>3.1946654719361353E-2</v>
      </c>
      <c r="AP17">
        <v>0</v>
      </c>
      <c r="AQ17" s="161">
        <f t="shared" si="22"/>
        <v>0</v>
      </c>
      <c r="AR17" s="161">
        <f t="shared" si="23"/>
        <v>0</v>
      </c>
      <c r="AS17">
        <v>1421.5008473333335</v>
      </c>
      <c r="AT17" s="161">
        <f t="shared" si="24"/>
        <v>0.72305871908578545</v>
      </c>
      <c r="AU17" s="161">
        <f t="shared" si="25"/>
        <v>0.96488644775546228</v>
      </c>
      <c r="AV17">
        <v>2.9989056666666669</v>
      </c>
      <c r="AW17" s="161">
        <f t="shared" si="26"/>
        <v>1.5254193439749883E-3</v>
      </c>
      <c r="AX17" s="161">
        <f t="shared" si="27"/>
        <v>2.0355974048780808E-3</v>
      </c>
      <c r="AY17">
        <v>1.6666666666666667</v>
      </c>
      <c r="AZ17" s="161">
        <f t="shared" si="28"/>
        <v>8.4776443672452317E-4</v>
      </c>
      <c r="BA17" s="161">
        <f t="shared" si="29"/>
        <v>1.1313001202983715E-3</v>
      </c>
      <c r="BB17">
        <v>1.2E-4</v>
      </c>
      <c r="BC17" s="161">
        <f t="shared" si="30"/>
        <v>6.1039039444165672E-8</v>
      </c>
      <c r="BD17" s="161">
        <f t="shared" si="31"/>
        <v>3.6496267656369913E-7</v>
      </c>
      <c r="BE17">
        <v>5.6020866666666675</v>
      </c>
      <c r="BF17" s="161">
        <f t="shared" si="32"/>
        <v>2.8495499084691773E-3</v>
      </c>
      <c r="BG17" s="161">
        <f t="shared" si="33"/>
        <v>3.5184555309577648E-2</v>
      </c>
      <c r="BH17">
        <v>6.7012711500000002</v>
      </c>
      <c r="BI17" s="161">
        <f t="shared" si="34"/>
        <v>3.4086596170908286E-3</v>
      </c>
      <c r="BJ17" s="161">
        <f t="shared" si="35"/>
        <v>4.2088110993460527E-2</v>
      </c>
      <c r="BK17">
        <v>44.11485733433333</v>
      </c>
      <c r="BL17" s="161">
        <f t="shared" si="36"/>
        <v>2.2439404307534275E-2</v>
      </c>
      <c r="BM17" s="161">
        <f t="shared" si="37"/>
        <v>0.27706848005219092</v>
      </c>
      <c r="BN17">
        <v>0</v>
      </c>
      <c r="BO17" s="161">
        <f t="shared" si="38"/>
        <v>0</v>
      </c>
      <c r="BP17" s="161">
        <f t="shared" si="39"/>
        <v>0</v>
      </c>
      <c r="BQ17">
        <v>0</v>
      </c>
      <c r="BR17" s="161">
        <f t="shared" si="40"/>
        <v>0</v>
      </c>
      <c r="BS17" s="161">
        <f t="shared" si="41"/>
        <v>0</v>
      </c>
      <c r="BT17">
        <v>1.0698063403333333</v>
      </c>
      <c r="BU17" s="161">
        <f t="shared" si="42"/>
        <v>5.4416626171020712E-4</v>
      </c>
      <c r="BV17" s="161">
        <f t="shared" si="43"/>
        <v>6.7190428480807165E-3</v>
      </c>
      <c r="BW17">
        <v>0</v>
      </c>
      <c r="BX17" s="161">
        <f t="shared" si="44"/>
        <v>0</v>
      </c>
      <c r="BY17" s="161">
        <f t="shared" si="45"/>
        <v>0</v>
      </c>
      <c r="BZ17">
        <v>0</v>
      </c>
      <c r="CA17" s="161">
        <f t="shared" si="46"/>
        <v>0</v>
      </c>
      <c r="CB17" s="161">
        <f t="shared" si="47"/>
        <v>0</v>
      </c>
      <c r="CC17">
        <v>0.51672195966666667</v>
      </c>
      <c r="CD17" s="161">
        <f t="shared" si="48"/>
        <v>2.6283510064800203E-4</v>
      </c>
      <c r="CE17" s="161">
        <f t="shared" si="49"/>
        <v>3.2453322219634555E-3</v>
      </c>
      <c r="CF17">
        <v>0</v>
      </c>
      <c r="CG17" s="161">
        <f t="shared" si="50"/>
        <v>0</v>
      </c>
      <c r="CH17" s="161">
        <f t="shared" si="51"/>
        <v>0</v>
      </c>
      <c r="CI17">
        <v>0.96</v>
      </c>
      <c r="CJ17" s="161">
        <f t="shared" si="52"/>
        <v>4.883123155533253E-4</v>
      </c>
      <c r="CK17" s="161">
        <f t="shared" si="53"/>
        <v>6.029391386994108E-3</v>
      </c>
      <c r="CL17">
        <v>0</v>
      </c>
      <c r="CM17" s="161">
        <f t="shared" si="54"/>
        <v>0</v>
      </c>
      <c r="CN17" s="161">
        <f t="shared" si="55"/>
        <v>0</v>
      </c>
      <c r="CO17">
        <v>6.9171973736666672</v>
      </c>
      <c r="CP17" s="161">
        <f t="shared" si="56"/>
        <v>3.5184923611193235E-3</v>
      </c>
      <c r="CQ17" s="161">
        <f t="shared" si="57"/>
        <v>4.3444260694712578E-2</v>
      </c>
      <c r="CR17">
        <v>0</v>
      </c>
      <c r="CS17" s="161">
        <f t="shared" si="58"/>
        <v>0</v>
      </c>
      <c r="CT17" s="161">
        <f t="shared" si="59"/>
        <v>0</v>
      </c>
      <c r="CU17">
        <v>92.655908089999983</v>
      </c>
      <c r="CV17" s="161">
        <f t="shared" si="60"/>
        <v>4.7130230238670814E-2</v>
      </c>
      <c r="CW17" s="161">
        <f t="shared" si="61"/>
        <v>0.58193618144996218</v>
      </c>
    </row>
    <row r="18" spans="1:101" x14ac:dyDescent="0.25">
      <c r="A18" t="s">
        <v>1149</v>
      </c>
      <c r="B18" t="s">
        <v>1839</v>
      </c>
      <c r="C18">
        <v>4</v>
      </c>
      <c r="D18">
        <v>7</v>
      </c>
      <c r="E18">
        <v>187.8093026134743</v>
      </c>
      <c r="F18">
        <v>782.83899596488425</v>
      </c>
      <c r="G18">
        <v>84.895362323332151</v>
      </c>
      <c r="H18" s="161">
        <f t="shared" si="0"/>
        <v>0.45202959140982063</v>
      </c>
      <c r="I18">
        <v>74.699958921013859</v>
      </c>
      <c r="J18" s="161">
        <f t="shared" si="1"/>
        <v>0.3977436574308143</v>
      </c>
      <c r="K18">
        <v>0.66660178604707998</v>
      </c>
      <c r="L18" s="161">
        <f t="shared" si="2"/>
        <v>3.5493544609927906E-3</v>
      </c>
      <c r="M18">
        <v>27.547379583081426</v>
      </c>
      <c r="N18" s="161">
        <f t="shared" si="3"/>
        <v>0.1466773966983734</v>
      </c>
      <c r="O18">
        <v>1.3777214285714285</v>
      </c>
      <c r="P18" s="161">
        <f t="shared" si="4"/>
        <v>7.3357464694221407E-3</v>
      </c>
      <c r="Q18" s="161">
        <f t="shared" si="5"/>
        <v>1.6228465146591212E-2</v>
      </c>
      <c r="R18">
        <v>0</v>
      </c>
      <c r="S18" s="161">
        <f t="shared" si="6"/>
        <v>0</v>
      </c>
      <c r="T18" s="161">
        <f t="shared" si="7"/>
        <v>0</v>
      </c>
      <c r="U18">
        <v>55.660065714285714</v>
      </c>
      <c r="V18" s="161">
        <f t="shared" si="8"/>
        <v>0.29636479631064028</v>
      </c>
      <c r="W18" s="161">
        <f t="shared" si="9"/>
        <v>0.65563140542705978</v>
      </c>
      <c r="X18">
        <v>1.2037897463901686</v>
      </c>
      <c r="Y18" s="161">
        <f t="shared" si="10"/>
        <v>6.4096385516518237E-3</v>
      </c>
      <c r="Z18" s="161">
        <f t="shared" si="11"/>
        <v>1.4179687952863899E-2</v>
      </c>
      <c r="AA18">
        <v>0</v>
      </c>
      <c r="AB18" s="161">
        <f t="shared" si="12"/>
        <v>0</v>
      </c>
      <c r="AC18" s="161">
        <f t="shared" si="13"/>
        <v>0</v>
      </c>
      <c r="AD18">
        <v>12.049346335944701</v>
      </c>
      <c r="AE18" s="161">
        <f t="shared" si="14"/>
        <v>6.4157345606799698E-2</v>
      </c>
      <c r="AF18" s="161">
        <f t="shared" si="15"/>
        <v>0.14193173815612692</v>
      </c>
      <c r="AG18">
        <v>14.604439098140144</v>
      </c>
      <c r="AH18" s="161">
        <f t="shared" si="16"/>
        <v>7.7762064471306735E-2</v>
      </c>
      <c r="AI18" s="161">
        <f t="shared" si="17"/>
        <v>0.17202870331735828</v>
      </c>
      <c r="AJ18">
        <v>1.071</v>
      </c>
      <c r="AK18" s="161">
        <f t="shared" si="18"/>
        <v>5.7025929232280828E-3</v>
      </c>
      <c r="AL18" s="161">
        <f t="shared" si="19"/>
        <v>3.8878471063642228E-2</v>
      </c>
      <c r="AM18">
        <v>0.47583029748079853</v>
      </c>
      <c r="AN18" s="161">
        <f t="shared" si="20"/>
        <v>2.5335821541283988E-3</v>
      </c>
      <c r="AO18" s="161">
        <f t="shared" si="21"/>
        <v>6.369887003337329E-3</v>
      </c>
      <c r="AP18">
        <v>0</v>
      </c>
      <c r="AQ18" s="161">
        <f t="shared" si="22"/>
        <v>0</v>
      </c>
      <c r="AR18" s="161">
        <f t="shared" si="23"/>
        <v>0</v>
      </c>
      <c r="AS18">
        <v>74.21031105210443</v>
      </c>
      <c r="AT18" s="161">
        <f t="shared" si="24"/>
        <v>0.39513650292837116</v>
      </c>
      <c r="AU18" s="161">
        <f t="shared" si="25"/>
        <v>0.99344513871249684</v>
      </c>
      <c r="AV18">
        <v>1.3817571428571429E-2</v>
      </c>
      <c r="AW18" s="161">
        <f t="shared" si="26"/>
        <v>7.3572348314444432E-5</v>
      </c>
      <c r="AX18" s="161">
        <f t="shared" si="27"/>
        <v>1.8497428416502657E-4</v>
      </c>
      <c r="AY18">
        <v>0</v>
      </c>
      <c r="AZ18" s="161">
        <f t="shared" si="28"/>
        <v>0</v>
      </c>
      <c r="BA18" s="161">
        <f t="shared" si="29"/>
        <v>0</v>
      </c>
      <c r="BB18">
        <v>0</v>
      </c>
      <c r="BC18" s="161">
        <f t="shared" si="30"/>
        <v>0</v>
      </c>
      <c r="BD18" s="161">
        <f t="shared" si="31"/>
        <v>0</v>
      </c>
      <c r="BE18">
        <v>4.5762572857142858E-2</v>
      </c>
      <c r="BF18" s="161">
        <f t="shared" si="32"/>
        <v>2.4366510188968479E-4</v>
      </c>
      <c r="BG18" s="161">
        <f t="shared" si="33"/>
        <v>1.6612314328891204E-3</v>
      </c>
      <c r="BH18">
        <v>6.2674681142857139E-2</v>
      </c>
      <c r="BI18" s="161">
        <f t="shared" si="34"/>
        <v>3.3371446606053563E-4</v>
      </c>
      <c r="BJ18" s="161">
        <f t="shared" si="35"/>
        <v>2.275159455868884E-3</v>
      </c>
      <c r="BK18">
        <v>21.77599338733857</v>
      </c>
      <c r="BL18" s="161">
        <f t="shared" si="36"/>
        <v>0.11594736301297708</v>
      </c>
      <c r="BM18" s="161">
        <f t="shared" si="37"/>
        <v>0.79049237048712151</v>
      </c>
      <c r="BN18">
        <v>0.28526316000000002</v>
      </c>
      <c r="BO18" s="161">
        <f t="shared" si="38"/>
        <v>1.5188979248120264E-3</v>
      </c>
      <c r="BP18" s="161">
        <f t="shared" si="39"/>
        <v>1.0355364623326932E-2</v>
      </c>
      <c r="BQ18">
        <v>4.9263428571428569E-2</v>
      </c>
      <c r="BR18" s="161">
        <f t="shared" si="40"/>
        <v>2.6230558276879617E-4</v>
      </c>
      <c r="BS18" s="161">
        <f t="shared" si="41"/>
        <v>1.7883163232587222E-3</v>
      </c>
      <c r="BT18">
        <v>5.0839777142857147E-3</v>
      </c>
      <c r="BU18" s="161">
        <f t="shared" si="42"/>
        <v>2.7069892936820728E-5</v>
      </c>
      <c r="BV18" s="161">
        <f t="shared" si="43"/>
        <v>1.8455395000285634E-4</v>
      </c>
      <c r="BW18">
        <v>0</v>
      </c>
      <c r="BX18" s="161">
        <f t="shared" si="44"/>
        <v>0</v>
      </c>
      <c r="BY18" s="161">
        <f t="shared" si="45"/>
        <v>0</v>
      </c>
      <c r="BZ18">
        <v>0</v>
      </c>
      <c r="CA18" s="161">
        <f t="shared" si="46"/>
        <v>0</v>
      </c>
      <c r="CB18" s="161">
        <f t="shared" si="47"/>
        <v>0</v>
      </c>
      <c r="CC18">
        <v>2.7533657142857145E-4</v>
      </c>
      <c r="CD18" s="161">
        <f t="shared" si="48"/>
        <v>1.4660433088090149E-6</v>
      </c>
      <c r="CE18" s="161">
        <f t="shared" si="49"/>
        <v>9.9950186041532928E-6</v>
      </c>
      <c r="CF18">
        <v>0</v>
      </c>
      <c r="CG18" s="161">
        <f t="shared" si="50"/>
        <v>0</v>
      </c>
      <c r="CH18" s="161">
        <f t="shared" si="51"/>
        <v>0</v>
      </c>
      <c r="CI18">
        <v>0</v>
      </c>
      <c r="CJ18" s="161">
        <f t="shared" si="52"/>
        <v>0</v>
      </c>
      <c r="CK18" s="161">
        <f t="shared" si="53"/>
        <v>0</v>
      </c>
      <c r="CL18">
        <v>0</v>
      </c>
      <c r="CM18" s="161">
        <f t="shared" si="54"/>
        <v>0</v>
      </c>
      <c r="CN18" s="161">
        <f t="shared" si="55"/>
        <v>0</v>
      </c>
      <c r="CO18">
        <v>0.12372274000714287</v>
      </c>
      <c r="CP18" s="161">
        <f t="shared" si="56"/>
        <v>6.5876790066024364E-4</v>
      </c>
      <c r="CQ18" s="161">
        <f t="shared" si="57"/>
        <v>4.4912707444278574E-3</v>
      </c>
      <c r="CR18">
        <v>2.9995954285714284</v>
      </c>
      <c r="CS18" s="161">
        <f t="shared" si="58"/>
        <v>1.5971495484144477E-2</v>
      </c>
      <c r="CT18" s="161">
        <f t="shared" si="59"/>
        <v>0.10888859390508664</v>
      </c>
      <c r="CU18">
        <v>1.1287448703071428</v>
      </c>
      <c r="CV18" s="161">
        <f t="shared" si="60"/>
        <v>6.0100583655868459E-3</v>
      </c>
      <c r="CW18" s="161">
        <f t="shared" si="61"/>
        <v>4.0974672995771101E-2</v>
      </c>
    </row>
    <row r="19" spans="1:101" x14ac:dyDescent="0.25">
      <c r="A19" t="s">
        <v>1150</v>
      </c>
      <c r="B19" t="s">
        <v>1839</v>
      </c>
      <c r="C19">
        <v>4</v>
      </c>
      <c r="D19">
        <v>7</v>
      </c>
      <c r="E19">
        <v>806.93092251305848</v>
      </c>
      <c r="F19">
        <v>1227.8446804607142</v>
      </c>
      <c r="G19">
        <v>175.86835664835002</v>
      </c>
      <c r="H19" s="161">
        <f t="shared" si="0"/>
        <v>0.21794722663575203</v>
      </c>
      <c r="I19">
        <v>572.8344241626429</v>
      </c>
      <c r="J19" s="161">
        <f t="shared" si="1"/>
        <v>0.70989276551534408</v>
      </c>
      <c r="K19">
        <v>1.0471731862441001</v>
      </c>
      <c r="L19" s="161">
        <f t="shared" si="2"/>
        <v>1.2977234569011746E-3</v>
      </c>
      <c r="M19">
        <v>57.180968515821441</v>
      </c>
      <c r="N19" s="161">
        <f t="shared" si="3"/>
        <v>7.0862284392002692E-2</v>
      </c>
      <c r="O19">
        <v>43.607090492857139</v>
      </c>
      <c r="P19" s="161">
        <f t="shared" si="4"/>
        <v>5.4040673465641606E-2</v>
      </c>
      <c r="Q19" s="161">
        <f t="shared" si="5"/>
        <v>0.24795302193020327</v>
      </c>
      <c r="R19">
        <v>1.4421666428571427</v>
      </c>
      <c r="S19" s="161">
        <f t="shared" si="6"/>
        <v>1.7872244111871972E-3</v>
      </c>
      <c r="T19" s="161">
        <f t="shared" si="7"/>
        <v>2.522109506518954E-2</v>
      </c>
      <c r="U19">
        <v>120.13164944285714</v>
      </c>
      <c r="V19" s="161">
        <f t="shared" si="8"/>
        <v>0.14887476249977649</v>
      </c>
      <c r="W19" s="161">
        <f t="shared" si="9"/>
        <v>0.68307711365644475</v>
      </c>
      <c r="X19">
        <v>0.40144172857142857</v>
      </c>
      <c r="Y19" s="161">
        <f t="shared" si="10"/>
        <v>4.9749206204813907E-4</v>
      </c>
      <c r="Z19" s="161">
        <f t="shared" si="11"/>
        <v>2.2826262564908935E-3</v>
      </c>
      <c r="AA19">
        <v>0</v>
      </c>
      <c r="AB19" s="161">
        <f t="shared" si="12"/>
        <v>0</v>
      </c>
      <c r="AC19" s="161">
        <f t="shared" si="13"/>
        <v>0</v>
      </c>
      <c r="AD19">
        <v>6.8133158571428565</v>
      </c>
      <c r="AE19" s="161">
        <f t="shared" si="14"/>
        <v>8.4434933239686295E-3</v>
      </c>
      <c r="AF19" s="161">
        <f t="shared" si="15"/>
        <v>3.8740999159764304E-2</v>
      </c>
      <c r="AG19">
        <v>4.9148591269214288</v>
      </c>
      <c r="AH19" s="161">
        <f t="shared" si="16"/>
        <v>6.0908052843171249E-3</v>
      </c>
      <c r="AI19" s="161">
        <f t="shared" si="17"/>
        <v>2.7946238997096695E-2</v>
      </c>
      <c r="AJ19">
        <v>35.632945142857139</v>
      </c>
      <c r="AK19" s="161">
        <f t="shared" si="18"/>
        <v>4.4158606577975691E-2</v>
      </c>
      <c r="AL19" s="161">
        <f t="shared" si="19"/>
        <v>0.62316092342853258</v>
      </c>
      <c r="AM19">
        <v>21.092474062642857</v>
      </c>
      <c r="AN19" s="161">
        <f t="shared" si="20"/>
        <v>2.6139132203477456E-2</v>
      </c>
      <c r="AO19" s="161">
        <f t="shared" si="21"/>
        <v>3.682124043692972E-2</v>
      </c>
      <c r="AP19">
        <v>0.33629999999999999</v>
      </c>
      <c r="AQ19" s="161">
        <f t="shared" si="22"/>
        <v>4.1676429867459653E-4</v>
      </c>
      <c r="AR19" s="161">
        <f t="shared" si="23"/>
        <v>5.8813274543775681E-3</v>
      </c>
      <c r="AS19">
        <v>551.68415912857142</v>
      </c>
      <c r="AT19" s="161">
        <f t="shared" si="24"/>
        <v>0.68368201507315962</v>
      </c>
      <c r="AU19" s="161">
        <f t="shared" si="25"/>
        <v>0.96307787356706354</v>
      </c>
      <c r="AV19">
        <v>5.7790971428571425E-2</v>
      </c>
      <c r="AW19" s="161">
        <f t="shared" si="26"/>
        <v>7.1618238706964654E-5</v>
      </c>
      <c r="AX19" s="161">
        <f t="shared" si="27"/>
        <v>1.0088599600669779E-4</v>
      </c>
      <c r="AY19">
        <v>0</v>
      </c>
      <c r="AZ19" s="161">
        <f t="shared" si="28"/>
        <v>0</v>
      </c>
      <c r="BA19" s="161">
        <f t="shared" si="29"/>
        <v>0</v>
      </c>
      <c r="BB19">
        <v>0</v>
      </c>
      <c r="BC19" s="161">
        <f t="shared" si="30"/>
        <v>0</v>
      </c>
      <c r="BD19" s="161">
        <f t="shared" si="31"/>
        <v>0</v>
      </c>
      <c r="BE19">
        <v>0.66823014525000002</v>
      </c>
      <c r="BF19" s="161">
        <f t="shared" si="32"/>
        <v>8.2811319606999705E-4</v>
      </c>
      <c r="BG19" s="161">
        <f t="shared" si="33"/>
        <v>1.1686233419867784E-2</v>
      </c>
      <c r="BH19">
        <v>2.6274501714285714</v>
      </c>
      <c r="BI19" s="161">
        <f t="shared" si="34"/>
        <v>3.2561029675821497E-3</v>
      </c>
      <c r="BJ19" s="161">
        <f t="shared" si="35"/>
        <v>4.5949731871043432E-2</v>
      </c>
      <c r="BK19">
        <v>11.182513344857142</v>
      </c>
      <c r="BL19" s="161">
        <f t="shared" si="36"/>
        <v>1.3858080082035989E-2</v>
      </c>
      <c r="BM19" s="161">
        <f t="shared" si="37"/>
        <v>0.19556355261389188</v>
      </c>
      <c r="BN19">
        <v>0</v>
      </c>
      <c r="BO19" s="161">
        <f t="shared" si="38"/>
        <v>0</v>
      </c>
      <c r="BP19" s="161">
        <f t="shared" si="39"/>
        <v>0</v>
      </c>
      <c r="BQ19">
        <v>0</v>
      </c>
      <c r="BR19" s="161">
        <f t="shared" si="40"/>
        <v>0</v>
      </c>
      <c r="BS19" s="161">
        <f t="shared" si="41"/>
        <v>0</v>
      </c>
      <c r="BT19">
        <v>9.2960000000000001E-2</v>
      </c>
      <c r="BU19" s="161">
        <f t="shared" si="42"/>
        <v>1.152019304335132E-4</v>
      </c>
      <c r="BV19" s="161">
        <f t="shared" si="43"/>
        <v>1.6257157304755837E-3</v>
      </c>
      <c r="BW19">
        <v>0</v>
      </c>
      <c r="BX19" s="161">
        <f t="shared" si="44"/>
        <v>0</v>
      </c>
      <c r="BY19" s="161">
        <f t="shared" si="45"/>
        <v>0</v>
      </c>
      <c r="BZ19">
        <v>0</v>
      </c>
      <c r="CA19" s="161">
        <f t="shared" si="46"/>
        <v>0</v>
      </c>
      <c r="CB19" s="161">
        <f t="shared" si="47"/>
        <v>0</v>
      </c>
      <c r="CC19">
        <v>0.19397142857142854</v>
      </c>
      <c r="CD19" s="161">
        <f t="shared" si="48"/>
        <v>2.40381702026408E-4</v>
      </c>
      <c r="CE19" s="161">
        <f t="shared" si="49"/>
        <v>3.3922375504667861E-3</v>
      </c>
      <c r="CF19">
        <v>0</v>
      </c>
      <c r="CG19" s="161">
        <f t="shared" si="50"/>
        <v>0</v>
      </c>
      <c r="CH19" s="161">
        <f t="shared" si="51"/>
        <v>0</v>
      </c>
      <c r="CI19">
        <v>0.38217142857142855</v>
      </c>
      <c r="CJ19" s="161">
        <f t="shared" si="52"/>
        <v>4.7361108356241472E-4</v>
      </c>
      <c r="CK19" s="161">
        <f t="shared" si="53"/>
        <v>6.6835424178883097E-3</v>
      </c>
      <c r="CL19">
        <v>0</v>
      </c>
      <c r="CM19" s="161">
        <f t="shared" si="54"/>
        <v>0</v>
      </c>
      <c r="CN19" s="161">
        <f t="shared" si="55"/>
        <v>0</v>
      </c>
      <c r="CO19">
        <v>2.5730560297142859</v>
      </c>
      <c r="CP19" s="161">
        <f t="shared" si="56"/>
        <v>3.1886942957904136E-3</v>
      </c>
      <c r="CQ19" s="161">
        <f t="shared" si="57"/>
        <v>4.4998468834999625E-2</v>
      </c>
      <c r="CR19">
        <v>0</v>
      </c>
      <c r="CS19" s="161">
        <f t="shared" si="58"/>
        <v>0</v>
      </c>
      <c r="CT19" s="161">
        <f t="shared" si="59"/>
        <v>0</v>
      </c>
      <c r="CU19">
        <v>2.0492041817142854</v>
      </c>
      <c r="CV19" s="161">
        <f t="shared" si="60"/>
        <v>2.5395038466643014E-3</v>
      </c>
      <c r="CW19" s="161">
        <f t="shared" si="61"/>
        <v>3.5837171613266564E-2</v>
      </c>
    </row>
    <row r="20" spans="1:101" x14ac:dyDescent="0.25">
      <c r="A20" t="s">
        <v>1151</v>
      </c>
      <c r="B20" t="s">
        <v>1839</v>
      </c>
      <c r="C20">
        <v>4</v>
      </c>
      <c r="D20">
        <v>7</v>
      </c>
      <c r="E20">
        <v>771.27331794213421</v>
      </c>
      <c r="F20">
        <v>1339.9454612000002</v>
      </c>
      <c r="G20">
        <v>178.42245162438857</v>
      </c>
      <c r="H20" s="161">
        <f t="shared" si="0"/>
        <v>0.23133492041504145</v>
      </c>
      <c r="I20">
        <v>571.55861612571437</v>
      </c>
      <c r="J20" s="161">
        <f t="shared" si="1"/>
        <v>0.7410584585639669</v>
      </c>
      <c r="K20">
        <v>0.48722856497901718</v>
      </c>
      <c r="L20" s="161">
        <f t="shared" si="2"/>
        <v>6.3171972068087564E-4</v>
      </c>
      <c r="M20">
        <v>20.805021627051428</v>
      </c>
      <c r="N20" s="161">
        <f t="shared" si="3"/>
        <v>2.6974901300309669E-2</v>
      </c>
      <c r="O20">
        <v>1.1238428571428571</v>
      </c>
      <c r="P20" s="161">
        <f t="shared" si="4"/>
        <v>1.4571265866443145E-3</v>
      </c>
      <c r="Q20" s="161">
        <f t="shared" si="5"/>
        <v>6.2987748846134511E-3</v>
      </c>
      <c r="R20">
        <v>0</v>
      </c>
      <c r="S20" s="161">
        <f t="shared" si="6"/>
        <v>0</v>
      </c>
      <c r="T20" s="161">
        <f t="shared" si="7"/>
        <v>0</v>
      </c>
      <c r="U20">
        <v>59.738591</v>
      </c>
      <c r="V20" s="161">
        <f t="shared" si="8"/>
        <v>7.7454502327904934E-2</v>
      </c>
      <c r="W20" s="161">
        <f t="shared" si="9"/>
        <v>0.33481543637658617</v>
      </c>
      <c r="X20">
        <v>84.789238537142865</v>
      </c>
      <c r="Y20" s="161">
        <f t="shared" si="10"/>
        <v>0.10993410061607277</v>
      </c>
      <c r="Z20" s="161">
        <f t="shared" si="11"/>
        <v>0.47521619485220112</v>
      </c>
      <c r="AA20">
        <v>0</v>
      </c>
      <c r="AB20" s="161">
        <f t="shared" si="12"/>
        <v>0</v>
      </c>
      <c r="AC20" s="161">
        <f t="shared" si="13"/>
        <v>0</v>
      </c>
      <c r="AD20">
        <v>18.149833221428572</v>
      </c>
      <c r="AE20" s="161">
        <f t="shared" si="14"/>
        <v>2.353229756457138E-2</v>
      </c>
      <c r="AF20" s="161">
        <f t="shared" si="15"/>
        <v>0.10172393135611231</v>
      </c>
      <c r="AG20">
        <v>14.54041029438857</v>
      </c>
      <c r="AH20" s="161">
        <f t="shared" si="16"/>
        <v>1.8852474156871434E-2</v>
      </c>
      <c r="AI20" s="161">
        <f t="shared" si="17"/>
        <v>8.1494285960147864E-2</v>
      </c>
      <c r="AJ20">
        <v>0.18450000000000003</v>
      </c>
      <c r="AK20" s="161">
        <f t="shared" si="18"/>
        <v>2.3921480972824522E-4</v>
      </c>
      <c r="AL20" s="161">
        <f t="shared" si="19"/>
        <v>8.868051343917209E-3</v>
      </c>
      <c r="AM20">
        <v>0.62236611999999991</v>
      </c>
      <c r="AN20" s="161">
        <f t="shared" si="20"/>
        <v>8.069332952688683E-4</v>
      </c>
      <c r="AO20" s="161">
        <f t="shared" si="21"/>
        <v>1.088892901691662E-3</v>
      </c>
      <c r="AP20">
        <v>0</v>
      </c>
      <c r="AQ20" s="161">
        <f t="shared" si="22"/>
        <v>0</v>
      </c>
      <c r="AR20" s="161">
        <f t="shared" si="23"/>
        <v>0</v>
      </c>
      <c r="AS20">
        <v>570.93625000571433</v>
      </c>
      <c r="AT20" s="161">
        <f t="shared" si="24"/>
        <v>0.74025152526869797</v>
      </c>
      <c r="AU20" s="161">
        <f t="shared" si="25"/>
        <v>0.99891110709830833</v>
      </c>
      <c r="AV20">
        <v>0</v>
      </c>
      <c r="AW20" s="161">
        <f t="shared" si="26"/>
        <v>0</v>
      </c>
      <c r="AX20" s="161">
        <f t="shared" si="27"/>
        <v>0</v>
      </c>
      <c r="AY20">
        <v>0</v>
      </c>
      <c r="AZ20" s="161">
        <f t="shared" si="28"/>
        <v>0</v>
      </c>
      <c r="BA20" s="161">
        <f t="shared" si="29"/>
        <v>0</v>
      </c>
      <c r="BB20">
        <v>8.053571428571428E-2</v>
      </c>
      <c r="BC20" s="161">
        <f t="shared" si="30"/>
        <v>1.0441916297661496E-4</v>
      </c>
      <c r="BD20" s="161">
        <f t="shared" si="31"/>
        <v>4.5137657033912122E-4</v>
      </c>
      <c r="BE20">
        <v>7.5738557142857139E-3</v>
      </c>
      <c r="BF20" s="161">
        <f t="shared" si="32"/>
        <v>9.8199374178972335E-6</v>
      </c>
      <c r="BG20" s="161">
        <f t="shared" si="33"/>
        <v>3.6403979049163388E-4</v>
      </c>
      <c r="BH20">
        <v>2.6274285714285712</v>
      </c>
      <c r="BI20" s="161">
        <f t="shared" si="34"/>
        <v>3.4066115218907358E-3</v>
      </c>
      <c r="BJ20" s="161">
        <f t="shared" si="35"/>
        <v>0.12628819227048027</v>
      </c>
      <c r="BK20">
        <v>9.8016252252000005</v>
      </c>
      <c r="BL20" s="161">
        <f t="shared" si="36"/>
        <v>1.2708368093624859E-2</v>
      </c>
      <c r="BM20" s="161">
        <f t="shared" si="37"/>
        <v>0.47111824255234513</v>
      </c>
      <c r="BN20">
        <v>0</v>
      </c>
      <c r="BO20" s="161">
        <f t="shared" si="38"/>
        <v>0</v>
      </c>
      <c r="BP20" s="161">
        <f t="shared" si="39"/>
        <v>0</v>
      </c>
      <c r="BQ20">
        <v>1.0235314285714284E-2</v>
      </c>
      <c r="BR20" s="161">
        <f t="shared" si="40"/>
        <v>1.3270670782471179E-5</v>
      </c>
      <c r="BS20" s="161">
        <f t="shared" si="41"/>
        <v>4.9196364556554773E-4</v>
      </c>
      <c r="BT20">
        <v>5.17875E-4</v>
      </c>
      <c r="BU20" s="161">
        <f t="shared" si="42"/>
        <v>6.7145457771281838E-7</v>
      </c>
      <c r="BV20" s="161">
        <f t="shared" si="43"/>
        <v>2.4891827044613139E-5</v>
      </c>
      <c r="BW20">
        <v>0</v>
      </c>
      <c r="BX20" s="161">
        <f t="shared" si="44"/>
        <v>0</v>
      </c>
      <c r="BY20" s="161">
        <f t="shared" si="45"/>
        <v>0</v>
      </c>
      <c r="BZ20">
        <v>0</v>
      </c>
      <c r="CA20" s="161">
        <f t="shared" si="46"/>
        <v>0</v>
      </c>
      <c r="CB20" s="161">
        <f t="shared" si="47"/>
        <v>0</v>
      </c>
      <c r="CC20">
        <v>1.4105357142857143E-4</v>
      </c>
      <c r="CD20" s="161">
        <f t="shared" si="48"/>
        <v>1.8288402845948595E-7</v>
      </c>
      <c r="CE20" s="161">
        <f t="shared" si="49"/>
        <v>6.7797848979483191E-6</v>
      </c>
      <c r="CF20">
        <v>0</v>
      </c>
      <c r="CG20" s="161">
        <f t="shared" si="50"/>
        <v>0</v>
      </c>
      <c r="CH20" s="161">
        <f t="shared" si="51"/>
        <v>0</v>
      </c>
      <c r="CI20">
        <v>0.38217142857142855</v>
      </c>
      <c r="CJ20" s="161">
        <f t="shared" si="52"/>
        <v>4.9550713045683431E-4</v>
      </c>
      <c r="CK20" s="161">
        <f t="shared" si="53"/>
        <v>1.8369191602978951E-2</v>
      </c>
      <c r="CL20">
        <v>0</v>
      </c>
      <c r="CM20" s="161">
        <f t="shared" si="54"/>
        <v>0</v>
      </c>
      <c r="CN20" s="161">
        <f t="shared" si="55"/>
        <v>0</v>
      </c>
      <c r="CO20">
        <v>6.1389276768842862</v>
      </c>
      <c r="CP20" s="161">
        <f t="shared" si="56"/>
        <v>7.9594710903053267E-3</v>
      </c>
      <c r="CQ20" s="161">
        <f t="shared" si="57"/>
        <v>0.29506951672197418</v>
      </c>
      <c r="CR20">
        <v>0.62321691428571424</v>
      </c>
      <c r="CS20" s="161">
        <f t="shared" si="58"/>
        <v>8.0803639875491183E-4</v>
      </c>
      <c r="CT20" s="161">
        <f t="shared" si="59"/>
        <v>2.9955119752213353E-2</v>
      </c>
      <c r="CU20">
        <v>1.0286837121099999</v>
      </c>
      <c r="CV20" s="161">
        <f t="shared" si="60"/>
        <v>1.3337473087422144E-3</v>
      </c>
      <c r="CW20" s="161">
        <f t="shared" si="61"/>
        <v>4.9444010708091207E-2</v>
      </c>
    </row>
    <row r="21" spans="1:101" x14ac:dyDescent="0.25">
      <c r="A21" t="s">
        <v>1810</v>
      </c>
      <c r="B21" t="s">
        <v>1839</v>
      </c>
      <c r="C21">
        <v>4</v>
      </c>
      <c r="D21">
        <v>7</v>
      </c>
      <c r="E21">
        <v>465.18705097021137</v>
      </c>
      <c r="F21">
        <v>1063.4000640714287</v>
      </c>
      <c r="G21">
        <v>340.29844220414282</v>
      </c>
      <c r="H21" s="161">
        <f t="shared" si="0"/>
        <v>0.7315303413850488</v>
      </c>
      <c r="I21">
        <v>106.05837314142858</v>
      </c>
      <c r="J21" s="161">
        <f t="shared" si="1"/>
        <v>0.22799081126662768</v>
      </c>
      <c r="K21">
        <v>9.0910966583548571</v>
      </c>
      <c r="L21" s="161">
        <f t="shared" si="2"/>
        <v>1.9542884178298019E-2</v>
      </c>
      <c r="M21">
        <v>9.7391389662857168</v>
      </c>
      <c r="N21" s="161">
        <f t="shared" si="3"/>
        <v>2.0935963170026783E-2</v>
      </c>
      <c r="O21">
        <v>22.989078571428571</v>
      </c>
      <c r="P21" s="161">
        <f t="shared" si="4"/>
        <v>4.9418999354091428E-2</v>
      </c>
      <c r="Q21" s="161">
        <f t="shared" si="5"/>
        <v>6.755563858161176E-2</v>
      </c>
      <c r="R21">
        <v>1.1297999999999999</v>
      </c>
      <c r="S21" s="161">
        <f t="shared" si="6"/>
        <v>2.4287004499451287E-3</v>
      </c>
      <c r="T21" s="161">
        <f t="shared" si="7"/>
        <v>0.11600614837831805</v>
      </c>
      <c r="U21">
        <v>295.91083407142861</v>
      </c>
      <c r="V21" s="161">
        <f t="shared" si="8"/>
        <v>0.63611150279068607</v>
      </c>
      <c r="W21" s="161">
        <f t="shared" si="9"/>
        <v>0.86956270547343151</v>
      </c>
      <c r="X21">
        <v>1.6907117142857142</v>
      </c>
      <c r="Y21" s="161">
        <f t="shared" si="10"/>
        <v>3.6344771651736717E-3</v>
      </c>
      <c r="Z21" s="161">
        <f t="shared" si="11"/>
        <v>4.968320464045696E-3</v>
      </c>
      <c r="AA21">
        <v>0</v>
      </c>
      <c r="AB21" s="161">
        <f t="shared" si="12"/>
        <v>0</v>
      </c>
      <c r="AC21" s="161">
        <f t="shared" si="13"/>
        <v>0</v>
      </c>
      <c r="AD21">
        <v>4.1671690000000003</v>
      </c>
      <c r="AE21" s="161">
        <f t="shared" si="14"/>
        <v>8.9580502967758838E-3</v>
      </c>
      <c r="AF21" s="161">
        <f t="shared" si="15"/>
        <v>1.2245630550080927E-2</v>
      </c>
      <c r="AG21">
        <v>15.493505989857143</v>
      </c>
      <c r="AH21" s="161">
        <f t="shared" si="16"/>
        <v>3.3305970055579386E-2</v>
      </c>
      <c r="AI21" s="161">
        <f t="shared" si="17"/>
        <v>4.5529171069677389E-2</v>
      </c>
      <c r="AJ21">
        <v>2.0082714285714287</v>
      </c>
      <c r="AK21" s="161">
        <f t="shared" si="18"/>
        <v>4.3171266792205489E-3</v>
      </c>
      <c r="AL21" s="161">
        <f t="shared" si="19"/>
        <v>0.20620626068932016</v>
      </c>
      <c r="AM21">
        <v>0.97563560999999999</v>
      </c>
      <c r="AN21" s="161">
        <f t="shared" si="20"/>
        <v>2.0972974375902727E-3</v>
      </c>
      <c r="AO21" s="161">
        <f t="shared" si="21"/>
        <v>9.1990437067990122E-3</v>
      </c>
      <c r="AP21">
        <v>0.3306</v>
      </c>
      <c r="AQ21" s="161">
        <f t="shared" si="22"/>
        <v>7.1068186294198947E-4</v>
      </c>
      <c r="AR21" s="161">
        <f t="shared" si="23"/>
        <v>3.3945505977935872E-2</v>
      </c>
      <c r="AS21">
        <v>105.08103753142858</v>
      </c>
      <c r="AT21" s="161">
        <f t="shared" si="24"/>
        <v>0.22588985938509609</v>
      </c>
      <c r="AU21" s="161">
        <f t="shared" si="25"/>
        <v>0.99078492738431201</v>
      </c>
      <c r="AV21">
        <v>1.7000000000000001E-3</v>
      </c>
      <c r="AW21" s="161">
        <f t="shared" si="26"/>
        <v>3.654443941322995E-6</v>
      </c>
      <c r="AX21" s="161">
        <f t="shared" si="27"/>
        <v>1.6028908889004494E-5</v>
      </c>
      <c r="AY21">
        <v>0</v>
      </c>
      <c r="AZ21" s="161">
        <f t="shared" si="28"/>
        <v>0</v>
      </c>
      <c r="BA21" s="161">
        <f t="shared" si="29"/>
        <v>0</v>
      </c>
      <c r="BB21">
        <v>4.7142857142857146E-2</v>
      </c>
      <c r="BC21" s="161">
        <f t="shared" si="30"/>
        <v>1.0134172274257044E-4</v>
      </c>
      <c r="BD21" s="161">
        <f t="shared" si="31"/>
        <v>1.3853386115290076E-4</v>
      </c>
      <c r="BE21">
        <v>4.4071696428571429E-2</v>
      </c>
      <c r="BF21" s="161">
        <f t="shared" si="32"/>
        <v>9.4739731763070063E-5</v>
      </c>
      <c r="BG21" s="161">
        <f t="shared" si="33"/>
        <v>4.5252148656196207E-3</v>
      </c>
      <c r="BH21">
        <v>0</v>
      </c>
      <c r="BI21" s="161">
        <f t="shared" si="34"/>
        <v>0</v>
      </c>
      <c r="BJ21" s="161">
        <f t="shared" si="35"/>
        <v>0</v>
      </c>
      <c r="BK21">
        <v>6.0543228260714281</v>
      </c>
      <c r="BL21" s="161">
        <f t="shared" si="36"/>
        <v>1.3014813747382495E-2</v>
      </c>
      <c r="BM21" s="161">
        <f t="shared" si="37"/>
        <v>0.62164867418258096</v>
      </c>
      <c r="BN21">
        <v>0</v>
      </c>
      <c r="BO21" s="161">
        <f t="shared" si="38"/>
        <v>0</v>
      </c>
      <c r="BP21" s="161">
        <f t="shared" si="39"/>
        <v>0</v>
      </c>
      <c r="BQ21">
        <v>0</v>
      </c>
      <c r="BR21" s="161">
        <f t="shared" si="40"/>
        <v>0</v>
      </c>
      <c r="BS21" s="161">
        <f t="shared" si="41"/>
        <v>0</v>
      </c>
      <c r="BT21">
        <v>8.842972357142858E-3</v>
      </c>
      <c r="BU21" s="161">
        <f t="shared" si="42"/>
        <v>1.9009498090498494E-5</v>
      </c>
      <c r="BV21" s="161">
        <f t="shared" si="43"/>
        <v>9.0798297341837433E-4</v>
      </c>
      <c r="BW21">
        <v>0</v>
      </c>
      <c r="BX21" s="161">
        <f t="shared" si="44"/>
        <v>0</v>
      </c>
      <c r="BY21" s="161">
        <f t="shared" si="45"/>
        <v>0</v>
      </c>
      <c r="BZ21">
        <v>0</v>
      </c>
      <c r="CA21" s="161">
        <f t="shared" si="46"/>
        <v>0</v>
      </c>
      <c r="CB21" s="161">
        <f t="shared" si="47"/>
        <v>0</v>
      </c>
      <c r="CC21">
        <v>3.007262142857143E-4</v>
      </c>
      <c r="CD21" s="161">
        <f t="shared" si="48"/>
        <v>6.464629951726054E-7</v>
      </c>
      <c r="CE21" s="161">
        <f t="shared" si="49"/>
        <v>3.0878111024675556E-5</v>
      </c>
      <c r="CF21">
        <v>0</v>
      </c>
      <c r="CG21" s="161">
        <f t="shared" si="50"/>
        <v>0</v>
      </c>
      <c r="CH21" s="161">
        <f t="shared" si="51"/>
        <v>0</v>
      </c>
      <c r="CI21">
        <v>0</v>
      </c>
      <c r="CJ21" s="161">
        <f t="shared" si="52"/>
        <v>0</v>
      </c>
      <c r="CK21" s="161">
        <f t="shared" si="53"/>
        <v>0</v>
      </c>
      <c r="CL21">
        <v>0</v>
      </c>
      <c r="CM21" s="161">
        <f t="shared" si="54"/>
        <v>0</v>
      </c>
      <c r="CN21" s="161">
        <f t="shared" si="55"/>
        <v>0</v>
      </c>
      <c r="CO21">
        <v>0.10998663092857143</v>
      </c>
      <c r="CP21" s="161">
        <f t="shared" si="56"/>
        <v>2.3643528060202714E-4</v>
      </c>
      <c r="CQ21" s="161">
        <f t="shared" si="57"/>
        <v>1.1293260247062457E-2</v>
      </c>
      <c r="CR21">
        <v>0</v>
      </c>
      <c r="CS21" s="161">
        <f t="shared" si="58"/>
        <v>0</v>
      </c>
      <c r="CT21" s="161">
        <f t="shared" si="59"/>
        <v>0</v>
      </c>
      <c r="CU21">
        <v>5.2942685714285717E-2</v>
      </c>
      <c r="CV21" s="161">
        <f t="shared" si="60"/>
        <v>1.1380945708584641E-4</v>
      </c>
      <c r="CW21" s="161">
        <f t="shared" si="61"/>
        <v>5.4360745747194976E-3</v>
      </c>
    </row>
    <row r="22" spans="1:101" x14ac:dyDescent="0.25">
      <c r="A22" t="s">
        <v>1811</v>
      </c>
      <c r="B22" t="s">
        <v>1840</v>
      </c>
      <c r="C22">
        <v>4</v>
      </c>
      <c r="D22">
        <v>7</v>
      </c>
      <c r="E22">
        <v>1649.5564559719428</v>
      </c>
      <c r="F22">
        <v>2744.7667715571429</v>
      </c>
      <c r="G22">
        <v>279.42754994107139</v>
      </c>
      <c r="H22" s="161">
        <f t="shared" si="0"/>
        <v>0.16939556626234328</v>
      </c>
      <c r="I22">
        <v>1298.5528202571427</v>
      </c>
      <c r="J22" s="161">
        <f t="shared" si="1"/>
        <v>0.78721332365191243</v>
      </c>
      <c r="K22">
        <v>1.7260404816389285</v>
      </c>
      <c r="L22" s="161">
        <f t="shared" si="2"/>
        <v>1.0463664189183026E-3</v>
      </c>
      <c r="M22">
        <v>69.85004529208571</v>
      </c>
      <c r="N22" s="161">
        <f t="shared" si="3"/>
        <v>4.2344743666823483E-2</v>
      </c>
      <c r="O22">
        <v>3.4673714285714285</v>
      </c>
      <c r="P22" s="161">
        <f t="shared" si="4"/>
        <v>2.1020022782599476E-3</v>
      </c>
      <c r="Q22" s="161">
        <f t="shared" si="5"/>
        <v>1.2408838818157566E-2</v>
      </c>
      <c r="R22">
        <v>8.023885714285715</v>
      </c>
      <c r="S22" s="161">
        <f t="shared" si="6"/>
        <v>4.8642686252032058E-3</v>
      </c>
      <c r="T22" s="161">
        <f t="shared" si="7"/>
        <v>0.11487302092264862</v>
      </c>
      <c r="U22">
        <v>200.77941714285717</v>
      </c>
      <c r="V22" s="161">
        <f t="shared" si="8"/>
        <v>0.1217172145978811</v>
      </c>
      <c r="W22" s="161">
        <f t="shared" si="9"/>
        <v>0.71853837313178193</v>
      </c>
      <c r="X22">
        <v>1.6715121428571429</v>
      </c>
      <c r="Y22" s="161">
        <f t="shared" si="10"/>
        <v>1.0133100548366885E-3</v>
      </c>
      <c r="Z22" s="161">
        <f t="shared" si="11"/>
        <v>5.9819160394515465E-3</v>
      </c>
      <c r="AA22">
        <v>0</v>
      </c>
      <c r="AB22" s="161">
        <f t="shared" si="12"/>
        <v>0</v>
      </c>
      <c r="AC22" s="161">
        <f t="shared" si="13"/>
        <v>0</v>
      </c>
      <c r="AD22">
        <v>9.3229816428571421</v>
      </c>
      <c r="AE22" s="161">
        <f t="shared" si="14"/>
        <v>5.6518111939150972E-3</v>
      </c>
      <c r="AF22" s="161">
        <f t="shared" si="15"/>
        <v>3.3364575700653966E-2</v>
      </c>
      <c r="AG22">
        <v>64.186228298214289</v>
      </c>
      <c r="AH22" s="161">
        <f t="shared" si="16"/>
        <v>3.8911204321524617E-2</v>
      </c>
      <c r="AI22" s="161">
        <f t="shared" si="17"/>
        <v>0.2297061557163943</v>
      </c>
      <c r="AJ22">
        <v>0.61636114285714427</v>
      </c>
      <c r="AK22" s="161">
        <f t="shared" si="18"/>
        <v>3.7365265106611658E-4</v>
      </c>
      <c r="AL22" s="161">
        <f t="shared" si="19"/>
        <v>8.8240621789114349E-3</v>
      </c>
      <c r="AM22">
        <v>3.3784664428571429</v>
      </c>
      <c r="AN22" s="161">
        <f t="shared" si="20"/>
        <v>2.0481059806264717E-3</v>
      </c>
      <c r="AO22" s="161">
        <f t="shared" si="21"/>
        <v>2.6017166111026047E-3</v>
      </c>
      <c r="AP22">
        <v>0</v>
      </c>
      <c r="AQ22" s="161">
        <f t="shared" si="22"/>
        <v>0</v>
      </c>
      <c r="AR22" s="161">
        <f t="shared" si="23"/>
        <v>0</v>
      </c>
      <c r="AS22">
        <v>1295.0540428142856</v>
      </c>
      <c r="AT22" s="161">
        <f t="shared" si="24"/>
        <v>0.7850922823076224</v>
      </c>
      <c r="AU22" s="161">
        <f t="shared" si="25"/>
        <v>0.99730563332636379</v>
      </c>
      <c r="AV22">
        <v>8.6025285714285707E-2</v>
      </c>
      <c r="AW22" s="161">
        <f t="shared" si="26"/>
        <v>5.2150555625329207E-5</v>
      </c>
      <c r="AX22" s="161">
        <f t="shared" si="27"/>
        <v>6.6247043918668443E-5</v>
      </c>
      <c r="AY22">
        <v>3.4285714285714287E-2</v>
      </c>
      <c r="AZ22" s="161">
        <f t="shared" si="28"/>
        <v>2.0784808038299387E-5</v>
      </c>
      <c r="BA22" s="161">
        <f t="shared" si="29"/>
        <v>2.6403018614926225E-5</v>
      </c>
      <c r="BB22">
        <v>3.928571428571429E-5</v>
      </c>
      <c r="BC22" s="161">
        <f t="shared" si="30"/>
        <v>2.381592587721805E-8</v>
      </c>
      <c r="BD22" s="161">
        <f t="shared" si="31"/>
        <v>1.4059356099282004E-7</v>
      </c>
      <c r="BE22">
        <v>0</v>
      </c>
      <c r="BF22" s="161">
        <f t="shared" si="32"/>
        <v>0</v>
      </c>
      <c r="BG22" s="161">
        <f t="shared" si="33"/>
        <v>0</v>
      </c>
      <c r="BH22">
        <v>6.2228712857142856</v>
      </c>
      <c r="BI22" s="161">
        <f t="shared" si="34"/>
        <v>3.7724512326846545E-3</v>
      </c>
      <c r="BJ22" s="161">
        <f t="shared" si="35"/>
        <v>8.9089008599674627E-2</v>
      </c>
      <c r="BK22">
        <v>24.468005408871427</v>
      </c>
      <c r="BL22" s="161">
        <f t="shared" si="36"/>
        <v>1.4833081535517692E-2</v>
      </c>
      <c r="BM22" s="161">
        <f t="shared" si="37"/>
        <v>0.35029333634009469</v>
      </c>
      <c r="BN22">
        <v>21.540229597500002</v>
      </c>
      <c r="BO22" s="161">
        <f t="shared" si="38"/>
        <v>1.3058194837477196E-2</v>
      </c>
      <c r="BP22" s="161">
        <f t="shared" si="39"/>
        <v>0.30837817652697491</v>
      </c>
      <c r="BQ22">
        <v>0</v>
      </c>
      <c r="BR22" s="161">
        <f t="shared" si="40"/>
        <v>0</v>
      </c>
      <c r="BS22" s="161">
        <f t="shared" si="41"/>
        <v>0</v>
      </c>
      <c r="BT22">
        <v>0</v>
      </c>
      <c r="BU22" s="161">
        <f t="shared" si="42"/>
        <v>0</v>
      </c>
      <c r="BV22" s="161">
        <f t="shared" si="43"/>
        <v>0</v>
      </c>
      <c r="BW22">
        <v>0</v>
      </c>
      <c r="BX22" s="161">
        <f t="shared" si="44"/>
        <v>0</v>
      </c>
      <c r="BY22" s="161">
        <f t="shared" si="45"/>
        <v>0</v>
      </c>
      <c r="BZ22">
        <v>0</v>
      </c>
      <c r="CA22" s="161">
        <f t="shared" si="46"/>
        <v>0</v>
      </c>
      <c r="CB22" s="161">
        <f t="shared" si="47"/>
        <v>0</v>
      </c>
      <c r="CC22">
        <v>0</v>
      </c>
      <c r="CD22" s="161">
        <f t="shared" si="48"/>
        <v>0</v>
      </c>
      <c r="CE22" s="161">
        <f t="shared" si="49"/>
        <v>0</v>
      </c>
      <c r="CF22">
        <v>0.74251071428571425</v>
      </c>
      <c r="CG22" s="161">
        <f t="shared" si="50"/>
        <v>4.5012749433193306E-4</v>
      </c>
      <c r="CH22" s="161">
        <f t="shared" si="51"/>
        <v>1.063006775701896E-2</v>
      </c>
      <c r="CI22">
        <v>0.90514285714285714</v>
      </c>
      <c r="CJ22" s="161">
        <f t="shared" si="52"/>
        <v>5.4871893221110379E-4</v>
      </c>
      <c r="CK22" s="161">
        <f t="shared" si="53"/>
        <v>1.2958371800016763E-2</v>
      </c>
      <c r="CL22">
        <v>0</v>
      </c>
      <c r="CM22" s="161">
        <f t="shared" si="54"/>
        <v>0</v>
      </c>
      <c r="CN22" s="161">
        <f t="shared" si="55"/>
        <v>0</v>
      </c>
      <c r="CO22">
        <v>6.135489542857143</v>
      </c>
      <c r="CP22" s="161">
        <f t="shared" si="56"/>
        <v>3.7194783607706369E-3</v>
      </c>
      <c r="CQ22" s="161">
        <f t="shared" si="57"/>
        <v>8.7838018102936274E-2</v>
      </c>
      <c r="CR22">
        <v>0</v>
      </c>
      <c r="CS22" s="161">
        <f t="shared" si="58"/>
        <v>0</v>
      </c>
      <c r="CT22" s="161">
        <f t="shared" si="59"/>
        <v>0</v>
      </c>
      <c r="CU22">
        <v>1.1955490285714283</v>
      </c>
      <c r="CV22" s="161">
        <f t="shared" si="60"/>
        <v>7.2476999756094639E-4</v>
      </c>
      <c r="CW22" s="161">
        <f t="shared" si="61"/>
        <v>1.7115937771723804E-2</v>
      </c>
    </row>
    <row r="23" spans="1:101" x14ac:dyDescent="0.25">
      <c r="A23" t="s">
        <v>1813</v>
      </c>
      <c r="B23" t="s">
        <v>1840</v>
      </c>
      <c r="C23">
        <v>4</v>
      </c>
      <c r="D23">
        <v>7</v>
      </c>
      <c r="E23">
        <v>911.59463375201994</v>
      </c>
      <c r="F23">
        <v>1777.465163522857</v>
      </c>
      <c r="G23">
        <v>254.32490340363142</v>
      </c>
      <c r="H23" s="161">
        <f t="shared" si="0"/>
        <v>0.27898903085558874</v>
      </c>
      <c r="I23">
        <v>605.81858347529851</v>
      </c>
      <c r="J23" s="161">
        <f t="shared" si="1"/>
        <v>0.66457015107890449</v>
      </c>
      <c r="K23">
        <v>12.098240182313514</v>
      </c>
      <c r="L23" s="161">
        <f t="shared" si="2"/>
        <v>1.3271513164265274E-2</v>
      </c>
      <c r="M23">
        <v>39.352906690777139</v>
      </c>
      <c r="N23" s="161">
        <f t="shared" si="3"/>
        <v>4.3169304901242177E-2</v>
      </c>
      <c r="O23">
        <v>9.6939195242857146</v>
      </c>
      <c r="P23" s="161">
        <f t="shared" si="4"/>
        <v>1.0634024340826408E-2</v>
      </c>
      <c r="Q23" s="161">
        <f t="shared" si="5"/>
        <v>3.8116281160641141E-2</v>
      </c>
      <c r="R23">
        <v>1.3968547457142857</v>
      </c>
      <c r="S23" s="161">
        <f t="shared" si="6"/>
        <v>1.5323200620049619E-3</v>
      </c>
      <c r="T23" s="161">
        <f t="shared" si="7"/>
        <v>3.5495592655717514E-2</v>
      </c>
      <c r="U23">
        <v>191.206663789</v>
      </c>
      <c r="V23" s="161">
        <f t="shared" si="8"/>
        <v>0.20974965923396796</v>
      </c>
      <c r="W23" s="161">
        <f t="shared" si="9"/>
        <v>0.75182045183181156</v>
      </c>
      <c r="X23">
        <v>29.089787865714289</v>
      </c>
      <c r="Y23" s="161">
        <f t="shared" si="10"/>
        <v>3.1910880986633312E-2</v>
      </c>
      <c r="Z23" s="161">
        <f t="shared" si="11"/>
        <v>0.11438041448715999</v>
      </c>
      <c r="AA23">
        <v>6.4955714285714283E-2</v>
      </c>
      <c r="AB23" s="161">
        <f t="shared" si="12"/>
        <v>7.1255042406693359E-5</v>
      </c>
      <c r="AC23" s="161">
        <f t="shared" si="13"/>
        <v>1.6505950830040591E-3</v>
      </c>
      <c r="AD23">
        <v>15.138540344285714</v>
      </c>
      <c r="AE23" s="161">
        <f t="shared" si="14"/>
        <v>1.6606658029542365E-2</v>
      </c>
      <c r="AF23" s="161">
        <f t="shared" si="15"/>
        <v>5.9524412048079262E-2</v>
      </c>
      <c r="AG23">
        <v>9.1938490232028567</v>
      </c>
      <c r="AH23" s="161">
        <f t="shared" si="16"/>
        <v>1.0085457595732018E-2</v>
      </c>
      <c r="AI23" s="161">
        <f t="shared" si="17"/>
        <v>3.6150014804533614E-2</v>
      </c>
      <c r="AJ23">
        <v>5.8424999999999998E-2</v>
      </c>
      <c r="AK23" s="161">
        <f t="shared" si="18"/>
        <v>6.4090987196281906E-5</v>
      </c>
      <c r="AL23" s="161">
        <f t="shared" si="19"/>
        <v>1.4846425566244804E-3</v>
      </c>
      <c r="AM23">
        <v>6.1101053829999996</v>
      </c>
      <c r="AN23" s="161">
        <f t="shared" si="20"/>
        <v>6.7026561552381023E-3</v>
      </c>
      <c r="AO23" s="161">
        <f t="shared" si="21"/>
        <v>1.008570147840163E-2</v>
      </c>
      <c r="AP23">
        <v>0.83790000000000009</v>
      </c>
      <c r="AQ23" s="161">
        <f t="shared" si="22"/>
        <v>9.1915854808326247E-4</v>
      </c>
      <c r="AR23" s="161">
        <f t="shared" si="23"/>
        <v>2.1291946909638895E-2</v>
      </c>
      <c r="AS23">
        <v>599.53524880658438</v>
      </c>
      <c r="AT23" s="161">
        <f t="shared" si="24"/>
        <v>0.65767746606730826</v>
      </c>
      <c r="AU23" s="161">
        <f t="shared" si="25"/>
        <v>0.98962835601267041</v>
      </c>
      <c r="AV23">
        <v>0.1732292857142857</v>
      </c>
      <c r="AW23" s="161">
        <f t="shared" si="26"/>
        <v>1.9002885635832853E-4</v>
      </c>
      <c r="AX23" s="161">
        <f t="shared" si="27"/>
        <v>2.8594250892825064E-4</v>
      </c>
      <c r="AY23">
        <v>0</v>
      </c>
      <c r="AZ23" s="161">
        <f t="shared" si="28"/>
        <v>0</v>
      </c>
      <c r="BA23" s="161">
        <f t="shared" si="29"/>
        <v>0</v>
      </c>
      <c r="BB23">
        <v>2.142857142857143E-3</v>
      </c>
      <c r="BC23" s="161">
        <f t="shared" si="30"/>
        <v>2.3506688867149058E-6</v>
      </c>
      <c r="BD23" s="161">
        <f t="shared" si="31"/>
        <v>8.4256677744856098E-6</v>
      </c>
      <c r="BE23">
        <v>1.2583535461857143</v>
      </c>
      <c r="BF23" s="161">
        <f t="shared" si="32"/>
        <v>1.3803871804361923E-3</v>
      </c>
      <c r="BG23" s="161">
        <f t="shared" si="33"/>
        <v>3.1976127102210358E-2</v>
      </c>
      <c r="BH23">
        <v>2.7263571428571427</v>
      </c>
      <c r="BI23" s="161">
        <f t="shared" si="34"/>
        <v>2.9907560245673744E-3</v>
      </c>
      <c r="BJ23" s="161">
        <f t="shared" si="35"/>
        <v>6.9279689154349039E-2</v>
      </c>
      <c r="BK23">
        <v>23.473282702025717</v>
      </c>
      <c r="BL23" s="161">
        <f t="shared" si="36"/>
        <v>2.5749693814467019E-2</v>
      </c>
      <c r="BM23" s="161">
        <f t="shared" si="37"/>
        <v>0.59648154802061881</v>
      </c>
      <c r="BN23">
        <v>0.12225564</v>
      </c>
      <c r="BO23" s="161">
        <f t="shared" si="38"/>
        <v>1.3411184694759519E-4</v>
      </c>
      <c r="BP23" s="161">
        <f t="shared" si="39"/>
        <v>3.106648282950143E-3</v>
      </c>
      <c r="BQ23">
        <v>2.0956457142857144E-2</v>
      </c>
      <c r="BR23" s="161">
        <f t="shared" si="40"/>
        <v>2.298878949802803E-5</v>
      </c>
      <c r="BS23" s="161">
        <f t="shared" si="41"/>
        <v>5.3252628344651752E-4</v>
      </c>
      <c r="BT23">
        <v>0.28020292428571431</v>
      </c>
      <c r="BU23" s="161">
        <f t="shared" si="42"/>
        <v>3.0737667150631517E-4</v>
      </c>
      <c r="BV23" s="161">
        <f t="shared" si="43"/>
        <v>7.1202599210132417E-3</v>
      </c>
      <c r="BW23">
        <v>4.8571428571428576E-3</v>
      </c>
      <c r="BX23" s="161">
        <f t="shared" si="44"/>
        <v>5.3281828098871203E-6</v>
      </c>
      <c r="BY23" s="161">
        <f t="shared" si="45"/>
        <v>1.2342526297507756E-4</v>
      </c>
      <c r="BZ23">
        <v>0</v>
      </c>
      <c r="CA23" s="161">
        <f t="shared" si="46"/>
        <v>0</v>
      </c>
      <c r="CB23" s="161">
        <f t="shared" si="47"/>
        <v>0</v>
      </c>
      <c r="CC23">
        <v>0.18856053571428572</v>
      </c>
      <c r="CD23" s="161">
        <f t="shared" si="48"/>
        <v>2.0684691279740424E-4</v>
      </c>
      <c r="CE23" s="161">
        <f t="shared" si="49"/>
        <v>4.7915275279647208E-3</v>
      </c>
      <c r="CF23">
        <v>0</v>
      </c>
      <c r="CG23" s="161">
        <f t="shared" si="50"/>
        <v>0</v>
      </c>
      <c r="CH23" s="161">
        <f t="shared" si="51"/>
        <v>0</v>
      </c>
      <c r="CI23">
        <v>0.36479999999999996</v>
      </c>
      <c r="CJ23" s="161">
        <f t="shared" si="52"/>
        <v>4.0017787127434546E-4</v>
      </c>
      <c r="CK23" s="161">
        <f t="shared" si="53"/>
        <v>9.2699632803869992E-3</v>
      </c>
      <c r="CL23">
        <v>0</v>
      </c>
      <c r="CM23" s="161">
        <f t="shared" si="54"/>
        <v>0</v>
      </c>
      <c r="CN23" s="161">
        <f t="shared" si="55"/>
        <v>0</v>
      </c>
      <c r="CO23">
        <v>4.544654743312857</v>
      </c>
      <c r="CP23" s="161">
        <f t="shared" si="56"/>
        <v>4.9853899694511962E-3</v>
      </c>
      <c r="CQ23" s="161">
        <f t="shared" si="57"/>
        <v>0.11548460140500766</v>
      </c>
      <c r="CR23">
        <v>0.62321691428571424</v>
      </c>
      <c r="CS23" s="161">
        <f t="shared" si="58"/>
        <v>6.8365575137341935E-4</v>
      </c>
      <c r="CT23" s="161">
        <f t="shared" si="59"/>
        <v>1.5836617080988661E-2</v>
      </c>
      <c r="CU23">
        <v>3.3872734821099999</v>
      </c>
      <c r="CV23" s="161">
        <f t="shared" si="60"/>
        <v>3.715767246422203E-3</v>
      </c>
      <c r="CW23" s="161">
        <f t="shared" si="61"/>
        <v>8.6074289473103929E-2</v>
      </c>
    </row>
    <row r="24" spans="1:101" x14ac:dyDescent="0.25">
      <c r="A24" t="s">
        <v>1819</v>
      </c>
      <c r="B24" t="s">
        <v>1840</v>
      </c>
      <c r="C24">
        <v>4</v>
      </c>
      <c r="D24">
        <v>7</v>
      </c>
      <c r="E24">
        <v>1599.6392063958572</v>
      </c>
      <c r="F24">
        <v>3317.174917965714</v>
      </c>
      <c r="G24">
        <v>444.77049189271429</v>
      </c>
      <c r="H24" s="161">
        <f t="shared" si="0"/>
        <v>0.27804425530105975</v>
      </c>
      <c r="I24">
        <v>1006.0210714928571</v>
      </c>
      <c r="J24" s="161">
        <f t="shared" si="1"/>
        <v>0.62890498524321647</v>
      </c>
      <c r="K24">
        <v>5.5228987450618288</v>
      </c>
      <c r="L24" s="161">
        <f t="shared" si="2"/>
        <v>3.4525902609660697E-3</v>
      </c>
      <c r="M24">
        <v>143.32474426522859</v>
      </c>
      <c r="N24" s="161">
        <f t="shared" si="3"/>
        <v>8.9598169194760602E-2</v>
      </c>
      <c r="O24">
        <v>56.976490605714282</v>
      </c>
      <c r="P24" s="161">
        <f t="shared" si="4"/>
        <v>3.5618338421504345E-2</v>
      </c>
      <c r="Q24" s="161">
        <f t="shared" si="5"/>
        <v>0.12810312654342618</v>
      </c>
      <c r="R24">
        <v>0.10065826285714286</v>
      </c>
      <c r="S24" s="161">
        <f t="shared" si="6"/>
        <v>6.2925603757822191E-5</v>
      </c>
      <c r="T24" s="161">
        <f t="shared" si="7"/>
        <v>7.0230903514378797E-4</v>
      </c>
      <c r="U24">
        <v>343.44134945714285</v>
      </c>
      <c r="V24" s="161">
        <f t="shared" si="8"/>
        <v>0.21469925723497965</v>
      </c>
      <c r="W24" s="161">
        <f t="shared" si="9"/>
        <v>0.77217656233360543</v>
      </c>
      <c r="X24">
        <v>7.4267142857142865E-2</v>
      </c>
      <c r="Y24" s="161">
        <f t="shared" si="10"/>
        <v>4.6427433486375946E-5</v>
      </c>
      <c r="Z24" s="161">
        <f t="shared" si="11"/>
        <v>1.6697857481754271E-4</v>
      </c>
      <c r="AA24">
        <v>0</v>
      </c>
      <c r="AB24" s="161">
        <f t="shared" si="12"/>
        <v>0</v>
      </c>
      <c r="AC24" s="161">
        <f t="shared" si="13"/>
        <v>0</v>
      </c>
      <c r="AD24">
        <v>18.730456571428569</v>
      </c>
      <c r="AE24" s="161">
        <f t="shared" si="14"/>
        <v>1.1709175729463464E-2</v>
      </c>
      <c r="AF24" s="161">
        <f t="shared" si="15"/>
        <v>4.2112633173395531E-2</v>
      </c>
      <c r="AG24">
        <v>25.54792811557143</v>
      </c>
      <c r="AH24" s="161">
        <f t="shared" si="16"/>
        <v>1.5971056481625879E-2</v>
      </c>
      <c r="AI24" s="161">
        <f t="shared" si="17"/>
        <v>5.7440699374755273E-2</v>
      </c>
      <c r="AJ24">
        <v>41.665975908571433</v>
      </c>
      <c r="AK24" s="161">
        <f t="shared" si="18"/>
        <v>2.6047108461694266E-2</v>
      </c>
      <c r="AL24" s="161">
        <f t="shared" si="19"/>
        <v>0.29071027562042434</v>
      </c>
      <c r="AM24">
        <v>19.086252007142857</v>
      </c>
      <c r="AN24" s="161">
        <f t="shared" si="20"/>
        <v>1.1931598032125032E-2</v>
      </c>
      <c r="AO24" s="161">
        <f t="shared" si="21"/>
        <v>1.8972020117650559E-2</v>
      </c>
      <c r="AP24">
        <v>1.5745714285714285</v>
      </c>
      <c r="AQ24" s="161">
        <f t="shared" si="22"/>
        <v>9.8432910513558312E-4</v>
      </c>
      <c r="AR24" s="161">
        <f t="shared" si="23"/>
        <v>1.0986040384329007E-2</v>
      </c>
      <c r="AS24">
        <v>986.92018434285717</v>
      </c>
      <c r="AT24" s="161">
        <f t="shared" si="24"/>
        <v>0.61696423818373669</v>
      </c>
      <c r="AU24" s="161">
        <f t="shared" si="25"/>
        <v>0.98101343233133709</v>
      </c>
      <c r="AV24">
        <v>1.4635142857142857E-2</v>
      </c>
      <c r="AW24" s="161">
        <f t="shared" si="26"/>
        <v>9.1490273548103758E-6</v>
      </c>
      <c r="AX24" s="161">
        <f t="shared" si="27"/>
        <v>1.4547551012450904E-5</v>
      </c>
      <c r="AY24">
        <v>0</v>
      </c>
      <c r="AZ24" s="161">
        <f t="shared" si="28"/>
        <v>0</v>
      </c>
      <c r="BA24" s="161">
        <f t="shared" si="29"/>
        <v>0</v>
      </c>
      <c r="BB24">
        <v>0</v>
      </c>
      <c r="BC24" s="161">
        <f t="shared" si="30"/>
        <v>0</v>
      </c>
      <c r="BD24" s="161">
        <f t="shared" si="31"/>
        <v>0</v>
      </c>
      <c r="BE24">
        <v>9.7760497885714281E-2</v>
      </c>
      <c r="BF24" s="161">
        <f t="shared" si="32"/>
        <v>6.1114092162055844E-5</v>
      </c>
      <c r="BG24" s="161">
        <f t="shared" si="33"/>
        <v>6.8209085867827735E-4</v>
      </c>
      <c r="BH24">
        <v>4.7394285714285713</v>
      </c>
      <c r="BI24" s="161">
        <f t="shared" si="34"/>
        <v>2.9628109591705778E-3</v>
      </c>
      <c r="BJ24" s="161">
        <f t="shared" si="35"/>
        <v>3.3067762274587111E-2</v>
      </c>
      <c r="BK24">
        <v>89.544884437628568</v>
      </c>
      <c r="BL24" s="161">
        <f t="shared" si="36"/>
        <v>5.597817562835429E-2</v>
      </c>
      <c r="BM24" s="161">
        <f t="shared" si="37"/>
        <v>0.62476919039131107</v>
      </c>
      <c r="BN24">
        <v>0</v>
      </c>
      <c r="BO24" s="161">
        <f t="shared" si="38"/>
        <v>0</v>
      </c>
      <c r="BP24" s="161">
        <f t="shared" si="39"/>
        <v>0</v>
      </c>
      <c r="BQ24">
        <v>0.3147531428571429</v>
      </c>
      <c r="BR24" s="161">
        <f t="shared" si="40"/>
        <v>1.9676508402561123E-4</v>
      </c>
      <c r="BS24" s="161">
        <f t="shared" si="41"/>
        <v>2.1960837570006663E-3</v>
      </c>
      <c r="BT24">
        <v>7.1845868571428573E-3</v>
      </c>
      <c r="BU24" s="161">
        <f t="shared" si="42"/>
        <v>4.4913795738543007E-6</v>
      </c>
      <c r="BV24" s="161">
        <f t="shared" si="43"/>
        <v>5.0128028443207762E-5</v>
      </c>
      <c r="BW24">
        <v>0</v>
      </c>
      <c r="BX24" s="161">
        <f t="shared" si="44"/>
        <v>0</v>
      </c>
      <c r="BY24" s="161">
        <f t="shared" si="45"/>
        <v>0</v>
      </c>
      <c r="BZ24">
        <v>0</v>
      </c>
      <c r="CA24" s="161">
        <f t="shared" si="46"/>
        <v>0</v>
      </c>
      <c r="CB24" s="161">
        <f t="shared" si="47"/>
        <v>0</v>
      </c>
      <c r="CC24">
        <v>1.2187028571428571E-4</v>
      </c>
      <c r="CD24" s="161">
        <f t="shared" si="48"/>
        <v>7.6186108234288227E-8</v>
      </c>
      <c r="CE24" s="161">
        <f t="shared" si="49"/>
        <v>8.5030876098239892E-7</v>
      </c>
      <c r="CF24">
        <v>0</v>
      </c>
      <c r="CG24" s="161">
        <f t="shared" si="50"/>
        <v>0</v>
      </c>
      <c r="CH24" s="161">
        <f t="shared" si="51"/>
        <v>0</v>
      </c>
      <c r="CI24">
        <v>0.68937142857142852</v>
      </c>
      <c r="CJ24" s="161">
        <f t="shared" si="52"/>
        <v>4.3095432133390219E-4</v>
      </c>
      <c r="CK24" s="161">
        <f t="shared" si="53"/>
        <v>4.8098563308490343E-3</v>
      </c>
      <c r="CL24">
        <v>0</v>
      </c>
      <c r="CM24" s="161">
        <f t="shared" si="54"/>
        <v>0</v>
      </c>
      <c r="CN24" s="161">
        <f t="shared" si="55"/>
        <v>0</v>
      </c>
      <c r="CO24">
        <v>4.5900341297142857</v>
      </c>
      <c r="CP24" s="161">
        <f t="shared" si="56"/>
        <v>2.8694183734443964E-3</v>
      </c>
      <c r="CQ24" s="161">
        <f t="shared" si="57"/>
        <v>3.2025413010472431E-2</v>
      </c>
      <c r="CR24">
        <v>0</v>
      </c>
      <c r="CS24" s="161">
        <f t="shared" si="58"/>
        <v>0</v>
      </c>
      <c r="CT24" s="161">
        <f t="shared" si="59"/>
        <v>0</v>
      </c>
      <c r="CU24">
        <v>0</v>
      </c>
      <c r="CV24" s="161">
        <f t="shared" si="60"/>
        <v>0</v>
      </c>
      <c r="CW24" s="161">
        <f t="shared" si="61"/>
        <v>0</v>
      </c>
    </row>
    <row r="25" spans="1:101" x14ac:dyDescent="0.25">
      <c r="A25" t="s">
        <v>1821</v>
      </c>
      <c r="B25" t="s">
        <v>1839</v>
      </c>
      <c r="C25">
        <v>4</v>
      </c>
      <c r="D25">
        <v>7</v>
      </c>
      <c r="E25">
        <v>1523.6755769516001</v>
      </c>
      <c r="F25">
        <v>2042.7041312285714</v>
      </c>
      <c r="G25">
        <v>196.44670856857144</v>
      </c>
      <c r="H25" s="161">
        <f t="shared" si="0"/>
        <v>0.12892948573842739</v>
      </c>
      <c r="I25">
        <v>1194.1873174657142</v>
      </c>
      <c r="J25" s="161">
        <f t="shared" si="1"/>
        <v>0.78375432114946064</v>
      </c>
      <c r="K25">
        <v>0.62397656018285719</v>
      </c>
      <c r="L25" s="161">
        <f t="shared" si="2"/>
        <v>4.0952061555730898E-4</v>
      </c>
      <c r="M25">
        <v>132.41757435712856</v>
      </c>
      <c r="N25" s="161">
        <f t="shared" si="3"/>
        <v>8.6906672496552609E-2</v>
      </c>
      <c r="O25">
        <v>2.9725714285714286E-3</v>
      </c>
      <c r="P25" s="161">
        <f t="shared" si="4"/>
        <v>1.9509214911212383E-6</v>
      </c>
      <c r="Q25" s="161">
        <f t="shared" si="5"/>
        <v>1.5131693731248373E-5</v>
      </c>
      <c r="R25">
        <v>0</v>
      </c>
      <c r="S25" s="161">
        <f t="shared" si="6"/>
        <v>0</v>
      </c>
      <c r="T25" s="161">
        <f t="shared" si="7"/>
        <v>0</v>
      </c>
      <c r="U25">
        <v>111.08200942857142</v>
      </c>
      <c r="V25" s="161">
        <f t="shared" si="8"/>
        <v>7.2903977138500775E-2</v>
      </c>
      <c r="W25" s="161">
        <f t="shared" si="9"/>
        <v>0.56545620050334044</v>
      </c>
      <c r="X25">
        <v>37.049414285714285</v>
      </c>
      <c r="Y25" s="161">
        <f t="shared" si="10"/>
        <v>2.4315815549028234E-2</v>
      </c>
      <c r="Z25" s="161">
        <f t="shared" si="11"/>
        <v>0.18859778591190732</v>
      </c>
      <c r="AA25">
        <v>0</v>
      </c>
      <c r="AB25" s="161">
        <f t="shared" si="12"/>
        <v>0</v>
      </c>
      <c r="AC25" s="161">
        <f t="shared" si="13"/>
        <v>0</v>
      </c>
      <c r="AD25">
        <v>41.326765571428567</v>
      </c>
      <c r="AE25" s="161">
        <f t="shared" si="14"/>
        <v>2.7123074095674975E-2</v>
      </c>
      <c r="AF25" s="161">
        <f t="shared" si="15"/>
        <v>0.2103713820025806</v>
      </c>
      <c r="AG25">
        <v>6.9855467114285714</v>
      </c>
      <c r="AH25" s="161">
        <f t="shared" si="16"/>
        <v>4.5846680337322679E-3</v>
      </c>
      <c r="AI25" s="161">
        <f t="shared" si="17"/>
        <v>3.5559499888440253E-2</v>
      </c>
      <c r="AJ25">
        <v>0</v>
      </c>
      <c r="AK25" s="161">
        <f t="shared" si="18"/>
        <v>0</v>
      </c>
      <c r="AL25" s="161">
        <f t="shared" si="19"/>
        <v>0</v>
      </c>
      <c r="AM25">
        <v>1.5280145514285715</v>
      </c>
      <c r="AN25" s="161">
        <f t="shared" si="20"/>
        <v>1.0028477023210232E-3</v>
      </c>
      <c r="AO25" s="161">
        <f t="shared" si="21"/>
        <v>1.2795434427082179E-3</v>
      </c>
      <c r="AP25">
        <v>0.29183999999999999</v>
      </c>
      <c r="AQ25" s="161">
        <f t="shared" si="22"/>
        <v>1.9153683659081866E-4</v>
      </c>
      <c r="AR25" s="161">
        <f t="shared" si="23"/>
        <v>2.2039370636174858E-3</v>
      </c>
      <c r="AS25">
        <v>1192.6571789142856</v>
      </c>
      <c r="AT25" s="161">
        <f t="shared" si="24"/>
        <v>0.78275007944960362</v>
      </c>
      <c r="AU25" s="161">
        <f t="shared" si="25"/>
        <v>0.99871867794185276</v>
      </c>
      <c r="AV25">
        <v>2.124E-3</v>
      </c>
      <c r="AW25" s="161">
        <f t="shared" si="26"/>
        <v>1.3939975360433762E-6</v>
      </c>
      <c r="AX25" s="161">
        <f t="shared" si="27"/>
        <v>1.7786154390816341E-6</v>
      </c>
      <c r="AY25">
        <v>0</v>
      </c>
      <c r="AZ25" s="161">
        <f t="shared" si="28"/>
        <v>0</v>
      </c>
      <c r="BA25" s="161">
        <f t="shared" si="29"/>
        <v>0</v>
      </c>
      <c r="BB25">
        <v>0</v>
      </c>
      <c r="BC25" s="161">
        <f t="shared" si="30"/>
        <v>0</v>
      </c>
      <c r="BD25" s="161">
        <f t="shared" si="31"/>
        <v>0</v>
      </c>
      <c r="BE25">
        <v>4.5393745714285717E-3</v>
      </c>
      <c r="BF25" s="161">
        <f t="shared" si="32"/>
        <v>2.9792264443264524E-6</v>
      </c>
      <c r="BG25" s="161">
        <f t="shared" si="33"/>
        <v>3.4280756111616532E-5</v>
      </c>
      <c r="BH25">
        <v>5.3742857142857137</v>
      </c>
      <c r="BI25" s="161">
        <f t="shared" si="34"/>
        <v>3.5271850488264598E-3</v>
      </c>
      <c r="BJ25" s="161">
        <f t="shared" si="35"/>
        <v>4.0585894586705931E-2</v>
      </c>
      <c r="BK25">
        <v>109.74822648535714</v>
      </c>
      <c r="BL25" s="161">
        <f t="shared" si="36"/>
        <v>7.2028605134518947E-2</v>
      </c>
      <c r="BM25" s="161">
        <f t="shared" si="37"/>
        <v>0.82880408448932563</v>
      </c>
      <c r="BN25">
        <v>0</v>
      </c>
      <c r="BO25" s="161">
        <f t="shared" si="38"/>
        <v>0</v>
      </c>
      <c r="BP25" s="161">
        <f t="shared" si="39"/>
        <v>0</v>
      </c>
      <c r="BQ25">
        <v>4.7828571428571429E-2</v>
      </c>
      <c r="BR25" s="161">
        <f t="shared" si="40"/>
        <v>3.1390259286206772E-5</v>
      </c>
      <c r="BS25" s="161">
        <f t="shared" si="41"/>
        <v>3.611950427333638E-4</v>
      </c>
      <c r="BT25">
        <v>1.6312372000000001E-3</v>
      </c>
      <c r="BU25" s="161">
        <f t="shared" si="42"/>
        <v>1.070593520481307E-6</v>
      </c>
      <c r="BV25" s="161">
        <f t="shared" si="43"/>
        <v>1.2318887488458093E-5</v>
      </c>
      <c r="BW25">
        <v>0</v>
      </c>
      <c r="BX25" s="161">
        <f t="shared" si="44"/>
        <v>0</v>
      </c>
      <c r="BY25" s="161">
        <f t="shared" si="45"/>
        <v>0</v>
      </c>
      <c r="BZ25">
        <v>0</v>
      </c>
      <c r="CA25" s="161">
        <f t="shared" si="46"/>
        <v>0</v>
      </c>
      <c r="CB25" s="161">
        <f t="shared" si="47"/>
        <v>0</v>
      </c>
      <c r="CC25">
        <v>4.4429994285714289E-4</v>
      </c>
      <c r="CD25" s="161">
        <f t="shared" si="48"/>
        <v>2.9159746968317794E-7</v>
      </c>
      <c r="CE25" s="161">
        <f t="shared" si="49"/>
        <v>3.3552943785155847E-6</v>
      </c>
      <c r="CF25">
        <v>0</v>
      </c>
      <c r="CG25" s="161">
        <f t="shared" si="50"/>
        <v>0</v>
      </c>
      <c r="CH25" s="161">
        <f t="shared" si="51"/>
        <v>0</v>
      </c>
      <c r="CI25">
        <v>0.78171428571428581</v>
      </c>
      <c r="CJ25" s="161">
        <f t="shared" si="52"/>
        <v>5.1304509801112152E-4</v>
      </c>
      <c r="CK25" s="161">
        <f t="shared" si="53"/>
        <v>5.9034028489754094E-3</v>
      </c>
      <c r="CL25">
        <v>0</v>
      </c>
      <c r="CM25" s="161">
        <f t="shared" si="54"/>
        <v>0</v>
      </c>
      <c r="CN25" s="161">
        <f t="shared" si="55"/>
        <v>0</v>
      </c>
      <c r="CO25">
        <v>7.4188837264857144</v>
      </c>
      <c r="CP25" s="161">
        <f t="shared" si="56"/>
        <v>4.8690704495825731E-3</v>
      </c>
      <c r="CQ25" s="161">
        <f t="shared" si="57"/>
        <v>5.6026428232834692E-2</v>
      </c>
      <c r="CR25">
        <v>2.9122285714285714</v>
      </c>
      <c r="CS25" s="161">
        <f t="shared" si="58"/>
        <v>1.911318009871257E-3</v>
      </c>
      <c r="CT25" s="161">
        <f t="shared" si="59"/>
        <v>2.1992764824209261E-2</v>
      </c>
      <c r="CU25">
        <v>5.8359520907142857</v>
      </c>
      <c r="CV25" s="161">
        <f t="shared" si="60"/>
        <v>3.8301802424307455E-3</v>
      </c>
      <c r="CW25" s="161">
        <f t="shared" si="61"/>
        <v>4.4072337973619688E-2</v>
      </c>
    </row>
    <row r="26" spans="1:101" x14ac:dyDescent="0.25">
      <c r="A26" t="s">
        <v>1825</v>
      </c>
      <c r="B26" t="s">
        <v>1840</v>
      </c>
      <c r="C26">
        <v>4</v>
      </c>
      <c r="D26">
        <v>7</v>
      </c>
      <c r="E26">
        <v>2078.5193579785141</v>
      </c>
      <c r="F26">
        <v>3156.508390971429</v>
      </c>
      <c r="G26">
        <v>363.94697975571432</v>
      </c>
      <c r="H26" s="161">
        <f t="shared" si="0"/>
        <v>0.17509915332695039</v>
      </c>
      <c r="I26">
        <v>1677.6684998485714</v>
      </c>
      <c r="J26" s="161">
        <f t="shared" si="1"/>
        <v>0.80714595868869154</v>
      </c>
      <c r="K26">
        <v>4.3817735333671433</v>
      </c>
      <c r="L26" s="161">
        <f t="shared" si="2"/>
        <v>2.1081225520212057E-3</v>
      </c>
      <c r="M26">
        <v>32.522104840857146</v>
      </c>
      <c r="N26" s="161">
        <f t="shared" si="3"/>
        <v>1.56467654323349E-2</v>
      </c>
      <c r="O26">
        <v>1.961938257142857</v>
      </c>
      <c r="P26" s="161">
        <f t="shared" si="4"/>
        <v>9.4391146736827155E-4</v>
      </c>
      <c r="Q26" s="161">
        <f t="shared" si="5"/>
        <v>5.3907254800128687E-3</v>
      </c>
      <c r="R26">
        <v>2.7803657142857143</v>
      </c>
      <c r="S26" s="161">
        <f t="shared" si="6"/>
        <v>1.3376664997673095E-3</v>
      </c>
      <c r="T26" s="161">
        <f t="shared" si="7"/>
        <v>8.5491567286037795E-2</v>
      </c>
      <c r="U26">
        <v>236.53604195999998</v>
      </c>
      <c r="V26" s="161">
        <f t="shared" si="8"/>
        <v>0.11380025932981716</v>
      </c>
      <c r="W26" s="161">
        <f t="shared" si="9"/>
        <v>0.6499189583020194</v>
      </c>
      <c r="X26">
        <v>2.3591066285714284</v>
      </c>
      <c r="Y26" s="161">
        <f t="shared" si="10"/>
        <v>1.1349938212102111E-3</v>
      </c>
      <c r="Z26" s="161">
        <f t="shared" si="11"/>
        <v>6.4820063355241738E-3</v>
      </c>
      <c r="AA26">
        <v>0</v>
      </c>
      <c r="AB26" s="161">
        <f t="shared" si="12"/>
        <v>0</v>
      </c>
      <c r="AC26" s="161">
        <f t="shared" si="13"/>
        <v>0</v>
      </c>
      <c r="AD26">
        <v>10.965357211428572</v>
      </c>
      <c r="AE26" s="161">
        <f t="shared" si="14"/>
        <v>5.2755617451131394E-3</v>
      </c>
      <c r="AF26" s="161">
        <f t="shared" si="15"/>
        <v>3.012899631366265E-2</v>
      </c>
      <c r="AG26">
        <v>50.238291984285709</v>
      </c>
      <c r="AH26" s="161">
        <f t="shared" si="16"/>
        <v>2.4170230501555437E-2</v>
      </c>
      <c r="AI26" s="161">
        <f t="shared" si="17"/>
        <v>0.13803739219928757</v>
      </c>
      <c r="AJ26">
        <v>2.443369165714286</v>
      </c>
      <c r="AK26" s="161">
        <f t="shared" si="18"/>
        <v>1.1755335144391489E-3</v>
      </c>
      <c r="AL26" s="161">
        <f t="shared" si="19"/>
        <v>7.5129490470269608E-2</v>
      </c>
      <c r="AM26">
        <v>3.5464213685714285</v>
      </c>
      <c r="AN26" s="161">
        <f t="shared" si="20"/>
        <v>1.7062248446031015E-3</v>
      </c>
      <c r="AO26" s="161">
        <f t="shared" si="21"/>
        <v>2.1138987642025427E-3</v>
      </c>
      <c r="AP26">
        <v>0.12615428571428572</v>
      </c>
      <c r="AQ26" s="161">
        <f t="shared" si="22"/>
        <v>6.0694303966924993E-5</v>
      </c>
      <c r="AR26" s="161">
        <f t="shared" si="23"/>
        <v>3.8790320101237587E-3</v>
      </c>
      <c r="AS26">
        <v>1674.0845596228571</v>
      </c>
      <c r="AT26" s="161">
        <f t="shared" si="24"/>
        <v>0.80542168308261786</v>
      </c>
      <c r="AU26" s="161">
        <f t="shared" si="25"/>
        <v>0.99786373754645941</v>
      </c>
      <c r="AV26">
        <v>3.7518857142857139E-2</v>
      </c>
      <c r="AW26" s="161">
        <f t="shared" si="26"/>
        <v>1.8050761470581876E-5</v>
      </c>
      <c r="AX26" s="161">
        <f t="shared" si="27"/>
        <v>2.2363689338056738E-5</v>
      </c>
      <c r="AY26">
        <v>0</v>
      </c>
      <c r="AZ26" s="161">
        <f t="shared" si="28"/>
        <v>0</v>
      </c>
      <c r="BA26" s="161">
        <f t="shared" si="29"/>
        <v>0</v>
      </c>
      <c r="BB26">
        <v>61.886243714285719</v>
      </c>
      <c r="BC26" s="161">
        <f t="shared" si="30"/>
        <v>2.9774196461886136E-2</v>
      </c>
      <c r="BD26" s="161">
        <f t="shared" si="31"/>
        <v>0.17004192136949323</v>
      </c>
      <c r="BE26">
        <v>1.4162969142857142E-2</v>
      </c>
      <c r="BF26" s="161">
        <f t="shared" si="32"/>
        <v>6.8139702853821321E-6</v>
      </c>
      <c r="BG26" s="161">
        <f t="shared" si="33"/>
        <v>4.3548746958912597E-4</v>
      </c>
      <c r="BH26">
        <v>7.9201728000000005</v>
      </c>
      <c r="BI26" s="161">
        <f t="shared" si="34"/>
        <v>3.8104878694528244E-3</v>
      </c>
      <c r="BJ26" s="161">
        <f t="shared" si="35"/>
        <v>0.24353198659054745</v>
      </c>
      <c r="BK26">
        <v>6.3491323782857148</v>
      </c>
      <c r="BL26" s="161">
        <f t="shared" si="36"/>
        <v>3.0546419276367147E-3</v>
      </c>
      <c r="BM26" s="161">
        <f t="shared" si="37"/>
        <v>0.19522513715992246</v>
      </c>
      <c r="BN26">
        <v>0.61739098199999998</v>
      </c>
      <c r="BO26" s="161">
        <f t="shared" si="38"/>
        <v>2.9703403032072315E-4</v>
      </c>
      <c r="BP26" s="161">
        <f t="shared" si="39"/>
        <v>1.8983733833376579E-2</v>
      </c>
      <c r="BQ26">
        <v>4.9821428571428577E-3</v>
      </c>
      <c r="BR26" s="161">
        <f t="shared" si="40"/>
        <v>2.3969672632677781E-6</v>
      </c>
      <c r="BS26" s="161">
        <f t="shared" si="41"/>
        <v>1.5319250957225404E-4</v>
      </c>
      <c r="BT26">
        <v>6.7908285714285713E-2</v>
      </c>
      <c r="BU26" s="161">
        <f t="shared" si="42"/>
        <v>3.267147137870808E-5</v>
      </c>
      <c r="BV26" s="161">
        <f t="shared" si="43"/>
        <v>2.0880655187167749E-3</v>
      </c>
      <c r="BW26">
        <v>0</v>
      </c>
      <c r="BX26" s="161">
        <f t="shared" si="44"/>
        <v>0</v>
      </c>
      <c r="BY26" s="161">
        <f t="shared" si="45"/>
        <v>0</v>
      </c>
      <c r="BZ26">
        <v>4.96E-3</v>
      </c>
      <c r="CA26" s="161">
        <f t="shared" si="46"/>
        <v>2.386314075431032E-6</v>
      </c>
      <c r="CB26" s="161">
        <f t="shared" si="47"/>
        <v>1.5251165397415511E-4</v>
      </c>
      <c r="CC26">
        <v>3.3865714285714284E-2</v>
      </c>
      <c r="CD26" s="161">
        <f t="shared" si="48"/>
        <v>1.6293191668251164E-5</v>
      </c>
      <c r="CE26" s="161">
        <f t="shared" si="49"/>
        <v>1.0413137295827537E-3</v>
      </c>
      <c r="CF26">
        <v>0</v>
      </c>
      <c r="CG26" s="161">
        <f t="shared" si="50"/>
        <v>0</v>
      </c>
      <c r="CH26" s="161">
        <f t="shared" si="51"/>
        <v>0</v>
      </c>
      <c r="CI26">
        <v>1.1519999999999999</v>
      </c>
      <c r="CJ26" s="161">
        <f t="shared" si="52"/>
        <v>5.5424068848720736E-4</v>
      </c>
      <c r="CK26" s="161">
        <f t="shared" si="53"/>
        <v>3.542206156819086E-2</v>
      </c>
      <c r="CL26">
        <v>0</v>
      </c>
      <c r="CM26" s="161">
        <f t="shared" si="54"/>
        <v>0</v>
      </c>
      <c r="CN26" s="161">
        <f t="shared" si="55"/>
        <v>0</v>
      </c>
      <c r="CO26">
        <v>7.942526585714285</v>
      </c>
      <c r="CP26" s="161">
        <f t="shared" si="56"/>
        <v>3.821242537494995E-3</v>
      </c>
      <c r="CQ26" s="161">
        <f t="shared" si="57"/>
        <v>0.24421932788729531</v>
      </c>
      <c r="CR26">
        <v>0</v>
      </c>
      <c r="CS26" s="161">
        <f t="shared" si="58"/>
        <v>0</v>
      </c>
      <c r="CT26" s="161">
        <f t="shared" si="59"/>
        <v>0</v>
      </c>
      <c r="CU26">
        <v>3.0651138171428571</v>
      </c>
      <c r="CV26" s="161">
        <f t="shared" si="60"/>
        <v>1.4746621460980118E-3</v>
      </c>
      <c r="CW26" s="161">
        <f t="shared" si="61"/>
        <v>9.424709231280104E-2</v>
      </c>
    </row>
    <row r="27" spans="1:101" x14ac:dyDescent="0.25">
      <c r="A27" t="s">
        <v>1826</v>
      </c>
      <c r="B27" t="s">
        <v>1839</v>
      </c>
      <c r="C27">
        <v>4</v>
      </c>
      <c r="D27">
        <v>7</v>
      </c>
      <c r="E27">
        <v>286.52964010109287</v>
      </c>
      <c r="F27">
        <v>890.79636389999996</v>
      </c>
      <c r="G27">
        <v>191.30796359915715</v>
      </c>
      <c r="H27" s="161">
        <f t="shared" si="0"/>
        <v>0.66767250861607275</v>
      </c>
      <c r="I27">
        <v>71.511990046583861</v>
      </c>
      <c r="J27" s="161">
        <f t="shared" si="1"/>
        <v>0.24957972941770748</v>
      </c>
      <c r="K27">
        <v>1.2275571944230756</v>
      </c>
      <c r="L27" s="161">
        <f t="shared" si="2"/>
        <v>4.2842241172325879E-3</v>
      </c>
      <c r="M27">
        <v>22.482129260928577</v>
      </c>
      <c r="N27" s="161">
        <f t="shared" si="3"/>
        <v>7.8463537848986492E-2</v>
      </c>
      <c r="O27">
        <v>0</v>
      </c>
      <c r="P27" s="161">
        <f t="shared" si="4"/>
        <v>0</v>
      </c>
      <c r="Q27" s="161">
        <f t="shared" si="5"/>
        <v>0</v>
      </c>
      <c r="R27">
        <v>0</v>
      </c>
      <c r="S27" s="161">
        <f t="shared" si="6"/>
        <v>0</v>
      </c>
      <c r="T27" s="161">
        <f t="shared" si="7"/>
        <v>0</v>
      </c>
      <c r="U27">
        <v>158.47343321428571</v>
      </c>
      <c r="V27" s="161">
        <f t="shared" si="8"/>
        <v>0.5530786733211035</v>
      </c>
      <c r="W27" s="161">
        <f t="shared" si="9"/>
        <v>0.82836819875586143</v>
      </c>
      <c r="X27">
        <v>1.1674099714285713</v>
      </c>
      <c r="Y27" s="161">
        <f t="shared" si="10"/>
        <v>4.0743078831798618E-3</v>
      </c>
      <c r="Z27" s="161">
        <f t="shared" si="11"/>
        <v>6.1022549687195279E-3</v>
      </c>
      <c r="AA27">
        <v>0</v>
      </c>
      <c r="AB27" s="161">
        <f t="shared" si="12"/>
        <v>0</v>
      </c>
      <c r="AC27" s="161">
        <f t="shared" si="13"/>
        <v>0</v>
      </c>
      <c r="AD27">
        <v>20.023891285714285</v>
      </c>
      <c r="AE27" s="161">
        <f t="shared" si="14"/>
        <v>6.9884188172118916E-2</v>
      </c>
      <c r="AF27" s="161">
        <f t="shared" si="15"/>
        <v>0.10466836251349081</v>
      </c>
      <c r="AG27">
        <v>11.602961270585714</v>
      </c>
      <c r="AH27" s="161">
        <f t="shared" si="16"/>
        <v>4.0494802794196018E-2</v>
      </c>
      <c r="AI27" s="161">
        <f t="shared" si="17"/>
        <v>6.065069666883869E-2</v>
      </c>
      <c r="AJ27">
        <v>0</v>
      </c>
      <c r="AK27" s="161">
        <f t="shared" si="18"/>
        <v>0</v>
      </c>
      <c r="AL27" s="161">
        <f t="shared" si="19"/>
        <v>0</v>
      </c>
      <c r="AM27">
        <v>0.20607234285714288</v>
      </c>
      <c r="AN27" s="161">
        <f t="shared" si="20"/>
        <v>7.1920078768966732E-4</v>
      </c>
      <c r="AO27" s="161">
        <f t="shared" si="21"/>
        <v>2.8816474373444876E-3</v>
      </c>
      <c r="AP27">
        <v>0</v>
      </c>
      <c r="AQ27" s="161">
        <f t="shared" si="22"/>
        <v>0</v>
      </c>
      <c r="AR27" s="161">
        <f t="shared" si="23"/>
        <v>0</v>
      </c>
      <c r="AS27">
        <v>71.305917703726706</v>
      </c>
      <c r="AT27" s="161">
        <f t="shared" si="24"/>
        <v>0.24886052863001776</v>
      </c>
      <c r="AU27" s="161">
        <f t="shared" si="25"/>
        <v>0.99711835256265535</v>
      </c>
      <c r="AV27">
        <v>0</v>
      </c>
      <c r="AW27" s="161">
        <f t="shared" si="26"/>
        <v>0</v>
      </c>
      <c r="AX27" s="161">
        <f t="shared" si="27"/>
        <v>0</v>
      </c>
      <c r="AY27">
        <v>0</v>
      </c>
      <c r="AZ27" s="161">
        <f t="shared" si="28"/>
        <v>0</v>
      </c>
      <c r="BA27" s="161">
        <f t="shared" si="29"/>
        <v>0</v>
      </c>
      <c r="BB27">
        <v>4.026785714285714E-2</v>
      </c>
      <c r="BC27" s="161">
        <f t="shared" si="30"/>
        <v>1.4053644547436665E-4</v>
      </c>
      <c r="BD27" s="161">
        <f t="shared" si="31"/>
        <v>2.1048709308949307E-4</v>
      </c>
      <c r="BE27">
        <v>6.6353785714285711E-3</v>
      </c>
      <c r="BF27" s="161">
        <f t="shared" si="32"/>
        <v>2.3157738826208308E-5</v>
      </c>
      <c r="BG27" s="161">
        <f t="shared" si="33"/>
        <v>2.9514013083094026E-4</v>
      </c>
      <c r="BH27">
        <v>0</v>
      </c>
      <c r="BI27" s="161">
        <f t="shared" si="34"/>
        <v>0</v>
      </c>
      <c r="BJ27" s="161">
        <f t="shared" si="35"/>
        <v>0</v>
      </c>
      <c r="BK27">
        <v>18.876421457242856</v>
      </c>
      <c r="BL27" s="161">
        <f t="shared" si="36"/>
        <v>6.5879472192066801E-2</v>
      </c>
      <c r="BM27" s="161">
        <f t="shared" si="37"/>
        <v>0.83961893636329021</v>
      </c>
      <c r="BN27">
        <v>0</v>
      </c>
      <c r="BO27" s="161">
        <f t="shared" si="38"/>
        <v>0</v>
      </c>
      <c r="BP27" s="161">
        <f t="shared" si="39"/>
        <v>0</v>
      </c>
      <c r="BQ27">
        <v>2.3276571428571428E-2</v>
      </c>
      <c r="BR27" s="161">
        <f t="shared" si="40"/>
        <v>8.1236173054763302E-5</v>
      </c>
      <c r="BS27" s="161">
        <f t="shared" si="41"/>
        <v>1.0353366070634379E-3</v>
      </c>
      <c r="BT27">
        <v>9.4900572857142852E-3</v>
      </c>
      <c r="BU27" s="161">
        <f t="shared" si="42"/>
        <v>3.3120682671314635E-5</v>
      </c>
      <c r="BV27" s="161">
        <f t="shared" si="43"/>
        <v>4.2211559125793934E-4</v>
      </c>
      <c r="BW27">
        <v>0</v>
      </c>
      <c r="BX27" s="161">
        <f t="shared" si="44"/>
        <v>0</v>
      </c>
      <c r="BY27" s="161">
        <f t="shared" si="45"/>
        <v>0</v>
      </c>
      <c r="BZ27">
        <v>0</v>
      </c>
      <c r="CA27" s="161">
        <f t="shared" si="46"/>
        <v>0</v>
      </c>
      <c r="CB27" s="161">
        <f t="shared" si="47"/>
        <v>0</v>
      </c>
      <c r="CC27">
        <v>5.8791128571428566E-4</v>
      </c>
      <c r="CD27" s="161">
        <f t="shared" si="48"/>
        <v>2.0518340982345136E-6</v>
      </c>
      <c r="CE27" s="161">
        <f t="shared" si="49"/>
        <v>2.6150160373644396E-5</v>
      </c>
      <c r="CF27">
        <v>0</v>
      </c>
      <c r="CG27" s="161">
        <f t="shared" si="50"/>
        <v>0</v>
      </c>
      <c r="CH27" s="161">
        <f t="shared" si="51"/>
        <v>0</v>
      </c>
      <c r="CI27">
        <v>0</v>
      </c>
      <c r="CJ27" s="161">
        <f t="shared" si="52"/>
        <v>0</v>
      </c>
      <c r="CK27" s="161">
        <f t="shared" si="53"/>
        <v>0</v>
      </c>
      <c r="CL27">
        <v>0</v>
      </c>
      <c r="CM27" s="161">
        <f t="shared" si="54"/>
        <v>0</v>
      </c>
      <c r="CN27" s="161">
        <f t="shared" si="55"/>
        <v>0</v>
      </c>
      <c r="CO27">
        <v>0.15763134938571427</v>
      </c>
      <c r="CP27" s="161">
        <f t="shared" si="56"/>
        <v>5.5013976679724674E-4</v>
      </c>
      <c r="CQ27" s="161">
        <f t="shared" si="57"/>
        <v>7.0114065957115508E-3</v>
      </c>
      <c r="CR27">
        <v>1.4172845714285713</v>
      </c>
      <c r="CS27" s="161">
        <f t="shared" si="58"/>
        <v>4.9463803148900318E-3</v>
      </c>
      <c r="CT27" s="161">
        <f t="shared" si="59"/>
        <v>6.3040495630084875E-2</v>
      </c>
      <c r="CU27">
        <v>1.9908019642999999</v>
      </c>
      <c r="CV27" s="161">
        <f t="shared" si="60"/>
        <v>6.9479791465818638E-3</v>
      </c>
      <c r="CW27" s="161">
        <f t="shared" si="61"/>
        <v>8.855041892138707E-2</v>
      </c>
    </row>
    <row r="28" spans="1:101" x14ac:dyDescent="0.25">
      <c r="A28" t="s">
        <v>1827</v>
      </c>
      <c r="B28" t="s">
        <v>1839</v>
      </c>
      <c r="C28">
        <v>4</v>
      </c>
      <c r="D28">
        <v>6</v>
      </c>
      <c r="E28">
        <v>1549.0916169483501</v>
      </c>
      <c r="F28">
        <v>2622.8877440691667</v>
      </c>
      <c r="G28">
        <v>296.031688905115</v>
      </c>
      <c r="H28" s="161">
        <f t="shared" si="0"/>
        <v>0.19110018133613418</v>
      </c>
      <c r="I28">
        <v>1182.1684156549334</v>
      </c>
      <c r="J28" s="161">
        <f t="shared" si="1"/>
        <v>0.76313653932474246</v>
      </c>
      <c r="K28">
        <v>1.2969533772195834</v>
      </c>
      <c r="L28" s="161">
        <f t="shared" si="2"/>
        <v>8.3723477877604871E-4</v>
      </c>
      <c r="M28">
        <v>69.594559011083348</v>
      </c>
      <c r="N28" s="161">
        <f t="shared" si="3"/>
        <v>4.4926044560348155E-2</v>
      </c>
      <c r="O28">
        <v>13.783733374999999</v>
      </c>
      <c r="P28" s="161">
        <f t="shared" si="4"/>
        <v>8.897945882731852E-3</v>
      </c>
      <c r="Q28" s="161">
        <f t="shared" si="5"/>
        <v>4.6561682048228303E-2</v>
      </c>
      <c r="R28">
        <v>0.85399441666666664</v>
      </c>
      <c r="S28" s="161">
        <f t="shared" si="6"/>
        <v>5.5128722363690936E-4</v>
      </c>
      <c r="T28" s="161">
        <f t="shared" si="7"/>
        <v>1.2270994008750927E-2</v>
      </c>
      <c r="U28">
        <v>248.875449105</v>
      </c>
      <c r="V28" s="161">
        <f t="shared" si="8"/>
        <v>0.16065896063350657</v>
      </c>
      <c r="W28" s="161">
        <f t="shared" si="9"/>
        <v>0.84070543266998121</v>
      </c>
      <c r="X28">
        <v>0.2725448777777783</v>
      </c>
      <c r="Y28" s="161">
        <f t="shared" si="10"/>
        <v>1.7593851441445474E-4</v>
      </c>
      <c r="Z28" s="161">
        <f t="shared" si="11"/>
        <v>9.2066115889753697E-4</v>
      </c>
      <c r="AA28">
        <v>0</v>
      </c>
      <c r="AB28" s="161">
        <f t="shared" si="12"/>
        <v>0</v>
      </c>
      <c r="AC28" s="161">
        <f t="shared" si="13"/>
        <v>0</v>
      </c>
      <c r="AD28">
        <v>7.596965766666667</v>
      </c>
      <c r="AE28" s="161">
        <f t="shared" si="14"/>
        <v>4.9041423267349371E-3</v>
      </c>
      <c r="AF28" s="161">
        <f t="shared" si="15"/>
        <v>2.5662677515249626E-2</v>
      </c>
      <c r="AG28">
        <v>25.502995780670002</v>
      </c>
      <c r="AH28" s="161">
        <f t="shared" si="16"/>
        <v>1.6463193978746012E-2</v>
      </c>
      <c r="AI28" s="161">
        <f t="shared" si="17"/>
        <v>8.6149546607641389E-2</v>
      </c>
      <c r="AJ28">
        <v>38.992644333333331</v>
      </c>
      <c r="AK28" s="161">
        <f t="shared" si="18"/>
        <v>2.5171296459629237E-2</v>
      </c>
      <c r="AL28" s="161">
        <f t="shared" si="19"/>
        <v>0.560282942911148</v>
      </c>
      <c r="AM28">
        <v>23.447421160488833</v>
      </c>
      <c r="AN28" s="161">
        <f t="shared" si="20"/>
        <v>1.5136239137798277E-2</v>
      </c>
      <c r="AO28" s="161">
        <f t="shared" si="21"/>
        <v>1.9834247684158202E-2</v>
      </c>
      <c r="AP28">
        <v>0.33250000000000002</v>
      </c>
      <c r="AQ28" s="161">
        <f t="shared" si="22"/>
        <v>2.1464192069866857E-4</v>
      </c>
      <c r="AR28" s="161">
        <f t="shared" si="23"/>
        <v>4.7776723457224205E-3</v>
      </c>
      <c r="AS28">
        <v>1158.5193512111116</v>
      </c>
      <c r="AT28" s="161">
        <f t="shared" si="24"/>
        <v>0.74787013146023562</v>
      </c>
      <c r="AU28" s="161">
        <f t="shared" si="25"/>
        <v>0.97999518162501409</v>
      </c>
      <c r="AV28">
        <v>0.10830994999999984</v>
      </c>
      <c r="AW28" s="161">
        <f t="shared" si="26"/>
        <v>6.991836300383976E-5</v>
      </c>
      <c r="AX28" s="161">
        <f t="shared" si="27"/>
        <v>9.1619729106021683E-5</v>
      </c>
      <c r="AY28">
        <v>9.3333333333333338E-2</v>
      </c>
      <c r="AZ28" s="161">
        <f t="shared" si="28"/>
        <v>6.0250363704889421E-5</v>
      </c>
      <c r="BA28" s="161">
        <f t="shared" si="29"/>
        <v>7.8950961722002797E-5</v>
      </c>
      <c r="BB28">
        <v>0</v>
      </c>
      <c r="BC28" s="161">
        <f t="shared" si="30"/>
        <v>0</v>
      </c>
      <c r="BD28" s="161">
        <f t="shared" si="31"/>
        <v>0</v>
      </c>
      <c r="BE28">
        <v>1.0167698875000001E-2</v>
      </c>
      <c r="BF28" s="161">
        <f t="shared" si="32"/>
        <v>6.5636523777915539E-6</v>
      </c>
      <c r="BG28" s="161">
        <f t="shared" si="33"/>
        <v>1.4609904882622698E-4</v>
      </c>
      <c r="BH28">
        <v>5.5366666666666662</v>
      </c>
      <c r="BI28" s="161">
        <f t="shared" si="34"/>
        <v>3.5741376469221897E-3</v>
      </c>
      <c r="BJ28" s="161">
        <f t="shared" si="35"/>
        <v>7.9556027731778847E-2</v>
      </c>
      <c r="BK28">
        <v>6.658594908375</v>
      </c>
      <c r="BL28" s="161">
        <f t="shared" si="36"/>
        <v>4.2983867677834136E-3</v>
      </c>
      <c r="BM28" s="161">
        <f t="shared" si="37"/>
        <v>9.567694663191384E-2</v>
      </c>
      <c r="BN28">
        <v>0.14263158000000001</v>
      </c>
      <c r="BO28" s="161">
        <f t="shared" si="38"/>
        <v>9.207433468717534E-5</v>
      </c>
      <c r="BP28" s="161">
        <f t="shared" si="39"/>
        <v>2.0494645274968274E-3</v>
      </c>
      <c r="BQ28">
        <v>0</v>
      </c>
      <c r="BR28" s="161">
        <f t="shared" si="40"/>
        <v>0</v>
      </c>
      <c r="BS28" s="161">
        <f t="shared" si="41"/>
        <v>0</v>
      </c>
      <c r="BT28">
        <v>9.3386738333333334E-3</v>
      </c>
      <c r="BU28" s="161">
        <f t="shared" si="42"/>
        <v>6.0284838747821482E-6</v>
      </c>
      <c r="BV28" s="161">
        <f t="shared" si="43"/>
        <v>1.3418683825334814E-4</v>
      </c>
      <c r="BW28">
        <v>0</v>
      </c>
      <c r="BX28" s="161">
        <f t="shared" si="44"/>
        <v>0</v>
      </c>
      <c r="BY28" s="161">
        <f t="shared" si="45"/>
        <v>0</v>
      </c>
      <c r="BZ28">
        <v>0</v>
      </c>
      <c r="CA28" s="161">
        <f t="shared" si="46"/>
        <v>0</v>
      </c>
      <c r="CB28" s="161">
        <f t="shared" si="47"/>
        <v>0</v>
      </c>
      <c r="CC28">
        <v>1.0834795E-3</v>
      </c>
      <c r="CD28" s="161">
        <f t="shared" si="48"/>
        <v>6.9942893509062571E-7</v>
      </c>
      <c r="CE28" s="161">
        <f t="shared" si="49"/>
        <v>1.5568451261074153E-5</v>
      </c>
      <c r="CF28">
        <v>0</v>
      </c>
      <c r="CG28" s="161">
        <f t="shared" si="50"/>
        <v>0</v>
      </c>
      <c r="CH28" s="161">
        <f t="shared" si="51"/>
        <v>0</v>
      </c>
      <c r="CI28">
        <v>0.80533333333333335</v>
      </c>
      <c r="CJ28" s="161">
        <f t="shared" si="52"/>
        <v>5.1987456682504581E-4</v>
      </c>
      <c r="CK28" s="161">
        <f t="shared" si="53"/>
        <v>1.1571785851895106E-2</v>
      </c>
      <c r="CL28">
        <v>0</v>
      </c>
      <c r="CM28" s="161">
        <f t="shared" si="54"/>
        <v>0</v>
      </c>
      <c r="CN28" s="161">
        <f t="shared" si="55"/>
        <v>0</v>
      </c>
      <c r="CO28">
        <v>5.3955710205000003</v>
      </c>
      <c r="CP28" s="161">
        <f t="shared" si="56"/>
        <v>3.483054818364497E-3</v>
      </c>
      <c r="CQ28" s="161">
        <f t="shared" si="57"/>
        <v>7.7528632944433531E-2</v>
      </c>
      <c r="CR28">
        <v>0</v>
      </c>
      <c r="CS28" s="161">
        <f t="shared" si="58"/>
        <v>0</v>
      </c>
      <c r="CT28" s="161">
        <f t="shared" si="59"/>
        <v>0</v>
      </c>
      <c r="CU28">
        <v>10.856032900000002</v>
      </c>
      <c r="CV28" s="161">
        <f t="shared" si="60"/>
        <v>7.0079992566133452E-3</v>
      </c>
      <c r="CW28" s="161">
        <f t="shared" si="61"/>
        <v>0.15598967870851965</v>
      </c>
    </row>
    <row r="29" spans="1:101" x14ac:dyDescent="0.25">
      <c r="A29" t="s">
        <v>1828</v>
      </c>
      <c r="B29" t="s">
        <v>1840</v>
      </c>
      <c r="C29">
        <v>4</v>
      </c>
      <c r="D29">
        <v>7</v>
      </c>
      <c r="E29">
        <v>1611.6445052714284</v>
      </c>
      <c r="F29">
        <v>2690.0193079999999</v>
      </c>
      <c r="G29">
        <v>97.2257362</v>
      </c>
      <c r="H29" s="161">
        <f t="shared" si="0"/>
        <v>6.0327036069052667E-2</v>
      </c>
      <c r="I29">
        <v>1468.4746061714286</v>
      </c>
      <c r="J29" s="161">
        <f t="shared" si="1"/>
        <v>0.91116533538772715</v>
      </c>
      <c r="K29">
        <v>0.69533136771428572</v>
      </c>
      <c r="L29" s="161">
        <f t="shared" si="2"/>
        <v>4.3144214833976683E-4</v>
      </c>
      <c r="M29">
        <v>45.248831532285713</v>
      </c>
      <c r="N29" s="161">
        <f t="shared" si="3"/>
        <v>2.8076186394880576E-2</v>
      </c>
      <c r="O29">
        <v>3.6706499999999997</v>
      </c>
      <c r="P29" s="161">
        <f t="shared" si="4"/>
        <v>2.2775804391066998E-3</v>
      </c>
      <c r="Q29" s="161">
        <f t="shared" si="5"/>
        <v>3.7753892574793377E-2</v>
      </c>
      <c r="R29">
        <v>0</v>
      </c>
      <c r="S29" s="161">
        <f t="shared" si="6"/>
        <v>0</v>
      </c>
      <c r="T29" s="161">
        <f t="shared" si="7"/>
        <v>0</v>
      </c>
      <c r="U29">
        <v>40.84206317142857</v>
      </c>
      <c r="V29" s="161">
        <f t="shared" si="8"/>
        <v>2.5341856121396989E-2</v>
      </c>
      <c r="W29" s="161">
        <f t="shared" si="9"/>
        <v>0.42007460953973802</v>
      </c>
      <c r="X29">
        <v>41.527314285714283</v>
      </c>
      <c r="Y29" s="161">
        <f t="shared" si="10"/>
        <v>2.5767043631449216E-2</v>
      </c>
      <c r="Z29" s="161">
        <f t="shared" si="11"/>
        <v>0.4271226519724135</v>
      </c>
      <c r="AA29">
        <v>0</v>
      </c>
      <c r="AB29" s="161">
        <f t="shared" si="12"/>
        <v>0</v>
      </c>
      <c r="AC29" s="161">
        <f t="shared" si="13"/>
        <v>0</v>
      </c>
      <c r="AD29">
        <v>3.496946857142857</v>
      </c>
      <c r="AE29" s="161">
        <f t="shared" si="14"/>
        <v>2.169800378250234E-3</v>
      </c>
      <c r="AF29" s="161">
        <f t="shared" si="15"/>
        <v>3.596729625116335E-2</v>
      </c>
      <c r="AG29">
        <v>7.6887618857142854</v>
      </c>
      <c r="AH29" s="161">
        <f t="shared" si="16"/>
        <v>4.7707554988495222E-3</v>
      </c>
      <c r="AI29" s="161">
        <f t="shared" si="17"/>
        <v>7.9081549661891737E-2</v>
      </c>
      <c r="AJ29">
        <v>6.1350000000000141E-2</v>
      </c>
      <c r="AK29" s="161">
        <f t="shared" si="18"/>
        <v>3.8066707514798841E-5</v>
      </c>
      <c r="AL29" s="161">
        <f t="shared" si="19"/>
        <v>1.3558361160381789E-3</v>
      </c>
      <c r="AM29">
        <v>2.9220925142857146</v>
      </c>
      <c r="AN29" s="161">
        <f t="shared" si="20"/>
        <v>1.8131123239200845E-3</v>
      </c>
      <c r="AO29" s="161">
        <f t="shared" si="21"/>
        <v>1.9898829043452945E-3</v>
      </c>
      <c r="AP29">
        <v>0</v>
      </c>
      <c r="AQ29" s="161">
        <f t="shared" si="22"/>
        <v>0</v>
      </c>
      <c r="AR29" s="161">
        <f t="shared" si="23"/>
        <v>0</v>
      </c>
      <c r="AS29">
        <v>1465.1811565142857</v>
      </c>
      <c r="AT29" s="161">
        <f t="shared" si="24"/>
        <v>0.90912180181294022</v>
      </c>
      <c r="AU29" s="161">
        <f t="shared" si="25"/>
        <v>0.99775723077314249</v>
      </c>
      <c r="AV29">
        <v>0.2427857142857143</v>
      </c>
      <c r="AW29" s="161">
        <f t="shared" si="26"/>
        <v>1.5064470700058326E-4</v>
      </c>
      <c r="AX29" s="161">
        <f t="shared" si="27"/>
        <v>1.6533191194820817E-4</v>
      </c>
      <c r="AY29">
        <v>0.12857142857142859</v>
      </c>
      <c r="AZ29" s="161">
        <f t="shared" si="28"/>
        <v>7.977654386615177E-5</v>
      </c>
      <c r="BA29" s="161">
        <f t="shared" si="29"/>
        <v>8.7554410563923132E-5</v>
      </c>
      <c r="BB29">
        <v>0</v>
      </c>
      <c r="BC29" s="161">
        <f t="shared" si="30"/>
        <v>0</v>
      </c>
      <c r="BD29" s="161">
        <f t="shared" si="31"/>
        <v>0</v>
      </c>
      <c r="BE29">
        <v>8.379984E-3</v>
      </c>
      <c r="BF29" s="161">
        <f t="shared" si="32"/>
        <v>5.1996479202394998E-6</v>
      </c>
      <c r="BG29" s="161">
        <f t="shared" si="33"/>
        <v>1.851977988430653E-4</v>
      </c>
      <c r="BH29">
        <v>7.3542857142857141</v>
      </c>
      <c r="BI29" s="161">
        <f t="shared" si="34"/>
        <v>4.5632183091438806E-3</v>
      </c>
      <c r="BJ29" s="161">
        <f t="shared" si="35"/>
        <v>0.16252984806996226</v>
      </c>
      <c r="BK29">
        <v>24.926386334</v>
      </c>
      <c r="BL29" s="161">
        <f t="shared" si="36"/>
        <v>1.5466429632881086E-2</v>
      </c>
      <c r="BM29" s="161">
        <f t="shared" si="37"/>
        <v>0.55087359142555214</v>
      </c>
      <c r="BN29">
        <v>0</v>
      </c>
      <c r="BO29" s="161">
        <f t="shared" si="38"/>
        <v>0</v>
      </c>
      <c r="BP29" s="161">
        <f t="shared" si="39"/>
        <v>0</v>
      </c>
      <c r="BQ29">
        <v>0.186192</v>
      </c>
      <c r="BR29" s="161">
        <f t="shared" si="40"/>
        <v>1.1552919976520634E-4</v>
      </c>
      <c r="BS29" s="161">
        <f t="shared" si="41"/>
        <v>4.1148465870803593E-3</v>
      </c>
      <c r="BT29">
        <v>0</v>
      </c>
      <c r="BU29" s="161">
        <f t="shared" si="42"/>
        <v>0</v>
      </c>
      <c r="BV29" s="161">
        <f t="shared" si="43"/>
        <v>0</v>
      </c>
      <c r="BW29">
        <v>0</v>
      </c>
      <c r="BX29" s="161">
        <f t="shared" si="44"/>
        <v>0</v>
      </c>
      <c r="BY29" s="161">
        <f t="shared" si="45"/>
        <v>0</v>
      </c>
      <c r="BZ29">
        <v>0</v>
      </c>
      <c r="CA29" s="161">
        <f t="shared" si="46"/>
        <v>0</v>
      </c>
      <c r="CB29" s="161">
        <f t="shared" si="47"/>
        <v>0</v>
      </c>
      <c r="CC29">
        <v>0</v>
      </c>
      <c r="CD29" s="161">
        <f t="shared" si="48"/>
        <v>0</v>
      </c>
      <c r="CE29" s="161">
        <f t="shared" si="49"/>
        <v>0</v>
      </c>
      <c r="CF29">
        <v>0</v>
      </c>
      <c r="CG29" s="161">
        <f t="shared" si="50"/>
        <v>0</v>
      </c>
      <c r="CH29" s="161">
        <f t="shared" si="51"/>
        <v>0</v>
      </c>
      <c r="CI29">
        <v>1.0697142857142858</v>
      </c>
      <c r="CJ29" s="161">
        <f t="shared" si="52"/>
        <v>6.6374084496638279E-4</v>
      </c>
      <c r="CK29" s="161">
        <f t="shared" si="53"/>
        <v>2.3640705173812695E-2</v>
      </c>
      <c r="CL29">
        <v>0</v>
      </c>
      <c r="CM29" s="161">
        <f t="shared" si="54"/>
        <v>0</v>
      </c>
      <c r="CN29" s="161">
        <f t="shared" si="55"/>
        <v>0</v>
      </c>
      <c r="CO29">
        <v>7.159214357142857</v>
      </c>
      <c r="CP29" s="161">
        <f t="shared" si="56"/>
        <v>4.4421796082983718E-3</v>
      </c>
      <c r="CQ29" s="161">
        <f t="shared" si="57"/>
        <v>0.15821876752849742</v>
      </c>
      <c r="CR29">
        <v>0</v>
      </c>
      <c r="CS29" s="161">
        <f t="shared" si="58"/>
        <v>0</v>
      </c>
      <c r="CT29" s="161">
        <f t="shared" si="59"/>
        <v>0</v>
      </c>
      <c r="CU29">
        <v>4.4833088571428572</v>
      </c>
      <c r="CV29" s="161">
        <f t="shared" si="60"/>
        <v>2.7818224443906078E-3</v>
      </c>
      <c r="CW29" s="161">
        <f t="shared" si="61"/>
        <v>9.9081207300213928E-2</v>
      </c>
    </row>
    <row r="30" spans="1:101" x14ac:dyDescent="0.25">
      <c r="A30" t="s">
        <v>1829</v>
      </c>
      <c r="B30" t="s">
        <v>1840</v>
      </c>
      <c r="C30">
        <v>4</v>
      </c>
      <c r="D30">
        <v>7</v>
      </c>
      <c r="E30">
        <v>1084.3754480201828</v>
      </c>
      <c r="F30">
        <v>2150.1860991099998</v>
      </c>
      <c r="G30">
        <v>338.58337152667139</v>
      </c>
      <c r="H30" s="161">
        <f t="shared" si="0"/>
        <v>0.31223813868604811</v>
      </c>
      <c r="I30">
        <v>716.32327342911424</v>
      </c>
      <c r="J30" s="161">
        <f t="shared" si="1"/>
        <v>0.6605860310992413</v>
      </c>
      <c r="K30">
        <v>6.5493642823882992</v>
      </c>
      <c r="L30" s="161">
        <f t="shared" si="2"/>
        <v>6.0397570733881096E-3</v>
      </c>
      <c r="M30">
        <v>22.919438782008569</v>
      </c>
      <c r="N30" s="161">
        <f t="shared" si="3"/>
        <v>2.1136073141322161E-2</v>
      </c>
      <c r="O30">
        <v>27.674840799999998</v>
      </c>
      <c r="P30" s="161">
        <f t="shared" si="4"/>
        <v>2.5521456475732476E-2</v>
      </c>
      <c r="Q30" s="161">
        <f t="shared" si="5"/>
        <v>8.1737152876747099E-2</v>
      </c>
      <c r="R30">
        <v>6.1199999999999997E-2</v>
      </c>
      <c r="S30" s="161">
        <f t="shared" si="6"/>
        <v>5.6438017027900212E-5</v>
      </c>
      <c r="T30" s="161">
        <f t="shared" si="7"/>
        <v>2.670222450998282E-3</v>
      </c>
      <c r="U30">
        <v>204.68676968428571</v>
      </c>
      <c r="V30" s="161">
        <f t="shared" si="8"/>
        <v>0.18876005543835958</v>
      </c>
      <c r="W30" s="161">
        <f t="shared" si="9"/>
        <v>0.60453875440295157</v>
      </c>
      <c r="X30">
        <v>1.9321183228571428</v>
      </c>
      <c r="Y30" s="161">
        <f t="shared" si="10"/>
        <v>1.7817798497602848E-3</v>
      </c>
      <c r="Z30" s="161">
        <f t="shared" si="11"/>
        <v>5.7064772972908479E-3</v>
      </c>
      <c r="AA30">
        <v>0</v>
      </c>
      <c r="AB30" s="161">
        <f t="shared" si="12"/>
        <v>0</v>
      </c>
      <c r="AC30" s="161">
        <f t="shared" si="13"/>
        <v>0</v>
      </c>
      <c r="AD30">
        <v>21.05585088285714</v>
      </c>
      <c r="AE30" s="161">
        <f t="shared" si="14"/>
        <v>1.9417491350712728E-2</v>
      </c>
      <c r="AF30" s="161">
        <f t="shared" si="15"/>
        <v>6.2188083212463663E-2</v>
      </c>
      <c r="AG30">
        <v>55.071220408099997</v>
      </c>
      <c r="AH30" s="161">
        <f t="shared" si="16"/>
        <v>5.0786118874829957E-2</v>
      </c>
      <c r="AI30" s="161">
        <f t="shared" si="17"/>
        <v>0.16265187554776844</v>
      </c>
      <c r="AJ30">
        <v>1.8168837714285715</v>
      </c>
      <c r="AK30" s="161">
        <f t="shared" si="18"/>
        <v>1.6755117194379293E-3</v>
      </c>
      <c r="AL30" s="161">
        <f t="shared" si="19"/>
        <v>7.9272611720964087E-2</v>
      </c>
      <c r="AM30">
        <v>8.221990480542857</v>
      </c>
      <c r="AN30" s="161">
        <f t="shared" si="20"/>
        <v>7.5822359271913598E-3</v>
      </c>
      <c r="AO30" s="161">
        <f t="shared" si="21"/>
        <v>1.1478044600147265E-2</v>
      </c>
      <c r="AP30">
        <v>3.4200000000000001E-2</v>
      </c>
      <c r="AQ30" s="161">
        <f t="shared" si="22"/>
        <v>3.1538891868532472E-5</v>
      </c>
      <c r="AR30" s="161">
        <f t="shared" si="23"/>
        <v>1.492183134381393E-3</v>
      </c>
      <c r="AS30">
        <v>707.93922894857144</v>
      </c>
      <c r="AT30" s="161">
        <f t="shared" si="24"/>
        <v>0.65285435062284347</v>
      </c>
      <c r="AU30" s="161">
        <f t="shared" si="25"/>
        <v>0.98829572514039998</v>
      </c>
      <c r="AV30">
        <v>0.162054</v>
      </c>
      <c r="AW30" s="161">
        <f t="shared" si="26"/>
        <v>1.4944454920652519E-4</v>
      </c>
      <c r="AX30" s="161">
        <f t="shared" si="27"/>
        <v>2.2623025945287328E-4</v>
      </c>
      <c r="AY30">
        <v>0</v>
      </c>
      <c r="AZ30" s="161">
        <f t="shared" si="28"/>
        <v>0</v>
      </c>
      <c r="BA30" s="161">
        <f t="shared" si="29"/>
        <v>0</v>
      </c>
      <c r="BB30">
        <v>28.162571428571429</v>
      </c>
      <c r="BC30" s="161">
        <f t="shared" si="30"/>
        <v>2.5971236696653108E-2</v>
      </c>
      <c r="BD30" s="161">
        <f t="shared" si="31"/>
        <v>8.3177656662778446E-2</v>
      </c>
      <c r="BE30">
        <v>3.4871618572857139</v>
      </c>
      <c r="BF30" s="161">
        <f t="shared" si="32"/>
        <v>3.2158251679826021E-3</v>
      </c>
      <c r="BG30" s="161">
        <f t="shared" si="33"/>
        <v>0.15214865819590165</v>
      </c>
      <c r="BH30">
        <v>3.3943885714285713</v>
      </c>
      <c r="BI30" s="161">
        <f t="shared" si="34"/>
        <v>3.1302705881306467E-3</v>
      </c>
      <c r="BJ30" s="161">
        <f t="shared" si="35"/>
        <v>0.14810085900066269</v>
      </c>
      <c r="BK30">
        <v>3.8220309243000004</v>
      </c>
      <c r="BL30" s="161">
        <f t="shared" si="36"/>
        <v>3.5246380128562843E-3</v>
      </c>
      <c r="BM30" s="161">
        <f t="shared" si="37"/>
        <v>0.16675935919077739</v>
      </c>
      <c r="BN30">
        <v>0</v>
      </c>
      <c r="BO30" s="161">
        <f t="shared" si="38"/>
        <v>0</v>
      </c>
      <c r="BP30" s="161">
        <f t="shared" si="39"/>
        <v>0</v>
      </c>
      <c r="BQ30">
        <v>0.27821417142857141</v>
      </c>
      <c r="BR30" s="161">
        <f t="shared" si="40"/>
        <v>2.5656627687073306E-4</v>
      </c>
      <c r="BS30" s="161">
        <f t="shared" si="41"/>
        <v>1.2138786384549937E-2</v>
      </c>
      <c r="BT30">
        <v>0.71152459499999998</v>
      </c>
      <c r="BU30" s="161">
        <f t="shared" si="42"/>
        <v>6.5616073869901638E-4</v>
      </c>
      <c r="BV30" s="161">
        <f t="shared" si="43"/>
        <v>3.1044590653700323E-2</v>
      </c>
      <c r="BW30">
        <v>0</v>
      </c>
      <c r="BX30" s="161">
        <f t="shared" si="44"/>
        <v>0</v>
      </c>
      <c r="BY30" s="161">
        <f t="shared" si="45"/>
        <v>0</v>
      </c>
      <c r="BZ30">
        <v>0</v>
      </c>
      <c r="CA30" s="161">
        <f t="shared" si="46"/>
        <v>0</v>
      </c>
      <c r="CB30" s="161">
        <f t="shared" si="47"/>
        <v>0</v>
      </c>
      <c r="CC30">
        <v>5.6233357142857138E-4</v>
      </c>
      <c r="CD30" s="161">
        <f t="shared" si="48"/>
        <v>5.1857829541904661E-7</v>
      </c>
      <c r="CE30" s="161">
        <f t="shared" si="49"/>
        <v>2.4535224303572177E-5</v>
      </c>
      <c r="CF30">
        <v>0</v>
      </c>
      <c r="CG30" s="161">
        <f t="shared" si="50"/>
        <v>0</v>
      </c>
      <c r="CH30" s="161">
        <f t="shared" si="51"/>
        <v>0</v>
      </c>
      <c r="CI30">
        <v>0.49371428571428572</v>
      </c>
      <c r="CJ30" s="161">
        <f t="shared" si="52"/>
        <v>4.5529828862843867E-4</v>
      </c>
      <c r="CK30" s="161">
        <f t="shared" si="53"/>
        <v>2.1541290360994544E-2</v>
      </c>
      <c r="CL30">
        <v>0</v>
      </c>
      <c r="CM30" s="161">
        <f t="shared" si="54"/>
        <v>0</v>
      </c>
      <c r="CN30" s="161">
        <f t="shared" si="55"/>
        <v>0</v>
      </c>
      <c r="CO30">
        <v>3.3915035483128575</v>
      </c>
      <c r="CP30" s="161">
        <f t="shared" si="56"/>
        <v>3.1276100491808012E-3</v>
      </c>
      <c r="CQ30" s="161">
        <f t="shared" si="57"/>
        <v>0.14797498230956418</v>
      </c>
      <c r="CR30">
        <v>0.62321691428571424</v>
      </c>
      <c r="CS30" s="161">
        <f t="shared" si="58"/>
        <v>5.7472429445314653E-4</v>
      </c>
      <c r="CT30" s="161">
        <f t="shared" si="59"/>
        <v>2.719163065960108E-2</v>
      </c>
      <c r="CU30">
        <v>4.8048378092528576</v>
      </c>
      <c r="CV30" s="161">
        <f t="shared" si="60"/>
        <v>4.4309725178907113E-3</v>
      </c>
      <c r="CW30" s="161">
        <f t="shared" si="61"/>
        <v>0.20964029071360099</v>
      </c>
    </row>
    <row r="31" spans="1:101" x14ac:dyDescent="0.25">
      <c r="A31" t="s">
        <v>1830</v>
      </c>
      <c r="B31" t="s">
        <v>1839</v>
      </c>
      <c r="C31">
        <v>4</v>
      </c>
      <c r="D31">
        <v>4</v>
      </c>
      <c r="E31">
        <v>255.48561327332499</v>
      </c>
      <c r="F31">
        <v>2361.042915</v>
      </c>
      <c r="G31">
        <v>23.086033874999998</v>
      </c>
      <c r="H31" s="161">
        <f t="shared" si="0"/>
        <v>9.0361385047157128E-2</v>
      </c>
      <c r="I31">
        <v>218.98983648000001</v>
      </c>
      <c r="J31" s="161">
        <f t="shared" si="1"/>
        <v>0.85715134278703642</v>
      </c>
      <c r="K31">
        <v>1.788833838825</v>
      </c>
      <c r="L31" s="161">
        <f t="shared" si="2"/>
        <v>7.001700862550175E-3</v>
      </c>
      <c r="M31">
        <v>11.620909079500001</v>
      </c>
      <c r="N31" s="161">
        <f t="shared" si="3"/>
        <v>4.5485571303256346E-2</v>
      </c>
      <c r="O31">
        <v>0</v>
      </c>
      <c r="P31" s="161">
        <f t="shared" si="4"/>
        <v>0</v>
      </c>
      <c r="Q31" s="161">
        <f t="shared" si="5"/>
        <v>0</v>
      </c>
      <c r="R31">
        <v>0</v>
      </c>
      <c r="S31" s="161">
        <f t="shared" si="6"/>
        <v>0</v>
      </c>
      <c r="T31" s="161">
        <f t="shared" si="7"/>
        <v>0</v>
      </c>
      <c r="U31">
        <v>11.044670500000001</v>
      </c>
      <c r="V31" s="161">
        <f t="shared" si="8"/>
        <v>4.3230107396239691E-2</v>
      </c>
      <c r="W31" s="161">
        <f t="shared" si="9"/>
        <v>0.47841351008153632</v>
      </c>
      <c r="X31">
        <v>0.38585700000000001</v>
      </c>
      <c r="Y31" s="161">
        <f t="shared" si="10"/>
        <v>1.5102885640265011E-3</v>
      </c>
      <c r="Z31" s="161">
        <f t="shared" si="11"/>
        <v>1.6713871342701563E-2</v>
      </c>
      <c r="AA31">
        <v>0</v>
      </c>
      <c r="AB31" s="161">
        <f t="shared" si="12"/>
        <v>0</v>
      </c>
      <c r="AC31" s="161">
        <f t="shared" si="13"/>
        <v>0</v>
      </c>
      <c r="AD31">
        <v>8.8541439999999998</v>
      </c>
      <c r="AE31" s="161">
        <f t="shared" si="14"/>
        <v>3.4656135375136024E-2</v>
      </c>
      <c r="AF31" s="161">
        <f t="shared" si="15"/>
        <v>0.38352815593795886</v>
      </c>
      <c r="AG31">
        <v>2.8013623750000001</v>
      </c>
      <c r="AH31" s="161">
        <f t="shared" si="16"/>
        <v>1.0964853711754922E-2</v>
      </c>
      <c r="AI31" s="161">
        <f t="shared" si="17"/>
        <v>0.12134446263780337</v>
      </c>
      <c r="AJ31">
        <v>0</v>
      </c>
      <c r="AK31" s="161">
        <f t="shared" si="18"/>
        <v>0</v>
      </c>
      <c r="AL31" s="161">
        <f t="shared" si="19"/>
        <v>0</v>
      </c>
      <c r="AM31">
        <v>0.48799173000000001</v>
      </c>
      <c r="AN31" s="161">
        <f t="shared" si="20"/>
        <v>1.9100556142781085E-3</v>
      </c>
      <c r="AO31" s="161">
        <f t="shared" si="21"/>
        <v>2.2283761559161105E-3</v>
      </c>
      <c r="AP31">
        <v>0</v>
      </c>
      <c r="AQ31" s="161">
        <f t="shared" si="22"/>
        <v>0</v>
      </c>
      <c r="AR31" s="161">
        <f t="shared" si="23"/>
        <v>0</v>
      </c>
      <c r="AS31">
        <v>218.49168075</v>
      </c>
      <c r="AT31" s="161">
        <f t="shared" si="24"/>
        <v>0.8552015041107307</v>
      </c>
      <c r="AU31" s="161">
        <f t="shared" si="25"/>
        <v>0.99772521073120435</v>
      </c>
      <c r="AV31">
        <v>1.0163999999999999E-2</v>
      </c>
      <c r="AW31" s="161">
        <f t="shared" si="26"/>
        <v>3.9783062027552584E-5</v>
      </c>
      <c r="AX31" s="161">
        <f t="shared" si="27"/>
        <v>4.6413112879456675E-5</v>
      </c>
      <c r="AY31">
        <v>0</v>
      </c>
      <c r="AZ31" s="161">
        <f t="shared" si="28"/>
        <v>0</v>
      </c>
      <c r="BA31" s="161">
        <f t="shared" si="29"/>
        <v>0</v>
      </c>
      <c r="BB31">
        <v>0</v>
      </c>
      <c r="BC31" s="161">
        <f t="shared" si="30"/>
        <v>0</v>
      </c>
      <c r="BD31" s="161">
        <f t="shared" si="31"/>
        <v>0</v>
      </c>
      <c r="BE31">
        <v>4.2178500000000001E-2</v>
      </c>
      <c r="BF31" s="161">
        <f t="shared" si="32"/>
        <v>1.6509148777342844E-4</v>
      </c>
      <c r="BG31" s="161">
        <f t="shared" si="33"/>
        <v>3.6295353239107148E-3</v>
      </c>
      <c r="BH31">
        <v>0.83603780000000005</v>
      </c>
      <c r="BI31" s="161">
        <f t="shared" si="34"/>
        <v>3.272347860564601E-3</v>
      </c>
      <c r="BJ31" s="161">
        <f t="shared" si="35"/>
        <v>7.1942547203542123E-2</v>
      </c>
      <c r="BK31">
        <v>8.4083581894999995</v>
      </c>
      <c r="BL31" s="161">
        <f t="shared" si="36"/>
        <v>3.2911278571699946E-2</v>
      </c>
      <c r="BM31" s="161">
        <f t="shared" si="37"/>
        <v>0.72355425311199284</v>
      </c>
      <c r="BN31">
        <v>0</v>
      </c>
      <c r="BO31" s="161">
        <f t="shared" si="38"/>
        <v>0</v>
      </c>
      <c r="BP31" s="161">
        <f t="shared" si="39"/>
        <v>0</v>
      </c>
      <c r="BQ31">
        <v>0.104625</v>
      </c>
      <c r="BR31" s="161">
        <f t="shared" si="40"/>
        <v>4.095142527186825E-4</v>
      </c>
      <c r="BS31" s="161">
        <f t="shared" si="41"/>
        <v>9.003168279198134E-3</v>
      </c>
      <c r="BT31">
        <v>0</v>
      </c>
      <c r="BU31" s="161">
        <f t="shared" si="42"/>
        <v>0</v>
      </c>
      <c r="BV31" s="161">
        <f t="shared" si="43"/>
        <v>0</v>
      </c>
      <c r="BW31">
        <v>0</v>
      </c>
      <c r="BX31" s="161">
        <f t="shared" si="44"/>
        <v>0</v>
      </c>
      <c r="BY31" s="161">
        <f t="shared" si="45"/>
        <v>0</v>
      </c>
      <c r="BZ31">
        <v>0</v>
      </c>
      <c r="CA31" s="161">
        <f t="shared" si="46"/>
        <v>0</v>
      </c>
      <c r="CB31" s="161">
        <f t="shared" si="47"/>
        <v>0</v>
      </c>
      <c r="CC31">
        <v>0</v>
      </c>
      <c r="CD31" s="161">
        <f t="shared" si="48"/>
        <v>0</v>
      </c>
      <c r="CE31" s="161">
        <f t="shared" si="49"/>
        <v>0</v>
      </c>
      <c r="CF31">
        <v>0</v>
      </c>
      <c r="CG31" s="161">
        <f t="shared" si="50"/>
        <v>0</v>
      </c>
      <c r="CH31" s="161">
        <f t="shared" si="51"/>
        <v>0</v>
      </c>
      <c r="CI31">
        <v>0.1216</v>
      </c>
      <c r="CJ31" s="161">
        <f t="shared" si="52"/>
        <v>4.7595635011318322E-4</v>
      </c>
      <c r="CK31" s="161">
        <f t="shared" si="53"/>
        <v>1.0463897373959313E-2</v>
      </c>
      <c r="CL31">
        <v>0</v>
      </c>
      <c r="CM31" s="161">
        <f t="shared" si="54"/>
        <v>0</v>
      </c>
      <c r="CN31" s="161">
        <f t="shared" si="55"/>
        <v>0</v>
      </c>
      <c r="CO31">
        <v>0.85863500000000004</v>
      </c>
      <c r="CP31" s="161">
        <f t="shared" si="56"/>
        <v>3.3607958937453379E-3</v>
      </c>
      <c r="CQ31" s="161">
        <f t="shared" si="57"/>
        <v>7.3887076658631215E-2</v>
      </c>
      <c r="CR31">
        <v>0</v>
      </c>
      <c r="CS31" s="161">
        <f t="shared" si="58"/>
        <v>0</v>
      </c>
      <c r="CT31" s="161">
        <f t="shared" si="59"/>
        <v>0</v>
      </c>
      <c r="CU31">
        <v>1.2494745899999999</v>
      </c>
      <c r="CV31" s="161">
        <f t="shared" si="60"/>
        <v>4.8905868866411682E-3</v>
      </c>
      <c r="CW31" s="161">
        <f t="shared" si="61"/>
        <v>0.10751952204876554</v>
      </c>
    </row>
    <row r="33" spans="1:101" x14ac:dyDescent="0.25">
      <c r="A33" s="162" t="s">
        <v>1152</v>
      </c>
      <c r="B33" s="162"/>
      <c r="E33">
        <f>MIN(E2:E31)</f>
        <v>187.8093026134743</v>
      </c>
      <c r="F33">
        <f t="shared" ref="F33:BQ33" si="62">MIN(F2:F31)</f>
        <v>638.20756171142864</v>
      </c>
      <c r="G33">
        <f t="shared" si="62"/>
        <v>23.086033874999998</v>
      </c>
      <c r="H33" s="161">
        <f t="shared" si="62"/>
        <v>6.0327036069052667E-2</v>
      </c>
      <c r="I33">
        <f t="shared" si="62"/>
        <v>71.511990046583861</v>
      </c>
      <c r="J33" s="161">
        <f t="shared" si="62"/>
        <v>0.22799081126662768</v>
      </c>
      <c r="K33">
        <f t="shared" si="62"/>
        <v>0.40498518365597286</v>
      </c>
      <c r="L33" s="161">
        <f t="shared" si="62"/>
        <v>2.5440269338181343E-4</v>
      </c>
      <c r="M33">
        <f t="shared" si="62"/>
        <v>9.7391389662857168</v>
      </c>
      <c r="N33" s="161">
        <f t="shared" si="62"/>
        <v>1.3554011966058061E-2</v>
      </c>
      <c r="O33">
        <f t="shared" si="62"/>
        <v>0</v>
      </c>
      <c r="P33" s="161">
        <f t="shared" si="62"/>
        <v>0</v>
      </c>
      <c r="Q33" s="161">
        <f t="shared" si="62"/>
        <v>0</v>
      </c>
      <c r="R33">
        <f t="shared" si="62"/>
        <v>0</v>
      </c>
      <c r="S33" s="161">
        <f t="shared" si="62"/>
        <v>0</v>
      </c>
      <c r="T33" s="161">
        <f t="shared" si="62"/>
        <v>0</v>
      </c>
      <c r="U33">
        <f t="shared" si="62"/>
        <v>11.044670500000001</v>
      </c>
      <c r="V33" s="161">
        <f t="shared" si="62"/>
        <v>2.5341856121396989E-2</v>
      </c>
      <c r="W33" s="161">
        <f t="shared" si="62"/>
        <v>0.33481543637658617</v>
      </c>
      <c r="X33">
        <f t="shared" si="62"/>
        <v>7.4267142857142865E-2</v>
      </c>
      <c r="Y33" s="161">
        <f t="shared" si="62"/>
        <v>4.6427433486375946E-5</v>
      </c>
      <c r="Z33" s="161">
        <f t="shared" si="62"/>
        <v>1.6697857481754271E-4</v>
      </c>
      <c r="AA33">
        <f t="shared" si="62"/>
        <v>0</v>
      </c>
      <c r="AB33" s="161">
        <f t="shared" si="62"/>
        <v>0</v>
      </c>
      <c r="AC33" s="161">
        <f t="shared" si="62"/>
        <v>0</v>
      </c>
      <c r="AD33">
        <f t="shared" si="62"/>
        <v>1.4138780571428573</v>
      </c>
      <c r="AE33" s="161">
        <f t="shared" si="62"/>
        <v>8.1633215006033863E-4</v>
      </c>
      <c r="AF33" s="161">
        <f t="shared" si="62"/>
        <v>7.5277284084983281E-3</v>
      </c>
      <c r="AG33">
        <f t="shared" si="62"/>
        <v>0.86491442758571424</v>
      </c>
      <c r="AH33" s="161">
        <f t="shared" si="62"/>
        <v>2.4615121258840678E-3</v>
      </c>
      <c r="AI33" s="161">
        <f t="shared" si="62"/>
        <v>1.4105331703029434E-2</v>
      </c>
      <c r="AJ33">
        <f t="shared" si="62"/>
        <v>0</v>
      </c>
      <c r="AK33" s="161">
        <f t="shared" si="62"/>
        <v>0</v>
      </c>
      <c r="AL33" s="161">
        <f t="shared" si="62"/>
        <v>0</v>
      </c>
      <c r="AM33">
        <f t="shared" si="62"/>
        <v>0.20607234285714288</v>
      </c>
      <c r="AN33" s="161">
        <f t="shared" si="62"/>
        <v>7.1920078768966732E-4</v>
      </c>
      <c r="AO33" s="161">
        <f t="shared" si="62"/>
        <v>1.088892901691662E-3</v>
      </c>
      <c r="AP33">
        <f t="shared" si="62"/>
        <v>0</v>
      </c>
      <c r="AQ33" s="161">
        <f t="shared" si="62"/>
        <v>0</v>
      </c>
      <c r="AR33" s="161">
        <f t="shared" si="62"/>
        <v>0</v>
      </c>
      <c r="AS33">
        <f t="shared" si="62"/>
        <v>71.305917703726706</v>
      </c>
      <c r="AT33" s="161">
        <f t="shared" si="62"/>
        <v>0.1747708918965325</v>
      </c>
      <c r="AU33" s="161">
        <f t="shared" si="62"/>
        <v>0.74747054556727932</v>
      </c>
      <c r="AV33">
        <f t="shared" si="62"/>
        <v>0</v>
      </c>
      <c r="AW33" s="161">
        <f t="shared" si="62"/>
        <v>0</v>
      </c>
      <c r="AX33" s="161">
        <f t="shared" si="62"/>
        <v>0</v>
      </c>
      <c r="AY33">
        <f t="shared" si="62"/>
        <v>0</v>
      </c>
      <c r="AZ33" s="161">
        <f t="shared" si="62"/>
        <v>0</v>
      </c>
      <c r="BA33" s="161">
        <f t="shared" si="62"/>
        <v>0</v>
      </c>
      <c r="BB33">
        <f t="shared" si="62"/>
        <v>0</v>
      </c>
      <c r="BC33" s="161">
        <f t="shared" si="62"/>
        <v>0</v>
      </c>
      <c r="BD33" s="161">
        <f t="shared" si="62"/>
        <v>0</v>
      </c>
      <c r="BE33">
        <f t="shared" si="62"/>
        <v>0</v>
      </c>
      <c r="BF33" s="161">
        <f t="shared" si="62"/>
        <v>0</v>
      </c>
      <c r="BG33" s="161">
        <f t="shared" si="62"/>
        <v>0</v>
      </c>
      <c r="BH33">
        <f t="shared" si="62"/>
        <v>0</v>
      </c>
      <c r="BI33" s="161">
        <f t="shared" si="62"/>
        <v>0</v>
      </c>
      <c r="BJ33" s="161">
        <f t="shared" si="62"/>
        <v>0</v>
      </c>
      <c r="BK33">
        <f t="shared" si="62"/>
        <v>1.7963755071428571</v>
      </c>
      <c r="BL33" s="161">
        <f t="shared" si="62"/>
        <v>1.0416029094090374E-3</v>
      </c>
      <c r="BM33" s="161">
        <f t="shared" si="62"/>
        <v>7.6848309712092486E-2</v>
      </c>
      <c r="BN33">
        <f t="shared" si="62"/>
        <v>0</v>
      </c>
      <c r="BO33" s="161">
        <f t="shared" si="62"/>
        <v>0</v>
      </c>
      <c r="BP33" s="161">
        <f t="shared" si="62"/>
        <v>0</v>
      </c>
      <c r="BQ33">
        <f t="shared" si="62"/>
        <v>0</v>
      </c>
      <c r="BR33" s="161">
        <f t="shared" ref="BR33:CW33" si="63">MIN(BR2:BR31)</f>
        <v>0</v>
      </c>
      <c r="BS33" s="161">
        <f t="shared" si="63"/>
        <v>0</v>
      </c>
      <c r="BT33">
        <f t="shared" si="63"/>
        <v>0</v>
      </c>
      <c r="BU33" s="161">
        <f t="shared" si="63"/>
        <v>0</v>
      </c>
      <c r="BV33" s="161">
        <f t="shared" si="63"/>
        <v>0</v>
      </c>
      <c r="BW33">
        <f t="shared" si="63"/>
        <v>0</v>
      </c>
      <c r="BX33" s="161">
        <f t="shared" si="63"/>
        <v>0</v>
      </c>
      <c r="BY33" s="161">
        <f t="shared" si="63"/>
        <v>0</v>
      </c>
      <c r="BZ33">
        <f t="shared" si="63"/>
        <v>0</v>
      </c>
      <c r="CA33" s="161">
        <f t="shared" si="63"/>
        <v>0</v>
      </c>
      <c r="CB33" s="161">
        <f t="shared" si="63"/>
        <v>0</v>
      </c>
      <c r="CC33">
        <f t="shared" si="63"/>
        <v>0</v>
      </c>
      <c r="CD33" s="161">
        <f t="shared" si="63"/>
        <v>0</v>
      </c>
      <c r="CE33" s="161">
        <f t="shared" si="63"/>
        <v>0</v>
      </c>
      <c r="CF33">
        <f t="shared" si="63"/>
        <v>0</v>
      </c>
      <c r="CG33" s="161">
        <f t="shared" si="63"/>
        <v>0</v>
      </c>
      <c r="CH33" s="161">
        <f t="shared" si="63"/>
        <v>0</v>
      </c>
      <c r="CI33">
        <f t="shared" si="63"/>
        <v>0</v>
      </c>
      <c r="CJ33" s="161">
        <f t="shared" si="63"/>
        <v>0</v>
      </c>
      <c r="CK33" s="161">
        <f t="shared" si="63"/>
        <v>0</v>
      </c>
      <c r="CL33">
        <f t="shared" si="63"/>
        <v>0</v>
      </c>
      <c r="CM33" s="161">
        <f t="shared" si="63"/>
        <v>0</v>
      </c>
      <c r="CN33" s="161">
        <f t="shared" si="63"/>
        <v>0</v>
      </c>
      <c r="CO33">
        <f t="shared" si="63"/>
        <v>7.9535355370714295E-2</v>
      </c>
      <c r="CP33" s="161">
        <f t="shared" si="63"/>
        <v>2.2635446402252313E-4</v>
      </c>
      <c r="CQ33" s="161">
        <f t="shared" si="63"/>
        <v>3.9738770598029665E-4</v>
      </c>
      <c r="CR33">
        <f t="shared" si="63"/>
        <v>0</v>
      </c>
      <c r="CS33" s="161">
        <f t="shared" si="63"/>
        <v>0</v>
      </c>
      <c r="CT33" s="161">
        <f t="shared" si="63"/>
        <v>0</v>
      </c>
      <c r="CU33">
        <f t="shared" si="63"/>
        <v>0</v>
      </c>
      <c r="CV33" s="161">
        <f t="shared" si="63"/>
        <v>0</v>
      </c>
      <c r="CW33" s="161">
        <f t="shared" si="63"/>
        <v>0</v>
      </c>
    </row>
    <row r="34" spans="1:101" x14ac:dyDescent="0.25">
      <c r="A34" s="162" t="s">
        <v>1153</v>
      </c>
      <c r="B34" s="162"/>
      <c r="E34">
        <f>MAX(E2:E31)</f>
        <v>2169.0190608534858</v>
      </c>
      <c r="F34">
        <f t="shared" ref="F34:BQ34" si="64">MAX(F2:F31)</f>
        <v>6756.0961568879284</v>
      </c>
      <c r="G34">
        <f t="shared" si="64"/>
        <v>457.96423069030288</v>
      </c>
      <c r="H34" s="161">
        <f t="shared" si="64"/>
        <v>0.7315303413850488</v>
      </c>
      <c r="I34">
        <f t="shared" si="64"/>
        <v>1695.6563452653429</v>
      </c>
      <c r="J34" s="161">
        <f t="shared" si="64"/>
        <v>0.91116533538772715</v>
      </c>
      <c r="K34">
        <f t="shared" si="64"/>
        <v>49.519053265127141</v>
      </c>
      <c r="L34" s="161">
        <f t="shared" si="64"/>
        <v>2.2830160489987546E-2</v>
      </c>
      <c r="M34">
        <f t="shared" si="64"/>
        <v>239.56417355970854</v>
      </c>
      <c r="N34" s="161">
        <f t="shared" si="64"/>
        <v>0.56960610662108979</v>
      </c>
      <c r="O34">
        <f t="shared" si="64"/>
        <v>82.325242857142854</v>
      </c>
      <c r="P34" s="161">
        <f t="shared" si="64"/>
        <v>0.14562391830056715</v>
      </c>
      <c r="Q34" s="161">
        <f t="shared" si="64"/>
        <v>0.24795302193020327</v>
      </c>
      <c r="R34">
        <f t="shared" si="64"/>
        <v>8.023885714285715</v>
      </c>
      <c r="S34" s="161">
        <f t="shared" si="64"/>
        <v>5.0893953331376911E-3</v>
      </c>
      <c r="T34" s="161">
        <f t="shared" si="64"/>
        <v>0.85832504241803198</v>
      </c>
      <c r="U34">
        <f t="shared" si="64"/>
        <v>343.44134945714285</v>
      </c>
      <c r="V34" s="161">
        <f t="shared" si="64"/>
        <v>0.63611150279068607</v>
      </c>
      <c r="W34" s="161">
        <f t="shared" si="64"/>
        <v>0.86956270547343151</v>
      </c>
      <c r="X34">
        <f t="shared" si="64"/>
        <v>93.798336342857141</v>
      </c>
      <c r="Y34" s="161">
        <f t="shared" si="64"/>
        <v>0.10993410061607277</v>
      </c>
      <c r="Z34" s="161">
        <f t="shared" si="64"/>
        <v>0.49939837285887251</v>
      </c>
      <c r="AA34">
        <f t="shared" si="64"/>
        <v>0.99602857142857137</v>
      </c>
      <c r="AB34" s="161">
        <f t="shared" si="64"/>
        <v>8.0413926987371641E-4</v>
      </c>
      <c r="AC34" s="161">
        <f t="shared" si="64"/>
        <v>7.5315481134574883E-2</v>
      </c>
      <c r="AD34">
        <f t="shared" si="64"/>
        <v>52.38542257681943</v>
      </c>
      <c r="AE34" s="161">
        <f t="shared" si="64"/>
        <v>6.9884188172118916E-2</v>
      </c>
      <c r="AF34" s="161">
        <f t="shared" si="64"/>
        <v>0.38352815593795886</v>
      </c>
      <c r="AG34">
        <f t="shared" si="64"/>
        <v>118.21701546666667</v>
      </c>
      <c r="AH34" s="161">
        <f t="shared" si="64"/>
        <v>7.7762064471306735E-2</v>
      </c>
      <c r="AI34" s="161">
        <f t="shared" si="64"/>
        <v>0.359539986500724</v>
      </c>
      <c r="AJ34">
        <f t="shared" si="64"/>
        <v>135.03557793142858</v>
      </c>
      <c r="AK34" s="161">
        <f t="shared" si="64"/>
        <v>6.390657653928071E-2</v>
      </c>
      <c r="AL34" s="161">
        <f t="shared" si="64"/>
        <v>0.62316092342853258</v>
      </c>
      <c r="AM34">
        <f t="shared" si="64"/>
        <v>64.765164721428576</v>
      </c>
      <c r="AN34" s="161">
        <f t="shared" si="64"/>
        <v>5.8144033337328656E-2</v>
      </c>
      <c r="AO34" s="161">
        <f t="shared" si="64"/>
        <v>0.2486738600948766</v>
      </c>
      <c r="AP34">
        <f t="shared" si="64"/>
        <v>1.7555999999999998</v>
      </c>
      <c r="AQ34" s="161">
        <f t="shared" si="64"/>
        <v>1.2447483635487212E-3</v>
      </c>
      <c r="AR34" s="161">
        <f t="shared" si="64"/>
        <v>3.8103559401365283E-2</v>
      </c>
      <c r="AS34">
        <f t="shared" si="64"/>
        <v>1693.1492492253431</v>
      </c>
      <c r="AT34" s="161">
        <f t="shared" si="64"/>
        <v>0.90912180181294022</v>
      </c>
      <c r="AU34" s="161">
        <f t="shared" si="64"/>
        <v>0.99891110709830833</v>
      </c>
      <c r="AV34">
        <f t="shared" si="64"/>
        <v>2.9989056666666669</v>
      </c>
      <c r="AW34" s="161">
        <f t="shared" si="64"/>
        <v>1.5254193439749883E-3</v>
      </c>
      <c r="AX34" s="161">
        <f t="shared" si="64"/>
        <v>2.5231584106412421E-3</v>
      </c>
      <c r="AY34">
        <f t="shared" si="64"/>
        <v>1.6666666666666667</v>
      </c>
      <c r="AZ34" s="161">
        <f t="shared" si="64"/>
        <v>8.4776443672452317E-4</v>
      </c>
      <c r="BA34" s="161">
        <f t="shared" si="64"/>
        <v>1.3324359272027162E-3</v>
      </c>
      <c r="BB34">
        <f t="shared" si="64"/>
        <v>61.886243714285719</v>
      </c>
      <c r="BC34" s="161">
        <f t="shared" si="64"/>
        <v>2.9774196461886136E-2</v>
      </c>
      <c r="BD34" s="161">
        <f t="shared" si="64"/>
        <v>0.17004192136949323</v>
      </c>
      <c r="BE34">
        <f t="shared" si="64"/>
        <v>5.6020866666666675</v>
      </c>
      <c r="BF34" s="161">
        <f t="shared" si="64"/>
        <v>3.2158251679826021E-3</v>
      </c>
      <c r="BG34" s="161">
        <f t="shared" si="64"/>
        <v>0.15214865819590165</v>
      </c>
      <c r="BH34">
        <f t="shared" si="64"/>
        <v>7.9455600000000004</v>
      </c>
      <c r="BI34" s="161">
        <f t="shared" si="64"/>
        <v>4.6197988694890516E-3</v>
      </c>
      <c r="BJ34" s="161">
        <f t="shared" si="64"/>
        <v>0.29713520390245934</v>
      </c>
      <c r="BK34">
        <f t="shared" si="64"/>
        <v>197.47274271281429</v>
      </c>
      <c r="BL34" s="161">
        <f t="shared" si="64"/>
        <v>0.56199958656719906</v>
      </c>
      <c r="BM34" s="161">
        <f t="shared" si="64"/>
        <v>0.98664599981377887</v>
      </c>
      <c r="BN34">
        <f t="shared" si="64"/>
        <v>46.653429685999996</v>
      </c>
      <c r="BO34" s="161">
        <f t="shared" si="64"/>
        <v>2.207907738627448E-2</v>
      </c>
      <c r="BP34" s="161">
        <f t="shared" si="64"/>
        <v>0.30837817652697491</v>
      </c>
      <c r="BQ34">
        <f t="shared" si="64"/>
        <v>0.34964228571428574</v>
      </c>
      <c r="BR34" s="161">
        <f t="shared" ref="BR34:CW34" si="65">MAX(BR2:BR31)</f>
        <v>4.5109723015611641E-4</v>
      </c>
      <c r="BS34" s="161">
        <f t="shared" si="65"/>
        <v>1.2138786384549937E-2</v>
      </c>
      <c r="BT34">
        <f t="shared" si="65"/>
        <v>1.0698063403333333</v>
      </c>
      <c r="BU34" s="161">
        <f t="shared" si="65"/>
        <v>6.5616073869901638E-4</v>
      </c>
      <c r="BV34" s="161">
        <f t="shared" si="65"/>
        <v>3.1044590653700323E-2</v>
      </c>
      <c r="BW34">
        <f t="shared" si="65"/>
        <v>4.8571428571428576E-3</v>
      </c>
      <c r="BX34" s="161">
        <f t="shared" si="65"/>
        <v>5.3281828098871203E-6</v>
      </c>
      <c r="BY34" s="161">
        <f t="shared" si="65"/>
        <v>1.2342526297507756E-4</v>
      </c>
      <c r="BZ34">
        <f t="shared" si="65"/>
        <v>4.96E-3</v>
      </c>
      <c r="CA34" s="161">
        <f t="shared" si="65"/>
        <v>2.386314075431032E-6</v>
      </c>
      <c r="CB34" s="161">
        <f t="shared" si="65"/>
        <v>1.5251165397415511E-4</v>
      </c>
      <c r="CC34">
        <f t="shared" si="65"/>
        <v>0.51672195966666667</v>
      </c>
      <c r="CD34" s="161">
        <f t="shared" si="65"/>
        <v>2.8170877642207619E-4</v>
      </c>
      <c r="CE34" s="161">
        <f t="shared" si="65"/>
        <v>9.6136921894218463E-3</v>
      </c>
      <c r="CF34">
        <f t="shared" si="65"/>
        <v>1.2709642857142858</v>
      </c>
      <c r="CG34" s="161">
        <f t="shared" si="65"/>
        <v>6.0149315941712407E-4</v>
      </c>
      <c r="CH34" s="161">
        <f t="shared" si="65"/>
        <v>1.9375046716523736E-2</v>
      </c>
      <c r="CI34">
        <f t="shared" si="65"/>
        <v>1.1519999999999999</v>
      </c>
      <c r="CJ34" s="161">
        <f t="shared" si="65"/>
        <v>6.7197074465295305E-4</v>
      </c>
      <c r="CK34" s="161">
        <f t="shared" si="65"/>
        <v>4.3219666022175904E-2</v>
      </c>
      <c r="CL34">
        <f t="shared" si="65"/>
        <v>0</v>
      </c>
      <c r="CM34" s="161">
        <f t="shared" si="65"/>
        <v>0</v>
      </c>
      <c r="CN34" s="161">
        <f t="shared" si="65"/>
        <v>0</v>
      </c>
      <c r="CO34">
        <f t="shared" si="65"/>
        <v>7.942526585714285</v>
      </c>
      <c r="CP34" s="161">
        <f t="shared" si="65"/>
        <v>7.9594710903053267E-3</v>
      </c>
      <c r="CQ34" s="161">
        <f t="shared" si="65"/>
        <v>0.29871805083398417</v>
      </c>
      <c r="CR34">
        <f t="shared" si="65"/>
        <v>3.2136442285714288</v>
      </c>
      <c r="CS34" s="161">
        <f t="shared" si="65"/>
        <v>1.5971495484144477E-2</v>
      </c>
      <c r="CT34" s="161">
        <f t="shared" si="65"/>
        <v>0.10888859390508664</v>
      </c>
      <c r="CU34">
        <f t="shared" si="65"/>
        <v>92.655908089999983</v>
      </c>
      <c r="CV34" s="161">
        <f t="shared" si="65"/>
        <v>4.7130230238670814E-2</v>
      </c>
      <c r="CW34" s="161">
        <f t="shared" si="65"/>
        <v>0.58193618144996218</v>
      </c>
    </row>
    <row r="35" spans="1:101" s="164" customFormat="1" x14ac:dyDescent="0.25">
      <c r="A35" s="163" t="s">
        <v>1154</v>
      </c>
      <c r="B35" s="163"/>
      <c r="E35" s="164">
        <f>AVERAGE(E2:E31)</f>
        <v>1300.6483774424416</v>
      </c>
      <c r="F35" s="164">
        <f t="shared" ref="F35:BQ35" si="66">AVERAGE(F2:F31)</f>
        <v>2677.2365892508155</v>
      </c>
      <c r="G35" s="164">
        <f t="shared" si="66"/>
        <v>242.86955156743184</v>
      </c>
      <c r="H35" s="165">
        <f t="shared" si="66"/>
        <v>0.23203521403457589</v>
      </c>
      <c r="I35" s="164">
        <f t="shared" si="66"/>
        <v>981.43929193327131</v>
      </c>
      <c r="J35" s="165">
        <f t="shared" si="66"/>
        <v>0.6934962678039811</v>
      </c>
      <c r="K35" s="164">
        <f t="shared" si="66"/>
        <v>4.593923507040409</v>
      </c>
      <c r="L35" s="165">
        <f t="shared" si="66"/>
        <v>3.9333252643858905E-3</v>
      </c>
      <c r="M35" s="164">
        <f t="shared" si="66"/>
        <v>71.745610435469487</v>
      </c>
      <c r="N35" s="165">
        <f t="shared" si="66"/>
        <v>7.0535192897550905E-2</v>
      </c>
      <c r="O35" s="164">
        <f t="shared" si="66"/>
        <v>21.065588973499995</v>
      </c>
      <c r="P35" s="165">
        <f t="shared" si="66"/>
        <v>1.813834596702877E-2</v>
      </c>
      <c r="Q35" s="165">
        <f t="shared" si="66"/>
        <v>7.0302141417147898E-2</v>
      </c>
      <c r="R35" s="164">
        <f t="shared" si="66"/>
        <v>2.1511412351269845</v>
      </c>
      <c r="S35" s="165">
        <f t="shared" si="66"/>
        <v>1.5124318939847864E-3</v>
      </c>
      <c r="T35" s="165">
        <f t="shared" si="66"/>
        <v>7.0349023047994647E-2</v>
      </c>
      <c r="U35" s="164">
        <f t="shared" si="66"/>
        <v>163.02305349495398</v>
      </c>
      <c r="V35" s="165">
        <f t="shared" si="66"/>
        <v>0.15968674768793215</v>
      </c>
      <c r="W35" s="165">
        <f t="shared" si="66"/>
        <v>0.66289370350168542</v>
      </c>
      <c r="X35" s="164">
        <f t="shared" si="66"/>
        <v>14.429215182694694</v>
      </c>
      <c r="Y35" s="165">
        <f t="shared" si="66"/>
        <v>1.3407534282109428E-2</v>
      </c>
      <c r="Z35" s="165">
        <f t="shared" si="66"/>
        <v>7.2520587638123149E-2</v>
      </c>
      <c r="AA35" s="164">
        <f t="shared" si="66"/>
        <v>0.13557693544444444</v>
      </c>
      <c r="AB35" s="165">
        <f t="shared" si="66"/>
        <v>9.912838246427194E-5</v>
      </c>
      <c r="AC35" s="165">
        <f t="shared" si="66"/>
        <v>4.159274763328895E-3</v>
      </c>
      <c r="AD35" s="164">
        <f t="shared" si="66"/>
        <v>13.785585837675207</v>
      </c>
      <c r="AE35" s="165">
        <f t="shared" si="66"/>
        <v>1.5766253050410316E-2</v>
      </c>
      <c r="AF35" s="165">
        <f t="shared" si="66"/>
        <v>7.6825776304926111E-2</v>
      </c>
      <c r="AG35" s="164">
        <f t="shared" si="66"/>
        <v>26.652543183646067</v>
      </c>
      <c r="AH35" s="165">
        <f t="shared" si="66"/>
        <v>2.2472604244145027E-2</v>
      </c>
      <c r="AI35" s="165">
        <f t="shared" si="66"/>
        <v>0.10536194139151882</v>
      </c>
      <c r="AJ35" s="164">
        <f t="shared" si="66"/>
        <v>13.758674057968257</v>
      </c>
      <c r="AK35" s="165">
        <f t="shared" si="66"/>
        <v>1.006255207400999E-2</v>
      </c>
      <c r="AL35" s="165">
        <f t="shared" si="66"/>
        <v>0.15533052326019708</v>
      </c>
      <c r="AM35" s="164">
        <f t="shared" si="66"/>
        <v>11.240663276751016</v>
      </c>
      <c r="AN35" s="165">
        <f t="shared" si="66"/>
        <v>8.5819153689945596E-3</v>
      </c>
      <c r="AO35" s="165">
        <f t="shared" si="66"/>
        <v>1.7990957836017351E-2</v>
      </c>
      <c r="AP35" s="164">
        <f t="shared" si="66"/>
        <v>0.28118233333333337</v>
      </c>
      <c r="AQ35" s="165">
        <f t="shared" si="66"/>
        <v>2.3240378704608638E-4</v>
      </c>
      <c r="AR35" s="165">
        <f t="shared" si="66"/>
        <v>7.2640593902077548E-3</v>
      </c>
      <c r="AS35" s="164">
        <f t="shared" si="66"/>
        <v>969.92421603672642</v>
      </c>
      <c r="AT35" s="165">
        <f t="shared" si="66"/>
        <v>0.68472780454132331</v>
      </c>
      <c r="AU35" s="165">
        <f t="shared" si="66"/>
        <v>0.98166863236426816</v>
      </c>
      <c r="AV35" s="164">
        <f t="shared" si="66"/>
        <v>0.18774595441269842</v>
      </c>
      <c r="AW35" s="165">
        <f t="shared" si="66"/>
        <v>1.3146320685548412E-4</v>
      </c>
      <c r="AX35" s="165">
        <f t="shared" si="66"/>
        <v>2.3847101711334625E-4</v>
      </c>
      <c r="AY35" s="164">
        <f t="shared" si="66"/>
        <v>8.666666666666667E-2</v>
      </c>
      <c r="AZ35" s="165">
        <f t="shared" si="66"/>
        <v>5.5084687630705167E-5</v>
      </c>
      <c r="BA35" s="165">
        <f t="shared" si="66"/>
        <v>1.0193878357596483E-4</v>
      </c>
      <c r="BB35" s="164">
        <f t="shared" si="66"/>
        <v>3.9135648952380948</v>
      </c>
      <c r="BC35" s="165">
        <f t="shared" si="66"/>
        <v>2.5637288031269806E-3</v>
      </c>
      <c r="BD35" s="165">
        <f t="shared" si="66"/>
        <v>1.2095849748097038E-2</v>
      </c>
      <c r="BE35" s="164">
        <f t="shared" si="66"/>
        <v>0.56489832491900793</v>
      </c>
      <c r="BF35" s="165">
        <f t="shared" si="66"/>
        <v>4.3959691630731653E-4</v>
      </c>
      <c r="BG35" s="165">
        <f t="shared" si="66"/>
        <v>1.2160423545350378E-2</v>
      </c>
      <c r="BH35" s="164">
        <f t="shared" si="66"/>
        <v>4.5457323455460319</v>
      </c>
      <c r="BI35" s="165">
        <f t="shared" si="66"/>
        <v>3.0379824223402967E-3</v>
      </c>
      <c r="BJ35" s="165">
        <f t="shared" si="66"/>
        <v>9.0771443522692577E-2</v>
      </c>
      <c r="BK35" s="164">
        <f t="shared" si="66"/>
        <v>35.041753223660521</v>
      </c>
      <c r="BL35" s="165">
        <f t="shared" si="66"/>
        <v>4.3817439132932644E-2</v>
      </c>
      <c r="BM35" s="165">
        <f t="shared" si="66"/>
        <v>0.44923026518675441</v>
      </c>
      <c r="BN35" s="164">
        <f t="shared" si="66"/>
        <v>2.3521127035166667</v>
      </c>
      <c r="BO35" s="165">
        <f t="shared" si="66"/>
        <v>1.2736921708147912E-3</v>
      </c>
      <c r="BP35" s="165">
        <f t="shared" si="66"/>
        <v>1.8706022928720055E-2</v>
      </c>
      <c r="BQ35" s="164">
        <f t="shared" si="66"/>
        <v>8.2972065714285712E-2</v>
      </c>
      <c r="BR35" s="165">
        <f t="shared" ref="BR35:CW35" si="67">AVERAGE(BR2:BR31)</f>
        <v>8.5748919840596181E-5</v>
      </c>
      <c r="BS35" s="165">
        <f t="shared" si="67"/>
        <v>1.8065015618924521E-3</v>
      </c>
      <c r="BT35" s="164">
        <f t="shared" si="67"/>
        <v>0.11708756494412699</v>
      </c>
      <c r="BU35" s="165">
        <f t="shared" si="67"/>
        <v>8.7076164846737299E-5</v>
      </c>
      <c r="BV35" s="165">
        <f t="shared" si="67"/>
        <v>2.5726632021282735E-3</v>
      </c>
      <c r="BW35" s="164">
        <f t="shared" si="67"/>
        <v>1.8398809523809524E-4</v>
      </c>
      <c r="BX35" s="165">
        <f t="shared" si="67"/>
        <v>2.035009265254583E-7</v>
      </c>
      <c r="BY35" s="165">
        <f t="shared" si="67"/>
        <v>5.0813088042541896E-6</v>
      </c>
      <c r="BZ35" s="164">
        <f t="shared" si="67"/>
        <v>1.6533333333333333E-4</v>
      </c>
      <c r="CA35" s="165">
        <f t="shared" si="67"/>
        <v>7.9543802514367729E-8</v>
      </c>
      <c r="CB35" s="165">
        <f t="shared" si="67"/>
        <v>5.0837217991385036E-6</v>
      </c>
      <c r="CC35" s="164">
        <f t="shared" si="67"/>
        <v>4.7001246424126987E-2</v>
      </c>
      <c r="CD35" s="165">
        <f t="shared" si="67"/>
        <v>3.7341801804333588E-5</v>
      </c>
      <c r="CE35" s="165">
        <f t="shared" si="67"/>
        <v>8.71031065647518E-4</v>
      </c>
      <c r="CF35" s="164">
        <f t="shared" si="67"/>
        <v>0.1008547625</v>
      </c>
      <c r="CG35" s="165">
        <f t="shared" si="67"/>
        <v>5.2123530111833867E-5</v>
      </c>
      <c r="CH35" s="165">
        <f t="shared" si="67"/>
        <v>1.1771977767926105E-3</v>
      </c>
      <c r="CI35" s="164">
        <f t="shared" si="67"/>
        <v>0.65859700396825416</v>
      </c>
      <c r="CJ35" s="165">
        <f t="shared" si="67"/>
        <v>4.3831461890457909E-4</v>
      </c>
      <c r="CK35" s="165">
        <f t="shared" si="67"/>
        <v>1.3151820698049484E-2</v>
      </c>
      <c r="CL35" s="164">
        <f t="shared" si="67"/>
        <v>0</v>
      </c>
      <c r="CM35" s="165">
        <f t="shared" si="67"/>
        <v>0</v>
      </c>
      <c r="CN35" s="165">
        <f t="shared" si="67"/>
        <v>0</v>
      </c>
      <c r="CO35" s="164">
        <f t="shared" si="67"/>
        <v>4.8141718096836028</v>
      </c>
      <c r="CP35" s="165">
        <f t="shared" si="67"/>
        <v>3.4466278586820381E-3</v>
      </c>
      <c r="CQ35" s="165">
        <f t="shared" si="67"/>
        <v>9.9498810427109466E-2</v>
      </c>
      <c r="CR35" s="164">
        <f t="shared" si="67"/>
        <v>0.64510716571428572</v>
      </c>
      <c r="CS35" s="165">
        <f t="shared" si="67"/>
        <v>1.0505998145407447E-3</v>
      </c>
      <c r="CT35" s="165">
        <f t="shared" si="67"/>
        <v>1.4478375399538935E-2</v>
      </c>
      <c r="CU35" s="164">
        <f t="shared" si="67"/>
        <v>6.4483983355293804</v>
      </c>
      <c r="CV35" s="165">
        <f t="shared" si="67"/>
        <v>4.8618503641603503E-3</v>
      </c>
      <c r="CW35" s="165">
        <f t="shared" si="67"/>
        <v>9.1795732525440599E-2</v>
      </c>
    </row>
    <row r="36" spans="1:101" x14ac:dyDescent="0.25">
      <c r="A36" s="162" t="s">
        <v>1155</v>
      </c>
      <c r="B36" s="162"/>
      <c r="E36">
        <f>STDEV(E2:E31)</f>
        <v>623.36685014892612</v>
      </c>
      <c r="F36">
        <f t="shared" ref="F36:BQ36" si="68">STDEV(F2:F31)</f>
        <v>1376.6661982150745</v>
      </c>
      <c r="G36">
        <f t="shared" si="68"/>
        <v>114.23075145010696</v>
      </c>
      <c r="H36" s="161">
        <f t="shared" si="68"/>
        <v>0.17196639473896327</v>
      </c>
      <c r="I36">
        <f t="shared" si="68"/>
        <v>549.95837849055999</v>
      </c>
      <c r="J36" s="161">
        <f t="shared" si="68"/>
        <v>0.20464108635955119</v>
      </c>
      <c r="K36">
        <f t="shared" si="68"/>
        <v>9.1762198476610681</v>
      </c>
      <c r="L36" s="161">
        <f t="shared" si="68"/>
        <v>5.7165883662207697E-3</v>
      </c>
      <c r="M36">
        <f t="shared" si="68"/>
        <v>62.00889457319149</v>
      </c>
      <c r="N36" s="161">
        <f t="shared" si="68"/>
        <v>0.10057025352966657</v>
      </c>
      <c r="O36">
        <f t="shared" si="68"/>
        <v>27.366059260358597</v>
      </c>
      <c r="P36" s="161">
        <f t="shared" si="68"/>
        <v>2.9238445792572634E-2</v>
      </c>
      <c r="Q36" s="161">
        <f t="shared" si="68"/>
        <v>7.9485883565839563E-2</v>
      </c>
      <c r="R36">
        <f t="shared" si="68"/>
        <v>2.5407124842839934</v>
      </c>
      <c r="S36" s="161">
        <f t="shared" si="68"/>
        <v>1.6494919345115685E-3</v>
      </c>
      <c r="T36" s="161">
        <f t="shared" si="68"/>
        <v>0.16088625628426761</v>
      </c>
      <c r="U36">
        <f t="shared" si="68"/>
        <v>85.503059543091368</v>
      </c>
      <c r="V36" s="161">
        <f t="shared" si="68"/>
        <v>0.13772733260529066</v>
      </c>
      <c r="W36" s="161">
        <f t="shared" si="68"/>
        <v>0.14889496933429819</v>
      </c>
      <c r="X36">
        <f t="shared" si="68"/>
        <v>25.043556988690231</v>
      </c>
      <c r="Y36" s="161">
        <f t="shared" si="68"/>
        <v>2.6394486892748904E-2</v>
      </c>
      <c r="Z36" s="161">
        <f t="shared" si="68"/>
        <v>0.14204281530239257</v>
      </c>
      <c r="AA36">
        <f t="shared" si="68"/>
        <v>0.25080419079273492</v>
      </c>
      <c r="AB36" s="161">
        <f t="shared" si="68"/>
        <v>1.9873553655367127E-4</v>
      </c>
      <c r="AC36" s="161">
        <f t="shared" si="68"/>
        <v>1.3936577445507711E-2</v>
      </c>
      <c r="AD36">
        <f t="shared" si="68"/>
        <v>11.225562210608217</v>
      </c>
      <c r="AE36" s="161">
        <f t="shared" si="68"/>
        <v>1.6854330731927478E-2</v>
      </c>
      <c r="AF36" s="161">
        <f t="shared" si="68"/>
        <v>8.1849453736326447E-2</v>
      </c>
      <c r="AG36">
        <f t="shared" si="68"/>
        <v>23.80313932516243</v>
      </c>
      <c r="AH36" s="161">
        <f t="shared" si="68"/>
        <v>1.8249714507018393E-2</v>
      </c>
      <c r="AI36" s="161">
        <f t="shared" si="68"/>
        <v>7.1241259156267889E-2</v>
      </c>
      <c r="AJ36">
        <f t="shared" si="68"/>
        <v>28.41859065446549</v>
      </c>
      <c r="AK36" s="161">
        <f t="shared" si="68"/>
        <v>1.8154389517162407E-2</v>
      </c>
      <c r="AL36" s="161">
        <f t="shared" si="68"/>
        <v>0.21387378831768117</v>
      </c>
      <c r="AM36">
        <f t="shared" si="68"/>
        <v>15.416170822667516</v>
      </c>
      <c r="AN36" s="161">
        <f t="shared" si="68"/>
        <v>1.2303520233407018E-2</v>
      </c>
      <c r="AO36" s="161">
        <f t="shared" si="68"/>
        <v>4.5004805705864279E-2</v>
      </c>
      <c r="AP36">
        <f t="shared" si="68"/>
        <v>0.43389762428848644</v>
      </c>
      <c r="AQ36" s="161">
        <f t="shared" si="68"/>
        <v>3.4750279999362562E-4</v>
      </c>
      <c r="AR36" s="161">
        <f t="shared" si="68"/>
        <v>1.1845976216663872E-2</v>
      </c>
      <c r="AS36">
        <f t="shared" si="68"/>
        <v>546.29241626352757</v>
      </c>
      <c r="AT36" s="161">
        <f t="shared" si="68"/>
        <v>0.20870285092577281</v>
      </c>
      <c r="AU36" s="161">
        <f t="shared" si="68"/>
        <v>4.5701618320854107E-2</v>
      </c>
      <c r="AV36">
        <f t="shared" si="68"/>
        <v>0.54602656875525502</v>
      </c>
      <c r="AW36" s="161">
        <f t="shared" si="68"/>
        <v>2.9240225224846309E-4</v>
      </c>
      <c r="AX36" s="161">
        <f t="shared" si="68"/>
        <v>5.688907078827206E-4</v>
      </c>
      <c r="AY36">
        <f t="shared" si="68"/>
        <v>0.30567678769871603</v>
      </c>
      <c r="AZ36" s="161">
        <f t="shared" si="68"/>
        <v>1.6393738660886765E-4</v>
      </c>
      <c r="BA36" s="161">
        <f t="shared" si="68"/>
        <v>3.1183999148994701E-4</v>
      </c>
      <c r="BB36">
        <f t="shared" si="68"/>
        <v>12.499852591197214</v>
      </c>
      <c r="BC36" s="161">
        <f t="shared" si="68"/>
        <v>7.4473826525878022E-3</v>
      </c>
      <c r="BD36" s="161">
        <f t="shared" si="68"/>
        <v>3.6079575795958954E-2</v>
      </c>
      <c r="BE36">
        <f t="shared" si="68"/>
        <v>1.2145602121375432</v>
      </c>
      <c r="BF36" s="161">
        <f t="shared" si="68"/>
        <v>8.19427098047056E-4</v>
      </c>
      <c r="BG36" s="161">
        <f t="shared" si="68"/>
        <v>2.9455522951688025E-2</v>
      </c>
      <c r="BH36">
        <f t="shared" si="68"/>
        <v>2.7478110103477942</v>
      </c>
      <c r="BI36" s="161">
        <f t="shared" si="68"/>
        <v>1.4143749457444584E-3</v>
      </c>
      <c r="BJ36" s="161">
        <f t="shared" si="68"/>
        <v>7.3563243768066305E-2</v>
      </c>
      <c r="BK36">
        <f t="shared" si="68"/>
        <v>49.172818321290436</v>
      </c>
      <c r="BL36" s="161">
        <f t="shared" si="68"/>
        <v>0.10215012112882643</v>
      </c>
      <c r="BM36" s="161">
        <f t="shared" si="68"/>
        <v>0.26261259235408807</v>
      </c>
      <c r="BN36">
        <f t="shared" si="68"/>
        <v>9.239052812304255</v>
      </c>
      <c r="BO36" s="161">
        <f t="shared" si="68"/>
        <v>4.5939558447677838E-3</v>
      </c>
      <c r="BP36" s="161">
        <f t="shared" si="68"/>
        <v>6.517289084932415E-2</v>
      </c>
      <c r="BQ36">
        <f t="shared" si="68"/>
        <v>0.11330480736835892</v>
      </c>
      <c r="BR36" s="161">
        <f t="shared" ref="BR36:CW36" si="69">STDEV(BR2:BR31)</f>
        <v>1.2377156475336918E-4</v>
      </c>
      <c r="BS36" s="161">
        <f t="shared" si="69"/>
        <v>2.8576231426046938E-3</v>
      </c>
      <c r="BT36">
        <f t="shared" si="69"/>
        <v>0.23793499597646842</v>
      </c>
      <c r="BU36" s="161">
        <f t="shared" si="69"/>
        <v>1.6244655418188019E-4</v>
      </c>
      <c r="BV36" s="161">
        <f t="shared" si="69"/>
        <v>5.9540566932989392E-3</v>
      </c>
      <c r="BW36">
        <f t="shared" si="69"/>
        <v>8.908576729277592E-4</v>
      </c>
      <c r="BX36" s="161">
        <f t="shared" si="69"/>
        <v>9.7822219771126517E-7</v>
      </c>
      <c r="BY36" s="161">
        <f t="shared" si="69"/>
        <v>2.2970008052797123E-5</v>
      </c>
      <c r="BZ36">
        <f t="shared" si="69"/>
        <v>9.0556796174187464E-4</v>
      </c>
      <c r="CA36" s="161">
        <f t="shared" si="69"/>
        <v>4.3567934946855371E-7</v>
      </c>
      <c r="CB36" s="161">
        <f t="shared" si="69"/>
        <v>2.7844691054689055E-5</v>
      </c>
      <c r="CC36">
        <f t="shared" si="69"/>
        <v>0.11678145691146956</v>
      </c>
      <c r="CD36" s="161">
        <f t="shared" si="69"/>
        <v>8.6770919642912127E-5</v>
      </c>
      <c r="CE36" s="161">
        <f t="shared" si="69"/>
        <v>2.1232358129201754E-3</v>
      </c>
      <c r="CF36">
        <f t="shared" si="69"/>
        <v>0.31544995158360306</v>
      </c>
      <c r="CG36" s="161">
        <f t="shared" si="69"/>
        <v>1.6027814524765933E-4</v>
      </c>
      <c r="CH36" s="161">
        <f t="shared" si="69"/>
        <v>4.0469800328118066E-3</v>
      </c>
      <c r="CI36">
        <f t="shared" si="69"/>
        <v>0.40014124952205904</v>
      </c>
      <c r="CJ36" s="161">
        <f t="shared" si="69"/>
        <v>2.0925756456956226E-4</v>
      </c>
      <c r="CK36" s="161">
        <f t="shared" si="69"/>
        <v>1.0723545152342156E-2</v>
      </c>
      <c r="CL36">
        <f t="shared" si="69"/>
        <v>0</v>
      </c>
      <c r="CM36" s="161">
        <f t="shared" si="69"/>
        <v>0</v>
      </c>
      <c r="CN36" s="161">
        <f t="shared" si="69"/>
        <v>0</v>
      </c>
      <c r="CO36">
        <f t="shared" si="69"/>
        <v>2.5777997780853079</v>
      </c>
      <c r="CP36" s="161">
        <f t="shared" si="69"/>
        <v>1.5225529425235312E-3</v>
      </c>
      <c r="CQ36" s="161">
        <f t="shared" si="69"/>
        <v>7.9668125241811133E-2</v>
      </c>
      <c r="CR36">
        <f t="shared" si="69"/>
        <v>0.96976752669309441</v>
      </c>
      <c r="CS36" s="161">
        <f t="shared" si="69"/>
        <v>2.9822976820406402E-3</v>
      </c>
      <c r="CT36" s="161">
        <f t="shared" si="69"/>
        <v>2.4115557705704418E-2</v>
      </c>
      <c r="CU36">
        <f t="shared" si="69"/>
        <v>16.573713557090926</v>
      </c>
      <c r="CV36" s="161">
        <f t="shared" si="69"/>
        <v>8.5743544853341645E-3</v>
      </c>
      <c r="CW36" s="161">
        <f t="shared" si="69"/>
        <v>0.11385801967771253</v>
      </c>
    </row>
    <row r="37" spans="1:101" x14ac:dyDescent="0.25">
      <c r="A37" s="162" t="s">
        <v>1156</v>
      </c>
      <c r="B37" s="162"/>
      <c r="E37">
        <f>AVERAGE(E2:E31)</f>
        <v>1300.6483774424416</v>
      </c>
      <c r="F37">
        <f t="shared" ref="F37:BQ37" si="70">AVERAGE(F2:F31)</f>
        <v>2677.2365892508155</v>
      </c>
      <c r="G37">
        <f t="shared" si="70"/>
        <v>242.86955156743184</v>
      </c>
      <c r="H37" s="161">
        <f t="shared" si="70"/>
        <v>0.23203521403457589</v>
      </c>
      <c r="I37">
        <f t="shared" si="70"/>
        <v>981.43929193327131</v>
      </c>
      <c r="J37" s="161">
        <f t="shared" si="70"/>
        <v>0.6934962678039811</v>
      </c>
      <c r="K37">
        <f t="shared" si="70"/>
        <v>4.593923507040409</v>
      </c>
      <c r="L37" s="161">
        <f t="shared" si="70"/>
        <v>3.9333252643858905E-3</v>
      </c>
      <c r="M37">
        <f t="shared" si="70"/>
        <v>71.745610435469487</v>
      </c>
      <c r="N37" s="161">
        <f t="shared" si="70"/>
        <v>7.0535192897550905E-2</v>
      </c>
      <c r="O37">
        <f t="shared" si="70"/>
        <v>21.065588973499995</v>
      </c>
      <c r="P37" s="161">
        <f t="shared" si="70"/>
        <v>1.813834596702877E-2</v>
      </c>
      <c r="Q37" s="161">
        <f t="shared" si="70"/>
        <v>7.0302141417147898E-2</v>
      </c>
      <c r="R37">
        <f t="shared" si="70"/>
        <v>2.1511412351269845</v>
      </c>
      <c r="S37" s="161">
        <f t="shared" si="70"/>
        <v>1.5124318939847864E-3</v>
      </c>
      <c r="T37" s="161">
        <f t="shared" si="70"/>
        <v>7.0349023047994647E-2</v>
      </c>
      <c r="U37">
        <f t="shared" si="70"/>
        <v>163.02305349495398</v>
      </c>
      <c r="V37" s="161">
        <f t="shared" si="70"/>
        <v>0.15968674768793215</v>
      </c>
      <c r="W37" s="161">
        <f t="shared" si="70"/>
        <v>0.66289370350168542</v>
      </c>
      <c r="X37">
        <f t="shared" si="70"/>
        <v>14.429215182694694</v>
      </c>
      <c r="Y37" s="161">
        <f t="shared" si="70"/>
        <v>1.3407534282109428E-2</v>
      </c>
      <c r="Z37" s="161">
        <f t="shared" si="70"/>
        <v>7.2520587638123149E-2</v>
      </c>
      <c r="AA37">
        <f t="shared" si="70"/>
        <v>0.13557693544444444</v>
      </c>
      <c r="AB37" s="161">
        <f t="shared" si="70"/>
        <v>9.912838246427194E-5</v>
      </c>
      <c r="AC37" s="161">
        <f t="shared" si="70"/>
        <v>4.159274763328895E-3</v>
      </c>
      <c r="AD37">
        <f t="shared" si="70"/>
        <v>13.785585837675207</v>
      </c>
      <c r="AE37" s="161">
        <f t="shared" si="70"/>
        <v>1.5766253050410316E-2</v>
      </c>
      <c r="AF37" s="161">
        <f t="shared" si="70"/>
        <v>7.6825776304926111E-2</v>
      </c>
      <c r="AG37">
        <f t="shared" si="70"/>
        <v>26.652543183646067</v>
      </c>
      <c r="AH37" s="161">
        <f t="shared" si="70"/>
        <v>2.2472604244145027E-2</v>
      </c>
      <c r="AI37" s="161">
        <f t="shared" si="70"/>
        <v>0.10536194139151882</v>
      </c>
      <c r="AJ37">
        <f t="shared" si="70"/>
        <v>13.758674057968257</v>
      </c>
      <c r="AK37" s="161">
        <f t="shared" si="70"/>
        <v>1.006255207400999E-2</v>
      </c>
      <c r="AL37" s="161">
        <f t="shared" si="70"/>
        <v>0.15533052326019708</v>
      </c>
      <c r="AM37">
        <f t="shared" si="70"/>
        <v>11.240663276751016</v>
      </c>
      <c r="AN37" s="161">
        <f t="shared" si="70"/>
        <v>8.5819153689945596E-3</v>
      </c>
      <c r="AO37" s="161">
        <f t="shared" si="70"/>
        <v>1.7990957836017351E-2</v>
      </c>
      <c r="AP37">
        <f t="shared" si="70"/>
        <v>0.28118233333333337</v>
      </c>
      <c r="AQ37" s="161">
        <f t="shared" si="70"/>
        <v>2.3240378704608638E-4</v>
      </c>
      <c r="AR37" s="161">
        <f t="shared" si="70"/>
        <v>7.2640593902077548E-3</v>
      </c>
      <c r="AS37">
        <f t="shared" si="70"/>
        <v>969.92421603672642</v>
      </c>
      <c r="AT37" s="161">
        <f t="shared" si="70"/>
        <v>0.68472780454132331</v>
      </c>
      <c r="AU37" s="161">
        <f t="shared" si="70"/>
        <v>0.98166863236426816</v>
      </c>
      <c r="AV37">
        <f t="shared" si="70"/>
        <v>0.18774595441269842</v>
      </c>
      <c r="AW37" s="161">
        <f t="shared" si="70"/>
        <v>1.3146320685548412E-4</v>
      </c>
      <c r="AX37" s="161">
        <f t="shared" si="70"/>
        <v>2.3847101711334625E-4</v>
      </c>
      <c r="AY37">
        <f t="shared" si="70"/>
        <v>8.666666666666667E-2</v>
      </c>
      <c r="AZ37" s="161">
        <f t="shared" si="70"/>
        <v>5.5084687630705167E-5</v>
      </c>
      <c r="BA37" s="161">
        <f t="shared" si="70"/>
        <v>1.0193878357596483E-4</v>
      </c>
      <c r="BB37">
        <f t="shared" si="70"/>
        <v>3.9135648952380948</v>
      </c>
      <c r="BC37" s="161">
        <f t="shared" si="70"/>
        <v>2.5637288031269806E-3</v>
      </c>
      <c r="BD37" s="161">
        <f t="shared" si="70"/>
        <v>1.2095849748097038E-2</v>
      </c>
      <c r="BE37">
        <f t="shared" si="70"/>
        <v>0.56489832491900793</v>
      </c>
      <c r="BF37" s="161">
        <f t="shared" si="70"/>
        <v>4.3959691630731653E-4</v>
      </c>
      <c r="BG37" s="161">
        <f t="shared" si="70"/>
        <v>1.2160423545350378E-2</v>
      </c>
      <c r="BH37">
        <f t="shared" si="70"/>
        <v>4.5457323455460319</v>
      </c>
      <c r="BI37" s="161">
        <f t="shared" si="70"/>
        <v>3.0379824223402967E-3</v>
      </c>
      <c r="BJ37" s="161">
        <f t="shared" si="70"/>
        <v>9.0771443522692577E-2</v>
      </c>
      <c r="BK37">
        <f t="shared" si="70"/>
        <v>35.041753223660521</v>
      </c>
      <c r="BL37" s="161">
        <f t="shared" si="70"/>
        <v>4.3817439132932644E-2</v>
      </c>
      <c r="BM37" s="161">
        <f t="shared" si="70"/>
        <v>0.44923026518675441</v>
      </c>
      <c r="BN37">
        <f t="shared" si="70"/>
        <v>2.3521127035166667</v>
      </c>
      <c r="BO37" s="161">
        <f t="shared" si="70"/>
        <v>1.2736921708147912E-3</v>
      </c>
      <c r="BP37" s="161">
        <f t="shared" si="70"/>
        <v>1.8706022928720055E-2</v>
      </c>
      <c r="BQ37">
        <f t="shared" si="70"/>
        <v>8.2972065714285712E-2</v>
      </c>
      <c r="BR37" s="161">
        <f t="shared" ref="BR37:CW37" si="71">AVERAGE(BR2:BR31)</f>
        <v>8.5748919840596181E-5</v>
      </c>
      <c r="BS37" s="161">
        <f t="shared" si="71"/>
        <v>1.8065015618924521E-3</v>
      </c>
      <c r="BT37">
        <f t="shared" si="71"/>
        <v>0.11708756494412699</v>
      </c>
      <c r="BU37" s="161">
        <f t="shared" si="71"/>
        <v>8.7076164846737299E-5</v>
      </c>
      <c r="BV37" s="161">
        <f t="shared" si="71"/>
        <v>2.5726632021282735E-3</v>
      </c>
      <c r="BW37">
        <f t="shared" si="71"/>
        <v>1.8398809523809524E-4</v>
      </c>
      <c r="BX37" s="161">
        <f t="shared" si="71"/>
        <v>2.035009265254583E-7</v>
      </c>
      <c r="BY37" s="161">
        <f t="shared" si="71"/>
        <v>5.0813088042541896E-6</v>
      </c>
      <c r="BZ37">
        <f t="shared" si="71"/>
        <v>1.6533333333333333E-4</v>
      </c>
      <c r="CA37" s="161">
        <f t="shared" si="71"/>
        <v>7.9543802514367729E-8</v>
      </c>
      <c r="CB37" s="161">
        <f t="shared" si="71"/>
        <v>5.0837217991385036E-6</v>
      </c>
      <c r="CC37">
        <f t="shared" si="71"/>
        <v>4.7001246424126987E-2</v>
      </c>
      <c r="CD37" s="161">
        <f t="shared" si="71"/>
        <v>3.7341801804333588E-5</v>
      </c>
      <c r="CE37" s="161">
        <f t="shared" si="71"/>
        <v>8.71031065647518E-4</v>
      </c>
      <c r="CF37">
        <f t="shared" si="71"/>
        <v>0.1008547625</v>
      </c>
      <c r="CG37" s="161">
        <f t="shared" si="71"/>
        <v>5.2123530111833867E-5</v>
      </c>
      <c r="CH37" s="161">
        <f t="shared" si="71"/>
        <v>1.1771977767926105E-3</v>
      </c>
      <c r="CI37">
        <f t="shared" si="71"/>
        <v>0.65859700396825416</v>
      </c>
      <c r="CJ37" s="161">
        <f t="shared" si="71"/>
        <v>4.3831461890457909E-4</v>
      </c>
      <c r="CK37" s="161">
        <f t="shared" si="71"/>
        <v>1.3151820698049484E-2</v>
      </c>
      <c r="CL37">
        <f t="shared" si="71"/>
        <v>0</v>
      </c>
      <c r="CM37" s="161">
        <f t="shared" si="71"/>
        <v>0</v>
      </c>
      <c r="CN37" s="161">
        <f t="shared" si="71"/>
        <v>0</v>
      </c>
      <c r="CO37">
        <f t="shared" si="71"/>
        <v>4.8141718096836028</v>
      </c>
      <c r="CP37" s="161">
        <f t="shared" si="71"/>
        <v>3.4466278586820381E-3</v>
      </c>
      <c r="CQ37" s="161">
        <f t="shared" si="71"/>
        <v>9.9498810427109466E-2</v>
      </c>
      <c r="CR37">
        <f t="shared" si="71"/>
        <v>0.64510716571428572</v>
      </c>
      <c r="CS37" s="161">
        <f t="shared" si="71"/>
        <v>1.0505998145407447E-3</v>
      </c>
      <c r="CT37" s="161">
        <f t="shared" si="71"/>
        <v>1.4478375399538935E-2</v>
      </c>
      <c r="CU37">
        <f t="shared" si="71"/>
        <v>6.4483983355293804</v>
      </c>
      <c r="CV37" s="161">
        <f t="shared" si="71"/>
        <v>4.8618503641603503E-3</v>
      </c>
      <c r="CW37" s="161">
        <f t="shared" si="71"/>
        <v>9.1795732525440599E-2</v>
      </c>
    </row>
    <row r="38" spans="1:101" x14ac:dyDescent="0.25">
      <c r="A38" s="162" t="s">
        <v>1157</v>
      </c>
      <c r="B38" s="162"/>
      <c r="E38">
        <f>PERCENTILE(E2:E31, 0.33)</f>
        <v>1008.4764506239752</v>
      </c>
      <c r="F38">
        <f t="shared" ref="F38:BQ38" si="72">PERCENTILE(F2:F31, 0.33)</f>
        <v>2103.9688529209857</v>
      </c>
      <c r="G38">
        <f t="shared" si="72"/>
        <v>186.31704652356871</v>
      </c>
      <c r="H38" s="161">
        <f t="shared" si="72"/>
        <v>0.16847183202061713</v>
      </c>
      <c r="I38">
        <f t="shared" si="72"/>
        <v>704.61858874081702</v>
      </c>
      <c r="J38" s="161">
        <f t="shared" si="72"/>
        <v>0.7276572105530591</v>
      </c>
      <c r="K38">
        <f t="shared" si="72"/>
        <v>1.1555068563071624</v>
      </c>
      <c r="L38" s="161">
        <f t="shared" si="72"/>
        <v>1.0351118745239093E-3</v>
      </c>
      <c r="M38">
        <f t="shared" si="72"/>
        <v>36.415661895311544</v>
      </c>
      <c r="N38" s="161">
        <f t="shared" si="72"/>
        <v>2.8775396285503772E-2</v>
      </c>
      <c r="O38">
        <f t="shared" si="72"/>
        <v>1.7938388608571429</v>
      </c>
      <c r="P38" s="161">
        <f t="shared" si="72"/>
        <v>1.3462869952287476E-3</v>
      </c>
      <c r="Q38" s="161">
        <f t="shared" si="72"/>
        <v>8.6442077055564632E-3</v>
      </c>
      <c r="R38">
        <f t="shared" si="72"/>
        <v>5.2625853428571429E-2</v>
      </c>
      <c r="S38" s="161">
        <f t="shared" si="72"/>
        <v>4.3311593606680838E-5</v>
      </c>
      <c r="T38" s="161">
        <f t="shared" si="72"/>
        <v>8.5900774167512297E-4</v>
      </c>
      <c r="U38">
        <f t="shared" si="72"/>
        <v>119.86081234657428</v>
      </c>
      <c r="V38" s="161">
        <f t="shared" si="72"/>
        <v>0.10187731545636475</v>
      </c>
      <c r="W38" s="161">
        <f t="shared" si="72"/>
        <v>0.63903010678175276</v>
      </c>
      <c r="X38">
        <f t="shared" si="72"/>
        <v>1.0062160006912442</v>
      </c>
      <c r="Y38" s="161">
        <f t="shared" si="72"/>
        <v>1.0826698016695965E-3</v>
      </c>
      <c r="Z38" s="161">
        <f t="shared" si="72"/>
        <v>6.0505092291342957E-3</v>
      </c>
      <c r="AA38">
        <f t="shared" si="72"/>
        <v>0</v>
      </c>
      <c r="AB38" s="161">
        <f t="shared" si="72"/>
        <v>0</v>
      </c>
      <c r="AC38" s="161">
        <f t="shared" si="72"/>
        <v>0</v>
      </c>
      <c r="AD38">
        <f t="shared" si="72"/>
        <v>7.6384040670595237</v>
      </c>
      <c r="AE38" s="161">
        <f t="shared" si="72"/>
        <v>5.4987390226455372E-3</v>
      </c>
      <c r="AF38" s="161">
        <f t="shared" si="72"/>
        <v>3.4187590552286984E-2</v>
      </c>
      <c r="AG38">
        <f t="shared" si="72"/>
        <v>14.576906712526966</v>
      </c>
      <c r="AH38" s="161">
        <f t="shared" si="72"/>
        <v>1.3027944033820175E-2</v>
      </c>
      <c r="AI38" s="161">
        <f t="shared" si="72"/>
        <v>7.8425779460572331E-2</v>
      </c>
      <c r="AJ38">
        <f t="shared" si="72"/>
        <v>0.15628410857142858</v>
      </c>
      <c r="AK38" s="161">
        <f t="shared" si="72"/>
        <v>9.4423600806762577E-5</v>
      </c>
      <c r="AL38" s="161">
        <f t="shared" si="72"/>
        <v>7.3249679247421552E-3</v>
      </c>
      <c r="AM38">
        <f t="shared" si="72"/>
        <v>2.8148824325714288</v>
      </c>
      <c r="AN38" s="161">
        <f t="shared" si="72"/>
        <v>2.0761451110958384E-3</v>
      </c>
      <c r="AO38" s="161">
        <f t="shared" si="72"/>
        <v>2.7799317528323258E-3</v>
      </c>
      <c r="AP38">
        <f t="shared" si="72"/>
        <v>0</v>
      </c>
      <c r="AQ38" s="161">
        <f t="shared" si="72"/>
        <v>0</v>
      </c>
      <c r="AR38" s="161">
        <f t="shared" si="72"/>
        <v>0</v>
      </c>
      <c r="AS38">
        <f t="shared" si="72"/>
        <v>699.18972014525718</v>
      </c>
      <c r="AT38" s="161">
        <f t="shared" si="72"/>
        <v>0.70612673636035639</v>
      </c>
      <c r="AU38" s="161">
        <f t="shared" si="72"/>
        <v>0.98967669942896896</v>
      </c>
      <c r="AV38">
        <f t="shared" si="72"/>
        <v>1.3753132857142856E-2</v>
      </c>
      <c r="AW38" s="161">
        <f t="shared" si="72"/>
        <v>1.5030672672073823E-5</v>
      </c>
      <c r="AX38" s="161">
        <f t="shared" si="72"/>
        <v>1.8532860186802157E-5</v>
      </c>
      <c r="AY38">
        <f t="shared" si="72"/>
        <v>0</v>
      </c>
      <c r="AZ38" s="161">
        <f t="shared" si="72"/>
        <v>0</v>
      </c>
      <c r="BA38" s="161">
        <f t="shared" si="72"/>
        <v>0</v>
      </c>
      <c r="BB38">
        <f t="shared" si="72"/>
        <v>8.5292857142857175E-5</v>
      </c>
      <c r="BC38" s="161">
        <f t="shared" si="72"/>
        <v>4.5033100610378204E-8</v>
      </c>
      <c r="BD38" s="161">
        <f t="shared" si="72"/>
        <v>2.6848395686822119E-7</v>
      </c>
      <c r="BE38">
        <f t="shared" si="72"/>
        <v>1.2445002927678573E-2</v>
      </c>
      <c r="BF38" s="161">
        <f t="shared" si="72"/>
        <v>1.0113839502253798E-5</v>
      </c>
      <c r="BG38" s="161">
        <f t="shared" si="72"/>
        <v>3.5428428237968833E-4</v>
      </c>
      <c r="BH38">
        <f t="shared" si="72"/>
        <v>3.3213795839999998</v>
      </c>
      <c r="BI38" s="161">
        <f t="shared" si="72"/>
        <v>3.20608816779974E-3</v>
      </c>
      <c r="BJ38" s="161">
        <f t="shared" si="72"/>
        <v>4.4289234893682784E-2</v>
      </c>
      <c r="BK38">
        <f t="shared" si="72"/>
        <v>10.227918574497428</v>
      </c>
      <c r="BL38" s="161">
        <f t="shared" si="72"/>
        <v>1.2528357271856664E-2</v>
      </c>
      <c r="BM38" s="161">
        <f t="shared" si="72"/>
        <v>0.23943279152217145</v>
      </c>
      <c r="BN38">
        <f t="shared" si="72"/>
        <v>0</v>
      </c>
      <c r="BO38" s="161">
        <f t="shared" si="72"/>
        <v>0</v>
      </c>
      <c r="BP38" s="161">
        <f t="shared" si="72"/>
        <v>0</v>
      </c>
      <c r="BQ38">
        <f t="shared" si="72"/>
        <v>1.0221603428571428E-2</v>
      </c>
      <c r="BR38" s="161">
        <f t="shared" ref="BR38:CW38" si="73">PERCENTILE(BR2:BR31, 0.33)</f>
        <v>7.7928161294058937E-6</v>
      </c>
      <c r="BS38" s="161">
        <f t="shared" si="73"/>
        <v>1.9753672367279373E-4</v>
      </c>
      <c r="BT38">
        <f t="shared" si="73"/>
        <v>4.8707473885714293E-3</v>
      </c>
      <c r="BU38" s="161">
        <f t="shared" si="73"/>
        <v>3.3528228956474441E-6</v>
      </c>
      <c r="BV38" s="161">
        <f t="shared" si="73"/>
        <v>2.8512103098776553E-5</v>
      </c>
      <c r="BW38">
        <f t="shared" si="73"/>
        <v>0</v>
      </c>
      <c r="BX38" s="161">
        <f t="shared" si="73"/>
        <v>0</v>
      </c>
      <c r="BY38" s="161">
        <f t="shared" si="73"/>
        <v>0</v>
      </c>
      <c r="BZ38">
        <f t="shared" si="73"/>
        <v>0</v>
      </c>
      <c r="CA38" s="161">
        <f t="shared" si="73"/>
        <v>0</v>
      </c>
      <c r="CB38" s="161">
        <f t="shared" si="73"/>
        <v>0</v>
      </c>
      <c r="CC38">
        <f t="shared" si="73"/>
        <v>1.0362359571428571E-4</v>
      </c>
      <c r="CD38" s="161">
        <f t="shared" si="73"/>
        <v>6.5796760424387495E-8</v>
      </c>
      <c r="CE38" s="161">
        <f t="shared" si="73"/>
        <v>7.2900244598930463E-7</v>
      </c>
      <c r="CF38">
        <f t="shared" si="73"/>
        <v>0</v>
      </c>
      <c r="CG38" s="161">
        <f t="shared" si="73"/>
        <v>0</v>
      </c>
      <c r="CH38" s="161">
        <f t="shared" si="73"/>
        <v>0</v>
      </c>
      <c r="CI38">
        <f t="shared" si="73"/>
        <v>0.48334744642857141</v>
      </c>
      <c r="CJ38" s="161">
        <f t="shared" si="73"/>
        <v>4.6573658174080501E-4</v>
      </c>
      <c r="CK38" s="161">
        <f t="shared" si="73"/>
        <v>6.402257474603803E-3</v>
      </c>
      <c r="CL38">
        <f t="shared" si="73"/>
        <v>0</v>
      </c>
      <c r="CM38" s="161">
        <f t="shared" si="73"/>
        <v>0</v>
      </c>
      <c r="CN38" s="161">
        <f t="shared" si="73"/>
        <v>0</v>
      </c>
      <c r="CO38">
        <f t="shared" si="73"/>
        <v>4.0152801311354285</v>
      </c>
      <c r="CP38" s="161">
        <f t="shared" si="73"/>
        <v>3.3333818016232611E-3</v>
      </c>
      <c r="CQ38" s="161">
        <f t="shared" si="73"/>
        <v>5.1284405691765615E-2</v>
      </c>
      <c r="CR38">
        <f t="shared" si="73"/>
        <v>0</v>
      </c>
      <c r="CS38" s="161">
        <f t="shared" si="73"/>
        <v>0</v>
      </c>
      <c r="CT38" s="161">
        <f t="shared" si="73"/>
        <v>0</v>
      </c>
      <c r="CU38">
        <f t="shared" si="73"/>
        <v>1.6642503749318716</v>
      </c>
      <c r="CV38" s="161">
        <f t="shared" si="73"/>
        <v>1.573858576272162E-3</v>
      </c>
      <c r="CW38" s="161">
        <f t="shared" si="73"/>
        <v>3.3930581376848609E-2</v>
      </c>
    </row>
    <row r="39" spans="1:101" x14ac:dyDescent="0.25">
      <c r="A39" s="162" t="s">
        <v>1158</v>
      </c>
      <c r="B39" s="162"/>
      <c r="E39">
        <f>PERCENTILE(E2:E31,0.67)</f>
        <v>1627.9466440726496</v>
      </c>
      <c r="F39">
        <f t="shared" ref="F39:BQ39" si="74">PERCENTILE(F2:F31,0.67)</f>
        <v>3223.2107711020003</v>
      </c>
      <c r="G39">
        <f t="shared" si="74"/>
        <v>305.53520432399546</v>
      </c>
      <c r="H39" s="161">
        <f t="shared" si="74"/>
        <v>0.20836474938356334</v>
      </c>
      <c r="I39">
        <f t="shared" si="74"/>
        <v>1364.6895354098572</v>
      </c>
      <c r="J39" s="161">
        <f t="shared" si="74"/>
        <v>0.79264091123370539</v>
      </c>
      <c r="K39">
        <f t="shared" si="74"/>
        <v>2.4239008009517176</v>
      </c>
      <c r="L39" s="161">
        <f t="shared" si="74"/>
        <v>2.8481503129477873E-3</v>
      </c>
      <c r="M39">
        <f t="shared" si="74"/>
        <v>65.310881155146049</v>
      </c>
      <c r="N39" s="161">
        <f t="shared" si="74"/>
        <v>6.0844813141352198E-2</v>
      </c>
      <c r="O39">
        <f t="shared" si="74"/>
        <v>18.631363428571426</v>
      </c>
      <c r="P39" s="161">
        <f t="shared" si="74"/>
        <v>1.5348100851682353E-2</v>
      </c>
      <c r="Q39" s="161">
        <f t="shared" si="74"/>
        <v>8.9078220622058724E-2</v>
      </c>
      <c r="R39">
        <f t="shared" si="74"/>
        <v>2.7726658285714283</v>
      </c>
      <c r="S39" s="161">
        <f t="shared" si="74"/>
        <v>2.0396878844403336E-3</v>
      </c>
      <c r="T39" s="161">
        <f t="shared" si="74"/>
        <v>5.0902564911905111E-2</v>
      </c>
      <c r="U39">
        <f t="shared" si="74"/>
        <v>202.45957873567144</v>
      </c>
      <c r="V39" s="161">
        <f t="shared" si="74"/>
        <v>0.14837331728883341</v>
      </c>
      <c r="W39" s="161">
        <f t="shared" si="74"/>
        <v>0.73338666244168815</v>
      </c>
      <c r="X39">
        <f t="shared" si="74"/>
        <v>3.08154749495238</v>
      </c>
      <c r="Y39" s="161">
        <f t="shared" si="74"/>
        <v>4.5423462824738716E-3</v>
      </c>
      <c r="Z39" s="161">
        <f t="shared" si="74"/>
        <v>1.5269386810494093E-2</v>
      </c>
      <c r="AA39">
        <f t="shared" si="74"/>
        <v>2.7930957142857125E-2</v>
      </c>
      <c r="AB39" s="161">
        <f t="shared" si="74"/>
        <v>2.8980965015247542E-5</v>
      </c>
      <c r="AC39" s="161">
        <f t="shared" si="74"/>
        <v>3.5755954602914662E-4</v>
      </c>
      <c r="AD39">
        <f t="shared" si="74"/>
        <v>15.74404348302857</v>
      </c>
      <c r="AE39" s="161">
        <f t="shared" si="74"/>
        <v>1.8147905718093486E-2</v>
      </c>
      <c r="AF39" s="161">
        <f t="shared" si="74"/>
        <v>6.8461811873715916E-2</v>
      </c>
      <c r="AG39">
        <f t="shared" si="74"/>
        <v>30.511399592256584</v>
      </c>
      <c r="AH39" s="161">
        <f t="shared" si="74"/>
        <v>2.2691335991713957E-2</v>
      </c>
      <c r="AI39" s="161">
        <f t="shared" si="74"/>
        <v>0.11550881026089856</v>
      </c>
      <c r="AJ39">
        <f t="shared" si="74"/>
        <v>6.748914385000008</v>
      </c>
      <c r="AK39" s="161">
        <f t="shared" si="74"/>
        <v>5.135219561654537E-3</v>
      </c>
      <c r="AL39" s="161">
        <f t="shared" si="74"/>
        <v>0.15463104802339583</v>
      </c>
      <c r="AM39">
        <f t="shared" si="74"/>
        <v>9.1083296081665708</v>
      </c>
      <c r="AN39" s="161">
        <f t="shared" si="74"/>
        <v>6.5729804475710332E-3</v>
      </c>
      <c r="AO39" s="161">
        <f t="shared" si="74"/>
        <v>1.0076718514944103E-2</v>
      </c>
      <c r="AP39">
        <f t="shared" si="74"/>
        <v>0.29233019999999998</v>
      </c>
      <c r="AQ39" s="161">
        <f t="shared" si="74"/>
        <v>1.6699032071912698E-4</v>
      </c>
      <c r="AR39" s="161">
        <f t="shared" si="74"/>
        <v>5.3447733971080909E-3</v>
      </c>
      <c r="AS39">
        <f t="shared" si="74"/>
        <v>1336.205298807685</v>
      </c>
      <c r="AT39" s="161">
        <f t="shared" si="74"/>
        <v>0.79011433048662127</v>
      </c>
      <c r="AU39" s="161">
        <f t="shared" si="74"/>
        <v>0.99693454793979042</v>
      </c>
      <c r="AV39">
        <f t="shared" si="74"/>
        <v>9.0793555714285698E-2</v>
      </c>
      <c r="AW39" s="161">
        <f t="shared" si="74"/>
        <v>7.0649309556183469E-5</v>
      </c>
      <c r="AX39" s="161">
        <f t="shared" si="74"/>
        <v>1.2859773986154723E-4</v>
      </c>
      <c r="AY39">
        <f t="shared" si="74"/>
        <v>0</v>
      </c>
      <c r="AZ39" s="161">
        <f t="shared" si="74"/>
        <v>0</v>
      </c>
      <c r="BA39" s="161">
        <f t="shared" si="74"/>
        <v>0</v>
      </c>
      <c r="BB39">
        <f t="shared" si="74"/>
        <v>3.6647135714285711E-2</v>
      </c>
      <c r="BC39" s="161">
        <f t="shared" si="74"/>
        <v>3.522898858988142E-5</v>
      </c>
      <c r="BD39" s="161">
        <f t="shared" si="74"/>
        <v>1.7541665323105629E-4</v>
      </c>
      <c r="BE39">
        <f t="shared" si="74"/>
        <v>0.19480311561499997</v>
      </c>
      <c r="BF39" s="161">
        <f t="shared" si="74"/>
        <v>2.5970307199401477E-4</v>
      </c>
      <c r="BG39" s="161">
        <f t="shared" si="74"/>
        <v>4.0146775268455441E-3</v>
      </c>
      <c r="BH39">
        <f t="shared" si="74"/>
        <v>6.3530357142857143</v>
      </c>
      <c r="BI39" s="161">
        <f t="shared" si="74"/>
        <v>3.7761934187504173E-3</v>
      </c>
      <c r="BJ39" s="161">
        <f t="shared" si="74"/>
        <v>0.12036176129980032</v>
      </c>
      <c r="BK39">
        <f t="shared" si="74"/>
        <v>24.959249368506427</v>
      </c>
      <c r="BL39" s="161">
        <f t="shared" si="74"/>
        <v>2.3312221054784511E-2</v>
      </c>
      <c r="BM39" s="161">
        <f t="shared" si="74"/>
        <v>0.55754391605555853</v>
      </c>
      <c r="BN39">
        <f t="shared" si="74"/>
        <v>0.12225564</v>
      </c>
      <c r="BO39" s="161">
        <f t="shared" si="74"/>
        <v>7.5517761064598145E-5</v>
      </c>
      <c r="BP39" s="161">
        <f t="shared" si="74"/>
        <v>1.2294450484224735E-3</v>
      </c>
      <c r="BQ39">
        <f t="shared" si="74"/>
        <v>7.0017685714285696E-2</v>
      </c>
      <c r="BR39" s="161">
        <f t="shared" ref="BR39:CW39" si="75">PERCENTILE(BR2:BR31,0.67)</f>
        <v>7.2080673604256047E-5</v>
      </c>
      <c r="BS39" s="161">
        <f t="shared" si="75"/>
        <v>1.7984828904001287E-3</v>
      </c>
      <c r="BT39">
        <f t="shared" si="75"/>
        <v>6.2227964720000001E-2</v>
      </c>
      <c r="BU39" s="161">
        <f t="shared" si="75"/>
        <v>3.4530095059972849E-5</v>
      </c>
      <c r="BV39" s="161">
        <f t="shared" si="75"/>
        <v>1.2073444622185583E-3</v>
      </c>
      <c r="BW39">
        <f t="shared" si="75"/>
        <v>0</v>
      </c>
      <c r="BX39" s="161">
        <f t="shared" si="75"/>
        <v>0</v>
      </c>
      <c r="BY39" s="161">
        <f t="shared" si="75"/>
        <v>0</v>
      </c>
      <c r="BZ39">
        <f t="shared" si="75"/>
        <v>0</v>
      </c>
      <c r="CA39" s="161">
        <f t="shared" si="75"/>
        <v>0</v>
      </c>
      <c r="CB39" s="161">
        <f t="shared" si="75"/>
        <v>0</v>
      </c>
      <c r="CC39">
        <f t="shared" si="75"/>
        <v>4.9505440314285708E-4</v>
      </c>
      <c r="CD39" s="161">
        <f t="shared" si="75"/>
        <v>6.6923834933735413E-7</v>
      </c>
      <c r="CE39" s="161">
        <f t="shared" si="75"/>
        <v>1.94241636693483E-5</v>
      </c>
      <c r="CF39">
        <f t="shared" si="75"/>
        <v>0</v>
      </c>
      <c r="CG39" s="161">
        <f t="shared" si="75"/>
        <v>0</v>
      </c>
      <c r="CH39" s="161">
        <f t="shared" si="75"/>
        <v>0</v>
      </c>
      <c r="CI39">
        <f t="shared" si="75"/>
        <v>0.92283428571428572</v>
      </c>
      <c r="CJ39" s="161">
        <f t="shared" si="75"/>
        <v>5.4916681896023038E-4</v>
      </c>
      <c r="CK39" s="161">
        <f t="shared" si="75"/>
        <v>1.7484060199162016E-2</v>
      </c>
      <c r="CL39">
        <f t="shared" si="75"/>
        <v>0</v>
      </c>
      <c r="CM39" s="161">
        <f t="shared" si="75"/>
        <v>0</v>
      </c>
      <c r="CN39" s="161">
        <f t="shared" si="75"/>
        <v>0</v>
      </c>
      <c r="CO39">
        <f t="shared" si="75"/>
        <v>6.4666406017650857</v>
      </c>
      <c r="CP39" s="161">
        <f t="shared" si="75"/>
        <v>3.8962102681412551E-3</v>
      </c>
      <c r="CQ39" s="161">
        <f t="shared" si="75"/>
        <v>0.12064022395110988</v>
      </c>
      <c r="CR39">
        <f t="shared" si="75"/>
        <v>0.62321691428571424</v>
      </c>
      <c r="CS39" s="161">
        <f t="shared" si="75"/>
        <v>6.0060252906614679E-4</v>
      </c>
      <c r="CT39" s="161">
        <f t="shared" si="75"/>
        <v>1.4826616635612348E-2</v>
      </c>
      <c r="CU39">
        <f t="shared" si="75"/>
        <v>3.9661668292150285</v>
      </c>
      <c r="CV39" s="161">
        <f t="shared" si="75"/>
        <v>4.6286066964534075E-3</v>
      </c>
      <c r="CW39" s="161">
        <f t="shared" si="75"/>
        <v>9.6325761757388578E-2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C6C8C-ADCD-490D-A392-15CF88DD1755}">
  <dimension ref="A1:D45"/>
  <sheetViews>
    <sheetView view="pageLayout" zoomScaleNormal="60" workbookViewId="0"/>
  </sheetViews>
  <sheetFormatPr defaultRowHeight="14.25" x14ac:dyDescent="0.2"/>
  <cols>
    <col min="1" max="1" width="23.140625" style="10" customWidth="1"/>
    <col min="2" max="2" width="9.140625" style="10"/>
    <col min="3" max="3" width="17.42578125" style="10" customWidth="1"/>
    <col min="4" max="4" width="20.140625" style="10" bestFit="1" customWidth="1"/>
    <col min="5" max="16384" width="9.140625" style="10"/>
  </cols>
  <sheetData>
    <row r="1" spans="1:4" ht="15.75" thickBot="1" x14ac:dyDescent="0.3">
      <c r="A1" s="9" t="s">
        <v>1162</v>
      </c>
    </row>
    <row r="2" spans="1:4" ht="15.75" thickBot="1" x14ac:dyDescent="0.25">
      <c r="A2" s="178" t="s">
        <v>0</v>
      </c>
      <c r="B2" s="179" t="s">
        <v>1</v>
      </c>
      <c r="C2" s="179" t="s">
        <v>2</v>
      </c>
      <c r="D2" s="179" t="s">
        <v>3</v>
      </c>
    </row>
    <row r="3" spans="1:4" ht="15" thickBot="1" x14ac:dyDescent="0.25">
      <c r="A3" s="180" t="s">
        <v>4</v>
      </c>
      <c r="B3" s="181"/>
      <c r="C3" s="181"/>
      <c r="D3" s="62"/>
    </row>
    <row r="4" spans="1:4" ht="58.5" customHeight="1" x14ac:dyDescent="0.2">
      <c r="A4" s="347" t="s">
        <v>5</v>
      </c>
      <c r="B4" s="344" t="s">
        <v>6</v>
      </c>
      <c r="C4" s="182">
        <v>40</v>
      </c>
      <c r="D4" s="344" t="s">
        <v>1163</v>
      </c>
    </row>
    <row r="5" spans="1:4" x14ac:dyDescent="0.2">
      <c r="A5" s="348"/>
      <c r="B5" s="345"/>
      <c r="C5" s="182">
        <v>72</v>
      </c>
      <c r="D5" s="345"/>
    </row>
    <row r="6" spans="1:4" ht="15" thickBot="1" x14ac:dyDescent="0.25">
      <c r="A6" s="349"/>
      <c r="B6" s="346"/>
      <c r="C6" s="62" t="s">
        <v>7</v>
      </c>
      <c r="D6" s="346"/>
    </row>
    <row r="7" spans="1:4" ht="57.75" thickBot="1" x14ac:dyDescent="0.25">
      <c r="A7" s="184" t="s">
        <v>8</v>
      </c>
      <c r="B7" s="62" t="s">
        <v>9</v>
      </c>
      <c r="C7" s="62">
        <v>112</v>
      </c>
      <c r="D7" s="62" t="s">
        <v>10</v>
      </c>
    </row>
    <row r="8" spans="1:4" ht="50.25" customHeight="1" x14ac:dyDescent="0.2">
      <c r="A8" s="183" t="s">
        <v>11</v>
      </c>
      <c r="B8" s="344" t="s">
        <v>13</v>
      </c>
      <c r="C8" s="182">
        <v>56</v>
      </c>
      <c r="D8" s="344" t="s">
        <v>1163</v>
      </c>
    </row>
    <row r="9" spans="1:4" ht="30.75" thickBot="1" x14ac:dyDescent="0.25">
      <c r="A9" s="184" t="s">
        <v>12</v>
      </c>
      <c r="B9" s="346"/>
      <c r="C9" s="62">
        <v>112</v>
      </c>
      <c r="D9" s="346"/>
    </row>
    <row r="10" spans="1:4" ht="57.75" thickBot="1" x14ac:dyDescent="0.25">
      <c r="A10" s="184" t="s">
        <v>14</v>
      </c>
      <c r="B10" s="62" t="s">
        <v>9</v>
      </c>
      <c r="C10" s="62">
        <v>112</v>
      </c>
      <c r="D10" s="62" t="s">
        <v>15</v>
      </c>
    </row>
    <row r="11" spans="1:4" ht="30.75" thickBot="1" x14ac:dyDescent="0.25">
      <c r="A11" s="184" t="s">
        <v>16</v>
      </c>
      <c r="B11" s="62" t="s">
        <v>17</v>
      </c>
      <c r="C11" s="62" t="s">
        <v>18</v>
      </c>
      <c r="D11" s="176" t="s">
        <v>19</v>
      </c>
    </row>
    <row r="12" spans="1:4" ht="30.75" thickBot="1" x14ac:dyDescent="0.25">
      <c r="A12" s="184" t="s">
        <v>20</v>
      </c>
      <c r="B12" s="62" t="s">
        <v>21</v>
      </c>
      <c r="C12" s="62">
        <v>60</v>
      </c>
      <c r="D12" s="176" t="s">
        <v>22</v>
      </c>
    </row>
    <row r="13" spans="1:4" ht="29.25" thickBot="1" x14ac:dyDescent="0.25">
      <c r="A13" s="184" t="s">
        <v>23</v>
      </c>
      <c r="B13" s="62" t="s">
        <v>24</v>
      </c>
      <c r="C13" s="62">
        <v>133</v>
      </c>
      <c r="D13" s="62" t="s">
        <v>25</v>
      </c>
    </row>
    <row r="14" spans="1:4" ht="15.75" thickBot="1" x14ac:dyDescent="0.25">
      <c r="A14" s="184" t="s">
        <v>26</v>
      </c>
      <c r="B14" s="62" t="s">
        <v>27</v>
      </c>
      <c r="C14" s="62">
        <v>254.4</v>
      </c>
      <c r="D14" s="176" t="s">
        <v>19</v>
      </c>
    </row>
    <row r="15" spans="1:4" ht="29.25" thickBot="1" x14ac:dyDescent="0.25">
      <c r="A15" s="184" t="s">
        <v>28</v>
      </c>
      <c r="B15" s="62" t="s">
        <v>24</v>
      </c>
      <c r="C15" s="62">
        <v>123.8</v>
      </c>
      <c r="D15" s="62" t="s">
        <v>29</v>
      </c>
    </row>
    <row r="16" spans="1:4" ht="29.25" thickBot="1" x14ac:dyDescent="0.25">
      <c r="A16" s="184" t="s">
        <v>30</v>
      </c>
      <c r="B16" s="62" t="s">
        <v>31</v>
      </c>
      <c r="C16" s="62">
        <v>57</v>
      </c>
      <c r="D16" s="176" t="s">
        <v>19</v>
      </c>
    </row>
    <row r="17" spans="1:4" ht="30" x14ac:dyDescent="0.2">
      <c r="A17" s="183" t="s">
        <v>32</v>
      </c>
      <c r="B17" s="182" t="s">
        <v>35</v>
      </c>
      <c r="C17" s="182">
        <v>67</v>
      </c>
      <c r="D17" s="344" t="s">
        <v>38</v>
      </c>
    </row>
    <row r="18" spans="1:4" ht="15" x14ac:dyDescent="0.2">
      <c r="A18" s="183" t="s">
        <v>33</v>
      </c>
      <c r="B18" s="182" t="s">
        <v>36</v>
      </c>
      <c r="C18" s="182">
        <v>134</v>
      </c>
      <c r="D18" s="345"/>
    </row>
    <row r="19" spans="1:4" ht="15.75" thickBot="1" x14ac:dyDescent="0.25">
      <c r="A19" s="184" t="s">
        <v>34</v>
      </c>
      <c r="B19" s="62" t="s">
        <v>37</v>
      </c>
      <c r="C19" s="62">
        <v>268</v>
      </c>
      <c r="D19" s="346"/>
    </row>
    <row r="20" spans="1:4" ht="15.75" thickBot="1" x14ac:dyDescent="0.25">
      <c r="A20" s="184"/>
      <c r="B20" s="62"/>
      <c r="C20" s="62"/>
      <c r="D20" s="62"/>
    </row>
    <row r="21" spans="1:4" ht="15.75" thickBot="1" x14ac:dyDescent="0.25">
      <c r="A21" s="185" t="s">
        <v>39</v>
      </c>
      <c r="B21" s="62"/>
      <c r="C21" s="62"/>
      <c r="D21" s="62"/>
    </row>
    <row r="22" spans="1:4" ht="15" thickBot="1" x14ac:dyDescent="0.25">
      <c r="A22" s="186" t="s">
        <v>40</v>
      </c>
      <c r="B22" s="62"/>
      <c r="C22" s="62"/>
      <c r="D22" s="62"/>
    </row>
    <row r="23" spans="1:4" ht="57.75" thickBot="1" x14ac:dyDescent="0.25">
      <c r="A23" s="184" t="s">
        <v>41</v>
      </c>
      <c r="B23" s="62" t="s">
        <v>42</v>
      </c>
      <c r="C23" s="62">
        <v>22</v>
      </c>
      <c r="D23" s="62" t="s">
        <v>43</v>
      </c>
    </row>
    <row r="24" spans="1:4" ht="15" thickBot="1" x14ac:dyDescent="0.25">
      <c r="A24" s="186" t="s">
        <v>44</v>
      </c>
      <c r="B24" s="62"/>
      <c r="C24" s="62"/>
      <c r="D24" s="62"/>
    </row>
    <row r="25" spans="1:4" ht="29.25" thickBot="1" x14ac:dyDescent="0.25">
      <c r="A25" s="184" t="s">
        <v>45</v>
      </c>
      <c r="B25" s="62" t="s">
        <v>24</v>
      </c>
      <c r="C25" s="62">
        <v>45</v>
      </c>
      <c r="D25" s="62" t="s">
        <v>25</v>
      </c>
    </row>
    <row r="26" spans="1:4" ht="29.25" thickBot="1" x14ac:dyDescent="0.25">
      <c r="A26" s="184" t="s">
        <v>46</v>
      </c>
      <c r="B26" s="62" t="s">
        <v>24</v>
      </c>
      <c r="C26" s="62">
        <v>47</v>
      </c>
      <c r="D26" s="62" t="s">
        <v>25</v>
      </c>
    </row>
    <row r="27" spans="1:4" ht="15.75" thickBot="1" x14ac:dyDescent="0.25">
      <c r="A27" s="184" t="s">
        <v>47</v>
      </c>
      <c r="B27" s="62" t="s">
        <v>27</v>
      </c>
      <c r="C27" s="62">
        <v>5.9</v>
      </c>
      <c r="D27" s="62" t="s">
        <v>48</v>
      </c>
    </row>
    <row r="28" spans="1:4" ht="15.75" thickBot="1" x14ac:dyDescent="0.25">
      <c r="A28" s="184"/>
      <c r="B28" s="62"/>
      <c r="C28" s="62"/>
      <c r="D28" s="62"/>
    </row>
    <row r="29" spans="1:4" ht="15.75" thickBot="1" x14ac:dyDescent="0.25">
      <c r="A29" s="185" t="s">
        <v>49</v>
      </c>
      <c r="B29" s="62"/>
      <c r="C29" s="62"/>
      <c r="D29" s="62"/>
    </row>
    <row r="30" spans="1:4" ht="15.75" thickBot="1" x14ac:dyDescent="0.25">
      <c r="A30" s="184" t="s">
        <v>50</v>
      </c>
      <c r="B30" s="62" t="s">
        <v>51</v>
      </c>
      <c r="C30" s="62">
        <v>32</v>
      </c>
      <c r="D30" s="176" t="s">
        <v>1179</v>
      </c>
    </row>
    <row r="31" spans="1:4" ht="15.75" thickBot="1" x14ac:dyDescent="0.25">
      <c r="A31" s="184" t="s">
        <v>52</v>
      </c>
      <c r="B31" s="62" t="s">
        <v>51</v>
      </c>
      <c r="C31" s="62">
        <v>32</v>
      </c>
      <c r="D31" s="176" t="s">
        <v>1179</v>
      </c>
    </row>
    <row r="32" spans="1:4" ht="15.75" thickBot="1" x14ac:dyDescent="0.25">
      <c r="A32" s="184" t="s">
        <v>53</v>
      </c>
      <c r="B32" s="62" t="s">
        <v>54</v>
      </c>
      <c r="C32" s="62">
        <v>42</v>
      </c>
      <c r="D32" s="176" t="s">
        <v>1179</v>
      </c>
    </row>
    <row r="33" spans="1:4" ht="15.75" thickBot="1" x14ac:dyDescent="0.25">
      <c r="A33" s="184" t="s">
        <v>55</v>
      </c>
      <c r="B33" s="62" t="s">
        <v>51</v>
      </c>
      <c r="C33" s="62">
        <v>42</v>
      </c>
      <c r="D33" s="176" t="s">
        <v>19</v>
      </c>
    </row>
    <row r="34" spans="1:4" ht="29.25" thickBot="1" x14ac:dyDescent="0.25">
      <c r="A34" s="184" t="s">
        <v>56</v>
      </c>
      <c r="B34" s="62" t="s">
        <v>24</v>
      </c>
      <c r="C34" s="62">
        <v>5</v>
      </c>
      <c r="D34" s="176" t="s">
        <v>57</v>
      </c>
    </row>
    <row r="35" spans="1:4" ht="29.25" thickBot="1" x14ac:dyDescent="0.25">
      <c r="A35" s="184" t="s">
        <v>58</v>
      </c>
      <c r="B35" s="62" t="s">
        <v>59</v>
      </c>
      <c r="C35" s="62">
        <v>64</v>
      </c>
      <c r="D35" s="176" t="s">
        <v>19</v>
      </c>
    </row>
    <row r="36" spans="1:4" ht="30.75" thickBot="1" x14ac:dyDescent="0.25">
      <c r="A36" s="184" t="s">
        <v>60</v>
      </c>
      <c r="B36" s="62" t="s">
        <v>61</v>
      </c>
      <c r="C36" s="62">
        <v>47.5</v>
      </c>
      <c r="D36" s="62" t="s">
        <v>62</v>
      </c>
    </row>
    <row r="37" spans="1:4" ht="15.75" thickBot="1" x14ac:dyDescent="0.25">
      <c r="A37" s="184" t="s">
        <v>63</v>
      </c>
      <c r="B37" s="62" t="s">
        <v>27</v>
      </c>
      <c r="C37" s="62">
        <v>15</v>
      </c>
      <c r="D37" s="62" t="s">
        <v>64</v>
      </c>
    </row>
    <row r="38" spans="1:4" ht="28.5" x14ac:dyDescent="0.2">
      <c r="A38" s="347" t="s">
        <v>65</v>
      </c>
      <c r="B38" s="182" t="s">
        <v>66</v>
      </c>
      <c r="C38" s="182">
        <v>6.8</v>
      </c>
      <c r="D38" s="182" t="s">
        <v>69</v>
      </c>
    </row>
    <row r="39" spans="1:4" x14ac:dyDescent="0.2">
      <c r="A39" s="348"/>
      <c r="B39" s="182" t="s">
        <v>67</v>
      </c>
      <c r="C39" s="182">
        <v>8.6</v>
      </c>
      <c r="D39" s="182" t="s">
        <v>19</v>
      </c>
    </row>
    <row r="40" spans="1:4" ht="15" thickBot="1" x14ac:dyDescent="0.25">
      <c r="A40" s="349"/>
      <c r="B40" s="177"/>
      <c r="C40" s="62" t="s">
        <v>68</v>
      </c>
      <c r="D40" s="177"/>
    </row>
    <row r="41" spans="1:4" ht="30.75" thickBot="1" x14ac:dyDescent="0.25">
      <c r="A41" s="184" t="s">
        <v>70</v>
      </c>
      <c r="B41" s="62" t="s">
        <v>66</v>
      </c>
      <c r="C41" s="62">
        <v>16</v>
      </c>
      <c r="D41" s="62" t="s">
        <v>19</v>
      </c>
    </row>
    <row r="42" spans="1:4" ht="15.75" thickBot="1" x14ac:dyDescent="0.25">
      <c r="A42" s="184" t="s">
        <v>71</v>
      </c>
      <c r="B42" s="62" t="s">
        <v>72</v>
      </c>
      <c r="C42" s="62">
        <v>160</v>
      </c>
      <c r="D42" s="62" t="s">
        <v>73</v>
      </c>
    </row>
    <row r="43" spans="1:4" ht="29.25" thickBot="1" x14ac:dyDescent="0.25">
      <c r="A43" s="184" t="s">
        <v>74</v>
      </c>
      <c r="B43" s="62" t="s">
        <v>72</v>
      </c>
      <c r="C43" s="62">
        <v>160</v>
      </c>
      <c r="D43" s="62" t="s">
        <v>75</v>
      </c>
    </row>
    <row r="44" spans="1:4" ht="30.75" thickBot="1" x14ac:dyDescent="0.25">
      <c r="A44" s="184" t="s">
        <v>76</v>
      </c>
      <c r="B44" s="62" t="s">
        <v>72</v>
      </c>
      <c r="C44" s="62">
        <v>75</v>
      </c>
      <c r="D44" s="62" t="s">
        <v>77</v>
      </c>
    </row>
    <row r="45" spans="1:4" ht="15.75" thickBot="1" x14ac:dyDescent="0.25">
      <c r="A45" s="184" t="s">
        <v>78</v>
      </c>
      <c r="B45" s="62" t="s">
        <v>79</v>
      </c>
      <c r="C45" s="62">
        <v>90</v>
      </c>
      <c r="D45" s="62" t="s">
        <v>80</v>
      </c>
    </row>
  </sheetData>
  <mergeCells count="7">
    <mergeCell ref="D17:D19"/>
    <mergeCell ref="A38:A40"/>
    <mergeCell ref="A4:A6"/>
    <mergeCell ref="B4:B6"/>
    <mergeCell ref="D4:D6"/>
    <mergeCell ref="B8:B9"/>
    <mergeCell ref="D8:D9"/>
  </mergeCells>
  <hyperlinks>
    <hyperlink ref="D11" r:id="rId1" display="https://www.caffeineinformer.com/caffeine-content/matcha-green-tea" xr:uid="{2CBD41C0-2C9F-4A51-8BA6-A79D9DA20843}"/>
    <hyperlink ref="D12" r:id="rId2" display="https://www.cspinet.org/eating-healthy/ingredients-of-concern/caffeine-chart" xr:uid="{D1222D2D-0F0D-4263-8C91-B7DC67E81B7A}"/>
    <hyperlink ref="D14" r:id="rId3" display="https://www.caffeineinformer.com/caffeine-content/matcha-green-tea" xr:uid="{759B7327-6E92-4C26-9131-2228674EB101}"/>
    <hyperlink ref="D16" r:id="rId4" display="https://www.caffeineinformer.com/caffeine-content/coffee-instant" xr:uid="{74C3A543-2C60-4112-95C3-9B42C5140AC3}"/>
    <hyperlink ref="D30" r:id="rId5" display="https://www.coca-cola.ie/our-business/faqs/how-much-caffeine-is-in-diet-coke-coca-cola-and-coke-zero" xr:uid="{28EDD5E2-E0A7-4E8F-B57C-32619E07D605}"/>
    <hyperlink ref="D31" r:id="rId6" display="https://www.coca-cola.ie/our-business/faqs/how-much-caffeine-is-in-diet-coke-coca-cola-and-coke-zero" xr:uid="{7B0FF0F7-928D-40B3-9724-551CCB83DC25}"/>
    <hyperlink ref="D32" r:id="rId7" display="https://www.coca-cola.ie/our-business/faqs/how-much-caffeine-is-in-diet-coke-coca-cola-and-coke-zero" xr:uid="{233A78DB-6176-489F-885C-D5D584DD429D}"/>
    <hyperlink ref="D33" r:id="rId8" display="https://www.caffeineinformer.com/caffeine-content/matcha-green-tea" xr:uid="{F5B79FF1-1799-4124-99E4-7BCB103B151B}"/>
    <hyperlink ref="D34" r:id="rId9" location="/food-details/171277/nutrients" display="https://fdc.nal.usda.gov/fdc-app.html - /food-details/171277/nutrients" xr:uid="{1E15A696-726C-485A-ACFC-000227A4742F}"/>
    <hyperlink ref="D35" r:id="rId10" display="https://www.caffeineinformer.com/caffeine-content/matcha-green-tea" xr:uid="{C6FFEB0D-5583-4BA3-8200-99723C477968}"/>
  </hyperlinks>
  <pageMargins left="0.7" right="0.7" top="0.75" bottom="0.75" header="0.3" footer="0.3"/>
  <pageSetup orientation="portrait" r:id="rId1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03245-CCD5-4DB4-9745-AA5439733D3C}">
  <dimension ref="A1:H25"/>
  <sheetViews>
    <sheetView topLeftCell="A16" workbookViewId="0">
      <selection activeCell="A25" sqref="A25"/>
    </sheetView>
  </sheetViews>
  <sheetFormatPr defaultRowHeight="15" x14ac:dyDescent="0.2"/>
  <cols>
    <col min="1" max="1" width="12.7109375" style="12" bestFit="1" customWidth="1"/>
    <col min="2" max="2" width="48.28515625" style="12" bestFit="1" customWidth="1"/>
    <col min="3" max="3" width="6.85546875" style="12" bestFit="1" customWidth="1"/>
    <col min="4" max="4" width="11.28515625" style="12" bestFit="1" customWidth="1"/>
    <col min="5" max="5" width="9.140625" style="12"/>
    <col min="6" max="6" width="10.140625" style="12" bestFit="1" customWidth="1"/>
    <col min="7" max="7" width="19" style="12" bestFit="1" customWidth="1"/>
    <col min="8" max="8" width="52.140625" style="12" bestFit="1" customWidth="1"/>
    <col min="9" max="16384" width="9.140625" style="12"/>
  </cols>
  <sheetData>
    <row r="1" spans="1:8" ht="66" x14ac:dyDescent="0.2">
      <c r="A1" s="331" t="s">
        <v>2247</v>
      </c>
      <c r="B1" s="331" t="s">
        <v>2248</v>
      </c>
      <c r="C1" s="332" t="s">
        <v>2249</v>
      </c>
      <c r="D1" s="332" t="s">
        <v>2250</v>
      </c>
      <c r="E1" s="333" t="s">
        <v>2313</v>
      </c>
      <c r="F1" s="334" t="s">
        <v>2251</v>
      </c>
      <c r="G1" s="333" t="s">
        <v>2252</v>
      </c>
      <c r="H1" s="335" t="s">
        <v>2253</v>
      </c>
    </row>
    <row r="2" spans="1:8" ht="15.75" x14ac:dyDescent="0.2">
      <c r="A2" s="336" t="s">
        <v>2254</v>
      </c>
      <c r="B2" s="336" t="s">
        <v>2255</v>
      </c>
      <c r="C2" s="337">
        <v>2.94</v>
      </c>
      <c r="D2" s="338" t="s">
        <v>2256</v>
      </c>
      <c r="E2" s="338">
        <v>357</v>
      </c>
      <c r="F2" s="338" t="s">
        <v>2314</v>
      </c>
      <c r="G2" s="338">
        <v>20</v>
      </c>
      <c r="H2" s="336" t="s">
        <v>2257</v>
      </c>
    </row>
    <row r="3" spans="1:8" ht="15.75" x14ac:dyDescent="0.25">
      <c r="A3" s="336" t="s">
        <v>2254</v>
      </c>
      <c r="B3" s="336" t="s">
        <v>2258</v>
      </c>
      <c r="C3" s="337">
        <v>3.98</v>
      </c>
      <c r="D3" s="338" t="s">
        <v>2259</v>
      </c>
      <c r="E3" s="339">
        <v>327.07</v>
      </c>
      <c r="F3" s="340" t="s">
        <v>2315</v>
      </c>
      <c r="G3" s="338">
        <v>20</v>
      </c>
      <c r="H3" s="336" t="s">
        <v>2260</v>
      </c>
    </row>
    <row r="4" spans="1:8" ht="15.75" x14ac:dyDescent="0.25">
      <c r="A4" s="336" t="s">
        <v>2261</v>
      </c>
      <c r="B4" s="336" t="s">
        <v>2262</v>
      </c>
      <c r="C4" s="338">
        <v>2.42</v>
      </c>
      <c r="D4" s="337" t="s">
        <v>2256</v>
      </c>
      <c r="E4" s="339">
        <v>204.98</v>
      </c>
      <c r="F4" s="340" t="s">
        <v>2316</v>
      </c>
      <c r="G4" s="338" t="s">
        <v>2263</v>
      </c>
      <c r="H4" s="336" t="s">
        <v>2264</v>
      </c>
    </row>
    <row r="5" spans="1:8" ht="15.75" x14ac:dyDescent="0.2">
      <c r="A5" s="336" t="s">
        <v>2265</v>
      </c>
      <c r="B5" s="336" t="s">
        <v>2266</v>
      </c>
      <c r="C5" s="338">
        <v>2.95</v>
      </c>
      <c r="D5" s="338" t="s">
        <v>2259</v>
      </c>
      <c r="E5" s="339">
        <v>232.95</v>
      </c>
      <c r="F5" s="337" t="s">
        <v>2317</v>
      </c>
      <c r="G5" s="338" t="s">
        <v>2267</v>
      </c>
      <c r="H5" s="336" t="s">
        <v>2268</v>
      </c>
    </row>
    <row r="6" spans="1:8" ht="15.75" x14ac:dyDescent="0.2">
      <c r="A6" s="336" t="s">
        <v>2269</v>
      </c>
      <c r="B6" s="336" t="s">
        <v>2270</v>
      </c>
      <c r="C6" s="337">
        <v>3.71</v>
      </c>
      <c r="D6" s="338" t="s">
        <v>2259</v>
      </c>
      <c r="E6" s="339">
        <v>355.03809999999999</v>
      </c>
      <c r="F6" s="337" t="s">
        <v>2318</v>
      </c>
      <c r="G6" s="338" t="s">
        <v>2271</v>
      </c>
      <c r="H6" s="336" t="s">
        <v>2270</v>
      </c>
    </row>
    <row r="7" spans="1:8" ht="15.75" x14ac:dyDescent="0.2">
      <c r="A7" s="336" t="s">
        <v>2269</v>
      </c>
      <c r="B7" s="336" t="s">
        <v>2272</v>
      </c>
      <c r="C7" s="338">
        <v>3.18</v>
      </c>
      <c r="D7" s="338" t="s">
        <v>2259</v>
      </c>
      <c r="E7" s="339">
        <v>339.04809999999998</v>
      </c>
      <c r="F7" s="337" t="s">
        <v>2319</v>
      </c>
      <c r="G7" s="338" t="s">
        <v>2273</v>
      </c>
      <c r="H7" s="336" t="s">
        <v>2274</v>
      </c>
    </row>
    <row r="8" spans="1:8" ht="15.75" x14ac:dyDescent="0.2">
      <c r="A8" s="336" t="s">
        <v>2275</v>
      </c>
      <c r="B8" s="336" t="s">
        <v>2276</v>
      </c>
      <c r="C8" s="338">
        <v>4.76</v>
      </c>
      <c r="D8" s="338" t="s">
        <v>2259</v>
      </c>
      <c r="E8" s="339">
        <v>194.01</v>
      </c>
      <c r="F8" s="337" t="s">
        <v>2320</v>
      </c>
      <c r="G8" s="338" t="s">
        <v>2277</v>
      </c>
      <c r="H8" s="336" t="s">
        <v>2278</v>
      </c>
    </row>
    <row r="9" spans="1:8" ht="15.75" x14ac:dyDescent="0.2">
      <c r="A9" s="336" t="s">
        <v>2275</v>
      </c>
      <c r="B9" s="336" t="s">
        <v>2278</v>
      </c>
      <c r="C9" s="338">
        <v>3.05</v>
      </c>
      <c r="D9" s="338" t="s">
        <v>2259</v>
      </c>
      <c r="E9" s="339">
        <v>194.02</v>
      </c>
      <c r="F9" s="337" t="s">
        <v>2320</v>
      </c>
      <c r="G9" s="338" t="s">
        <v>2279</v>
      </c>
      <c r="H9" s="336" t="s">
        <v>2278</v>
      </c>
    </row>
    <row r="10" spans="1:8" ht="15.75" x14ac:dyDescent="0.2">
      <c r="A10" s="336" t="s">
        <v>2275</v>
      </c>
      <c r="B10" s="336" t="s">
        <v>2280</v>
      </c>
      <c r="C10" s="337">
        <v>4.0999999999999996</v>
      </c>
      <c r="D10" s="338" t="s">
        <v>2259</v>
      </c>
      <c r="E10" s="339">
        <v>177.96420000000001</v>
      </c>
      <c r="F10" s="337" t="s">
        <v>2321</v>
      </c>
      <c r="G10" s="338" t="s">
        <v>2281</v>
      </c>
      <c r="H10" s="336" t="s">
        <v>2280</v>
      </c>
    </row>
    <row r="11" spans="1:8" ht="45.75" x14ac:dyDescent="0.25">
      <c r="A11" s="336" t="s">
        <v>2282</v>
      </c>
      <c r="B11" s="336" t="s">
        <v>2283</v>
      </c>
      <c r="C11" s="337">
        <v>4.1500000000000004</v>
      </c>
      <c r="D11" s="338" t="s">
        <v>2259</v>
      </c>
      <c r="E11" s="339">
        <v>260.99</v>
      </c>
      <c r="F11" s="340" t="s">
        <v>2322</v>
      </c>
      <c r="G11" s="338" t="s">
        <v>2284</v>
      </c>
      <c r="H11" s="336" t="s">
        <v>2283</v>
      </c>
    </row>
    <row r="12" spans="1:8" ht="30.75" x14ac:dyDescent="0.2">
      <c r="A12" s="336" t="s">
        <v>2282</v>
      </c>
      <c r="B12" s="336" t="s">
        <v>2285</v>
      </c>
      <c r="C12" s="337">
        <v>3.44</v>
      </c>
      <c r="D12" s="338" t="s">
        <v>2259</v>
      </c>
      <c r="E12" s="339">
        <v>341.08</v>
      </c>
      <c r="F12" s="340" t="s">
        <v>2323</v>
      </c>
      <c r="G12" s="338">
        <v>20</v>
      </c>
      <c r="H12" s="336" t="s">
        <v>2286</v>
      </c>
    </row>
    <row r="13" spans="1:8" ht="30.75" x14ac:dyDescent="0.2">
      <c r="A13" s="336" t="s">
        <v>2282</v>
      </c>
      <c r="B13" s="336" t="s">
        <v>2287</v>
      </c>
      <c r="C13" s="337">
        <v>3.77</v>
      </c>
      <c r="D13" s="338" t="s">
        <v>2259</v>
      </c>
      <c r="E13" s="339">
        <v>341.08</v>
      </c>
      <c r="F13" s="340" t="s">
        <v>2323</v>
      </c>
      <c r="G13" s="338">
        <v>20</v>
      </c>
      <c r="H13" s="336" t="s">
        <v>2286</v>
      </c>
    </row>
    <row r="14" spans="1:8" ht="30.75" x14ac:dyDescent="0.2">
      <c r="A14" s="336" t="s">
        <v>2288</v>
      </c>
      <c r="B14" s="336" t="s">
        <v>2289</v>
      </c>
      <c r="C14" s="341">
        <v>3.57</v>
      </c>
      <c r="D14" s="341" t="s">
        <v>2290</v>
      </c>
      <c r="E14" s="338">
        <v>211</v>
      </c>
      <c r="F14" s="337" t="s">
        <v>2324</v>
      </c>
      <c r="G14" s="338" t="s">
        <v>2291</v>
      </c>
      <c r="H14" s="336" t="s">
        <v>2292</v>
      </c>
    </row>
    <row r="15" spans="1:8" ht="30.75" x14ac:dyDescent="0.2">
      <c r="A15" s="336" t="s">
        <v>2288</v>
      </c>
      <c r="B15" s="336" t="s">
        <v>2293</v>
      </c>
      <c r="C15" s="341">
        <v>2.89</v>
      </c>
      <c r="D15" s="341" t="s">
        <v>2290</v>
      </c>
      <c r="E15" s="338">
        <v>197</v>
      </c>
      <c r="F15" s="337" t="s">
        <v>2325</v>
      </c>
      <c r="G15" s="338" t="s">
        <v>2294</v>
      </c>
      <c r="H15" s="336" t="s">
        <v>2293</v>
      </c>
    </row>
    <row r="16" spans="1:8" ht="30.75" x14ac:dyDescent="0.2">
      <c r="A16" s="336" t="s">
        <v>2288</v>
      </c>
      <c r="B16" s="336" t="s">
        <v>2295</v>
      </c>
      <c r="C16" s="341">
        <v>3.2</v>
      </c>
      <c r="D16" s="341" t="s">
        <v>2290</v>
      </c>
      <c r="E16" s="338">
        <v>197</v>
      </c>
      <c r="F16" s="337" t="s">
        <v>2326</v>
      </c>
      <c r="G16" s="338" t="s">
        <v>2296</v>
      </c>
      <c r="H16" s="336" t="s">
        <v>2295</v>
      </c>
    </row>
    <row r="17" spans="1:8" ht="15.75" x14ac:dyDescent="0.2">
      <c r="A17" s="336" t="s">
        <v>2288</v>
      </c>
      <c r="B17" s="336" t="s">
        <v>2297</v>
      </c>
      <c r="C17" s="341">
        <v>2.4300000000000002</v>
      </c>
      <c r="D17" s="341" t="s">
        <v>2290</v>
      </c>
      <c r="E17" s="338">
        <v>183</v>
      </c>
      <c r="F17" s="337" t="s">
        <v>2327</v>
      </c>
      <c r="G17" s="338" t="s">
        <v>2298</v>
      </c>
      <c r="H17" s="336" t="s">
        <v>2292</v>
      </c>
    </row>
    <row r="18" spans="1:8" ht="30.75" x14ac:dyDescent="0.2">
      <c r="A18" s="336" t="s">
        <v>2288</v>
      </c>
      <c r="B18" s="336" t="s">
        <v>2299</v>
      </c>
      <c r="C18" s="341">
        <v>2.63</v>
      </c>
      <c r="D18" s="341" t="s">
        <v>2290</v>
      </c>
      <c r="E18" s="338">
        <v>167</v>
      </c>
      <c r="F18" s="337" t="s">
        <v>2328</v>
      </c>
      <c r="G18" s="338" t="s">
        <v>2300</v>
      </c>
      <c r="H18" s="336" t="s">
        <v>2299</v>
      </c>
    </row>
    <row r="19" spans="1:8" ht="30.75" x14ac:dyDescent="0.2">
      <c r="A19" s="336" t="s">
        <v>2288</v>
      </c>
      <c r="B19" s="336" t="s">
        <v>2301</v>
      </c>
      <c r="C19" s="341">
        <v>2.0499999999999998</v>
      </c>
      <c r="D19" s="341" t="s">
        <v>2290</v>
      </c>
      <c r="E19" s="338">
        <v>167</v>
      </c>
      <c r="F19" s="337" t="s">
        <v>2329</v>
      </c>
      <c r="G19" s="338">
        <v>40</v>
      </c>
      <c r="H19" s="336" t="s">
        <v>2301</v>
      </c>
    </row>
    <row r="20" spans="1:8" ht="15.75" x14ac:dyDescent="0.2">
      <c r="A20" s="336" t="s">
        <v>2288</v>
      </c>
      <c r="B20" s="336" t="s">
        <v>2302</v>
      </c>
      <c r="C20" s="337">
        <v>4.04</v>
      </c>
      <c r="D20" s="341" t="s">
        <v>2290</v>
      </c>
      <c r="E20" s="338">
        <v>195</v>
      </c>
      <c r="F20" s="337" t="s">
        <v>2330</v>
      </c>
      <c r="G20" s="338" t="s">
        <v>2303</v>
      </c>
      <c r="H20" s="336" t="s">
        <v>2302</v>
      </c>
    </row>
    <row r="21" spans="1:8" ht="30" x14ac:dyDescent="0.2">
      <c r="A21" s="336" t="s">
        <v>2288</v>
      </c>
      <c r="B21" s="336" t="s">
        <v>2304</v>
      </c>
      <c r="C21" s="337" t="s">
        <v>2305</v>
      </c>
      <c r="D21" s="341" t="s">
        <v>2290</v>
      </c>
      <c r="E21" s="338">
        <v>181</v>
      </c>
      <c r="F21" s="337" t="s">
        <v>2331</v>
      </c>
      <c r="G21" s="338" t="s">
        <v>2303</v>
      </c>
      <c r="H21" s="336" t="s">
        <v>2306</v>
      </c>
    </row>
    <row r="22" spans="1:8" ht="45.75" x14ac:dyDescent="0.2">
      <c r="A22" s="336" t="s">
        <v>2288</v>
      </c>
      <c r="B22" s="336" t="s">
        <v>2307</v>
      </c>
      <c r="C22" s="342">
        <v>3</v>
      </c>
      <c r="D22" s="341" t="s">
        <v>2290</v>
      </c>
      <c r="E22" s="338">
        <v>181</v>
      </c>
      <c r="F22" s="337" t="s">
        <v>2332</v>
      </c>
      <c r="G22" s="338" t="s">
        <v>2308</v>
      </c>
      <c r="H22" s="336" t="s">
        <v>2307</v>
      </c>
    </row>
    <row r="23" spans="1:8" ht="30.75" x14ac:dyDescent="0.2">
      <c r="A23" s="336" t="s">
        <v>2288</v>
      </c>
      <c r="B23" s="336" t="s">
        <v>2309</v>
      </c>
      <c r="C23" s="337" t="s">
        <v>2305</v>
      </c>
      <c r="D23" s="341" t="s">
        <v>2290</v>
      </c>
      <c r="E23" s="338">
        <v>181</v>
      </c>
      <c r="F23" s="337" t="s">
        <v>2333</v>
      </c>
      <c r="G23" s="338" t="s">
        <v>2310</v>
      </c>
      <c r="H23" s="336" t="s">
        <v>2306</v>
      </c>
    </row>
    <row r="25" spans="1:8" x14ac:dyDescent="0.2">
      <c r="A25" s="12" t="s">
        <v>2370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B97BD-91E3-4CE8-B4B1-820A1B3BC946}">
  <dimension ref="A1:H17"/>
  <sheetViews>
    <sheetView workbookViewId="0">
      <selection activeCell="J22" sqref="J22"/>
    </sheetView>
  </sheetViews>
  <sheetFormatPr defaultRowHeight="15.75" x14ac:dyDescent="0.25"/>
  <cols>
    <col min="1" max="1" width="56.28515625" style="12" bestFit="1" customWidth="1"/>
    <col min="2" max="2" width="6.42578125" style="12" bestFit="1" customWidth="1"/>
    <col min="3" max="3" width="5.140625" style="12" bestFit="1" customWidth="1"/>
    <col min="4" max="4" width="16.140625" style="12" customWidth="1"/>
    <col min="5" max="5" width="5.85546875" style="12" bestFit="1" customWidth="1"/>
    <col min="6" max="6" width="14.140625" style="12" bestFit="1" customWidth="1"/>
    <col min="7" max="7" width="7.5703125" style="12" bestFit="1" customWidth="1"/>
    <col min="8" max="8" width="18.28515625" style="12" bestFit="1" customWidth="1"/>
  </cols>
  <sheetData>
    <row r="1" spans="1:8" ht="31.5" x14ac:dyDescent="0.25">
      <c r="A1" s="343" t="s">
        <v>2334</v>
      </c>
      <c r="B1" s="343" t="s">
        <v>2249</v>
      </c>
      <c r="C1" s="343" t="s">
        <v>2335</v>
      </c>
      <c r="D1" s="343" t="s">
        <v>2336</v>
      </c>
      <c r="E1" s="343" t="s">
        <v>2337</v>
      </c>
      <c r="F1" s="343" t="s">
        <v>2338</v>
      </c>
      <c r="G1" s="343" t="s">
        <v>2252</v>
      </c>
      <c r="H1" s="343" t="s">
        <v>2339</v>
      </c>
    </row>
    <row r="2" spans="1:8" x14ac:dyDescent="0.25">
      <c r="A2" s="336" t="s">
        <v>2340</v>
      </c>
      <c r="B2" s="338">
        <v>3.66</v>
      </c>
      <c r="C2" s="338">
        <v>179</v>
      </c>
      <c r="D2" s="338">
        <v>135</v>
      </c>
      <c r="E2" s="338">
        <v>62</v>
      </c>
      <c r="F2" s="338" t="s">
        <v>2341</v>
      </c>
      <c r="G2" s="338">
        <v>19</v>
      </c>
      <c r="H2" s="338" t="s">
        <v>2342</v>
      </c>
    </row>
    <row r="3" spans="1:8" x14ac:dyDescent="0.25">
      <c r="A3" s="336" t="s">
        <v>2343</v>
      </c>
      <c r="B3" s="338">
        <v>2.4</v>
      </c>
      <c r="C3" s="338">
        <v>137</v>
      </c>
      <c r="D3" s="338">
        <v>93</v>
      </c>
      <c r="E3" s="338">
        <v>72</v>
      </c>
      <c r="F3" s="338">
        <v>92</v>
      </c>
      <c r="G3" s="338">
        <v>16</v>
      </c>
      <c r="H3" s="338" t="s">
        <v>2344</v>
      </c>
    </row>
    <row r="4" spans="1:8" x14ac:dyDescent="0.25">
      <c r="A4" s="336" t="s">
        <v>2345</v>
      </c>
      <c r="B4" s="338">
        <v>0.96</v>
      </c>
      <c r="C4" s="338">
        <v>125</v>
      </c>
      <c r="D4" s="338">
        <v>125</v>
      </c>
      <c r="E4" s="338" t="s">
        <v>1019</v>
      </c>
      <c r="F4" s="338" t="s">
        <v>2346</v>
      </c>
      <c r="G4" s="338" t="s">
        <v>1019</v>
      </c>
      <c r="H4" s="338" t="s">
        <v>2347</v>
      </c>
    </row>
    <row r="5" spans="1:8" x14ac:dyDescent="0.25">
      <c r="A5" s="336" t="s">
        <v>2348</v>
      </c>
      <c r="B5" s="338">
        <v>1.18</v>
      </c>
      <c r="C5" s="338">
        <v>167</v>
      </c>
      <c r="D5" s="338">
        <v>123</v>
      </c>
      <c r="E5" s="338" t="s">
        <v>1019</v>
      </c>
      <c r="F5" s="338">
        <v>122</v>
      </c>
      <c r="G5" s="338" t="s">
        <v>1019</v>
      </c>
      <c r="H5" s="338" t="s">
        <v>2349</v>
      </c>
    </row>
    <row r="6" spans="1:8" x14ac:dyDescent="0.25">
      <c r="A6" s="336" t="s">
        <v>2350</v>
      </c>
      <c r="B6" s="338">
        <v>4.0999999999999996</v>
      </c>
      <c r="C6" s="338">
        <v>181</v>
      </c>
      <c r="D6" s="338">
        <v>137</v>
      </c>
      <c r="E6" s="338" t="s">
        <v>1019</v>
      </c>
      <c r="F6" s="338">
        <v>135</v>
      </c>
      <c r="G6" s="338" t="s">
        <v>1019</v>
      </c>
      <c r="H6" s="338" t="s">
        <v>2349</v>
      </c>
    </row>
    <row r="7" spans="1:8" x14ac:dyDescent="0.25">
      <c r="A7" s="336" t="s">
        <v>2351</v>
      </c>
      <c r="B7" s="338">
        <v>2.84</v>
      </c>
      <c r="C7" s="338">
        <v>181</v>
      </c>
      <c r="D7" s="338">
        <v>137</v>
      </c>
      <c r="E7" s="338">
        <v>64</v>
      </c>
      <c r="F7" s="338" t="s">
        <v>2352</v>
      </c>
      <c r="G7" s="338" t="s">
        <v>2353</v>
      </c>
      <c r="H7" s="338" t="s">
        <v>2349</v>
      </c>
    </row>
    <row r="8" spans="1:8" x14ac:dyDescent="0.25">
      <c r="A8" s="336" t="s">
        <v>2354</v>
      </c>
      <c r="B8" s="338">
        <v>4.4800000000000004</v>
      </c>
      <c r="C8" s="338">
        <v>165</v>
      </c>
      <c r="D8" s="338">
        <v>121</v>
      </c>
      <c r="E8" s="338">
        <v>64</v>
      </c>
      <c r="F8" s="338" t="s">
        <v>2355</v>
      </c>
      <c r="G8" s="338" t="s">
        <v>2356</v>
      </c>
      <c r="H8" s="338" t="s">
        <v>2349</v>
      </c>
    </row>
    <row r="9" spans="1:8" x14ac:dyDescent="0.25">
      <c r="A9" s="336" t="s">
        <v>2357</v>
      </c>
      <c r="B9" s="338">
        <v>1.44</v>
      </c>
      <c r="C9" s="338">
        <v>153</v>
      </c>
      <c r="D9" s="338">
        <v>109</v>
      </c>
      <c r="E9" s="338">
        <v>74</v>
      </c>
      <c r="F9" s="338">
        <v>108</v>
      </c>
      <c r="G9" s="338" t="s">
        <v>2358</v>
      </c>
      <c r="H9" s="338" t="s">
        <v>2359</v>
      </c>
    </row>
    <row r="10" spans="1:8" x14ac:dyDescent="0.25">
      <c r="A10" s="336" t="s">
        <v>2360</v>
      </c>
      <c r="B10" s="338">
        <v>3.96</v>
      </c>
      <c r="C10" s="338">
        <v>181</v>
      </c>
      <c r="D10" s="338">
        <v>122</v>
      </c>
      <c r="E10" s="338">
        <v>64</v>
      </c>
      <c r="F10" s="338">
        <v>137</v>
      </c>
      <c r="G10" s="338">
        <v>14</v>
      </c>
      <c r="H10" s="338" t="s">
        <v>2361</v>
      </c>
    </row>
    <row r="11" spans="1:8" x14ac:dyDescent="0.25">
      <c r="A11" s="336" t="s">
        <v>2362</v>
      </c>
      <c r="B11" s="338">
        <v>3.27</v>
      </c>
      <c r="C11" s="338">
        <v>137</v>
      </c>
      <c r="D11" s="338">
        <v>93</v>
      </c>
      <c r="E11" s="338">
        <v>68</v>
      </c>
      <c r="F11" s="338">
        <v>92</v>
      </c>
      <c r="G11" s="338" t="s">
        <v>2363</v>
      </c>
      <c r="H11" s="338" t="s">
        <v>2344</v>
      </c>
    </row>
    <row r="12" spans="1:8" x14ac:dyDescent="0.25">
      <c r="A12" s="336" t="s">
        <v>2364</v>
      </c>
      <c r="B12" s="338">
        <v>4.76</v>
      </c>
      <c r="C12" s="338">
        <v>223</v>
      </c>
      <c r="D12" s="338">
        <v>193</v>
      </c>
      <c r="E12" s="338" t="s">
        <v>1019</v>
      </c>
      <c r="F12" s="338" t="s">
        <v>1019</v>
      </c>
      <c r="G12" s="338" t="s">
        <v>1019</v>
      </c>
      <c r="H12" s="338" t="s">
        <v>2365</v>
      </c>
    </row>
    <row r="13" spans="1:8" x14ac:dyDescent="0.25">
      <c r="A13" s="336" t="s">
        <v>2366</v>
      </c>
      <c r="B13" s="338">
        <v>2.72</v>
      </c>
      <c r="C13" s="338">
        <v>151</v>
      </c>
      <c r="D13" s="338">
        <v>107</v>
      </c>
      <c r="E13" s="338">
        <v>75</v>
      </c>
      <c r="F13" s="338">
        <v>136</v>
      </c>
      <c r="G13" s="338">
        <v>13</v>
      </c>
      <c r="H13" s="338" t="s">
        <v>2349</v>
      </c>
    </row>
    <row r="14" spans="1:8" x14ac:dyDescent="0.25">
      <c r="A14" s="336" t="s">
        <v>2367</v>
      </c>
      <c r="B14" s="338">
        <v>3.39</v>
      </c>
      <c r="C14" s="338">
        <v>121</v>
      </c>
      <c r="D14" s="338">
        <v>92</v>
      </c>
      <c r="E14" s="338">
        <v>68</v>
      </c>
      <c r="F14" s="338">
        <v>120</v>
      </c>
      <c r="G14" s="338" t="s">
        <v>2363</v>
      </c>
      <c r="H14" s="338" t="s">
        <v>2349</v>
      </c>
    </row>
    <row r="15" spans="1:8" x14ac:dyDescent="0.25">
      <c r="A15" s="336" t="s">
        <v>2368</v>
      </c>
      <c r="B15" s="338">
        <v>4.8099999999999996</v>
      </c>
      <c r="C15" s="338">
        <v>121</v>
      </c>
      <c r="D15" s="338">
        <v>77</v>
      </c>
      <c r="E15" s="338">
        <v>68</v>
      </c>
      <c r="F15" s="338">
        <v>121</v>
      </c>
      <c r="G15" s="338" t="s">
        <v>2369</v>
      </c>
      <c r="H15" s="338" t="s">
        <v>2349</v>
      </c>
    </row>
    <row r="17" spans="1:1" x14ac:dyDescent="0.25">
      <c r="A17" s="12" t="s">
        <v>2370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D4365-26D3-4FE2-8134-6E01BBA97E46}">
  <dimension ref="A1:Q356"/>
  <sheetViews>
    <sheetView topLeftCell="A160" zoomScale="70" zoomScaleNormal="70" workbookViewId="0">
      <selection activeCell="J124" sqref="J124"/>
    </sheetView>
  </sheetViews>
  <sheetFormatPr defaultRowHeight="15.95" customHeight="1" x14ac:dyDescent="0.2"/>
  <cols>
    <col min="1" max="1" width="38.5703125" style="10" customWidth="1"/>
    <col min="2" max="2" width="29.140625" style="10" bestFit="1" customWidth="1"/>
    <col min="3" max="3" width="20.5703125" style="10" bestFit="1" customWidth="1"/>
    <col min="4" max="4" width="17.85546875" style="10" bestFit="1" customWidth="1"/>
    <col min="5" max="5" width="19.5703125" style="10" bestFit="1" customWidth="1"/>
    <col min="6" max="6" width="17.85546875" style="297" bestFit="1" customWidth="1"/>
    <col min="7" max="7" width="19.28515625" style="297" bestFit="1" customWidth="1"/>
    <col min="8" max="9" width="9.140625" style="12"/>
    <col min="10" max="10" width="28.28515625" style="12" customWidth="1"/>
    <col min="11" max="11" width="13.5703125" style="12" bestFit="1" customWidth="1"/>
    <col min="12" max="12" width="15.42578125" style="12" bestFit="1" customWidth="1"/>
    <col min="13" max="13" width="16.42578125" style="12" bestFit="1" customWidth="1"/>
    <col min="14" max="14" width="15.7109375" style="12" bestFit="1" customWidth="1"/>
    <col min="15" max="15" width="16.42578125" style="12" bestFit="1" customWidth="1"/>
    <col min="16" max="16" width="12.140625" style="12" bestFit="1" customWidth="1"/>
    <col min="17" max="17" width="15.7109375" style="12" bestFit="1" customWidth="1"/>
    <col min="18" max="18" width="16.85546875" style="12" bestFit="1" customWidth="1"/>
    <col min="19" max="16384" width="9.140625" style="12"/>
  </cols>
  <sheetData>
    <row r="1" spans="1:5" ht="15.95" customHeight="1" x14ac:dyDescent="0.25">
      <c r="A1" s="11" t="s">
        <v>2371</v>
      </c>
      <c r="B1" s="12"/>
      <c r="C1" s="12"/>
      <c r="D1" s="12"/>
      <c r="E1" s="12"/>
    </row>
    <row r="2" spans="1:5" ht="15.95" customHeight="1" x14ac:dyDescent="0.25">
      <c r="A2" s="306" t="s">
        <v>2203</v>
      </c>
      <c r="B2" s="306" t="s">
        <v>1057</v>
      </c>
      <c r="C2" s="306" t="s">
        <v>1064</v>
      </c>
      <c r="D2" s="306" t="s">
        <v>1846</v>
      </c>
      <c r="E2" s="12"/>
    </row>
    <row r="3" spans="1:5" ht="15.95" customHeight="1" x14ac:dyDescent="0.25">
      <c r="A3" s="306" t="s">
        <v>2204</v>
      </c>
      <c r="B3" s="321">
        <v>0.83221082880069697</v>
      </c>
      <c r="C3" s="303">
        <v>55.41</v>
      </c>
      <c r="D3" s="321">
        <v>0.36558615305909697</v>
      </c>
      <c r="E3" s="12"/>
    </row>
    <row r="4" spans="1:5" ht="15.95" customHeight="1" x14ac:dyDescent="0.25">
      <c r="A4" s="306" t="s">
        <v>2205</v>
      </c>
      <c r="B4" s="321">
        <v>0.56745839170259704</v>
      </c>
      <c r="C4" s="303">
        <v>51.33</v>
      </c>
      <c r="D4" s="321">
        <v>0.45471237616085203</v>
      </c>
      <c r="E4" s="12"/>
    </row>
    <row r="5" spans="1:5" ht="15.95" customHeight="1" x14ac:dyDescent="0.25">
      <c r="A5" s="306" t="s">
        <v>2206</v>
      </c>
      <c r="B5" s="321">
        <v>3.06320567603409</v>
      </c>
      <c r="C5" s="303">
        <v>44.78</v>
      </c>
      <c r="D5" s="321">
        <v>8.6933553178880393E-2</v>
      </c>
      <c r="E5" s="12"/>
    </row>
    <row r="6" spans="1:5" ht="15.95" customHeight="1" x14ac:dyDescent="0.25">
      <c r="A6" s="306" t="s">
        <v>2207</v>
      </c>
      <c r="B6" s="321">
        <v>1.5200016389398301</v>
      </c>
      <c r="C6" s="303">
        <v>52.39</v>
      </c>
      <c r="D6" s="321">
        <v>0.22312301578190799</v>
      </c>
      <c r="E6" s="12"/>
    </row>
    <row r="7" spans="1:5" ht="15.95" customHeight="1" x14ac:dyDescent="0.25">
      <c r="A7" s="306" t="s">
        <v>2208</v>
      </c>
      <c r="B7" s="321">
        <v>0.262061189905334</v>
      </c>
      <c r="C7" s="303">
        <v>55.03</v>
      </c>
      <c r="D7" s="321">
        <v>0.61075614041332205</v>
      </c>
      <c r="E7" s="12"/>
    </row>
    <row r="8" spans="1:5" ht="15.95" customHeight="1" x14ac:dyDescent="0.25">
      <c r="A8" s="306" t="s">
        <v>2209</v>
      </c>
      <c r="B8" s="321">
        <v>1.24981371152179</v>
      </c>
      <c r="C8" s="303">
        <v>55.13</v>
      </c>
      <c r="D8" s="321">
        <v>0.26843594599145598</v>
      </c>
      <c r="E8" s="12"/>
    </row>
    <row r="9" spans="1:5" ht="15.95" customHeight="1" x14ac:dyDescent="0.25">
      <c r="A9" s="306" t="s">
        <v>2210</v>
      </c>
      <c r="B9" s="321">
        <v>4.8221396572565398E-2</v>
      </c>
      <c r="C9" s="303">
        <v>50.79</v>
      </c>
      <c r="D9" s="321">
        <v>0.82706785222711399</v>
      </c>
      <c r="E9" s="12"/>
    </row>
    <row r="10" spans="1:5" ht="15.95" customHeight="1" x14ac:dyDescent="0.25">
      <c r="A10" s="306" t="s">
        <v>2211</v>
      </c>
      <c r="B10" s="321">
        <v>0.46425420010348101</v>
      </c>
      <c r="C10" s="303">
        <v>54.47</v>
      </c>
      <c r="D10" s="321">
        <v>0.49852892580026997</v>
      </c>
      <c r="E10" s="12"/>
    </row>
    <row r="11" spans="1:5" ht="15.95" customHeight="1" x14ac:dyDescent="0.25">
      <c r="A11" s="306" t="s">
        <v>2212</v>
      </c>
      <c r="B11" s="321">
        <v>0.57382503819779695</v>
      </c>
      <c r="C11" s="303">
        <v>55.96</v>
      </c>
      <c r="D11" s="321">
        <v>0.45192089353882797</v>
      </c>
      <c r="E11" s="12"/>
    </row>
    <row r="12" spans="1:5" ht="15.95" customHeight="1" x14ac:dyDescent="0.25">
      <c r="A12" s="306" t="s">
        <v>2213</v>
      </c>
      <c r="B12" s="321">
        <v>0.40739866331179497</v>
      </c>
      <c r="C12" s="303">
        <v>55.95</v>
      </c>
      <c r="D12" s="321">
        <v>0.52589691900614899</v>
      </c>
      <c r="E12" s="12"/>
    </row>
    <row r="13" spans="1:5" ht="15.95" customHeight="1" x14ac:dyDescent="0.25">
      <c r="A13" s="306" t="s">
        <v>2214</v>
      </c>
      <c r="B13" s="321">
        <v>3.2938109732568801</v>
      </c>
      <c r="C13" s="303">
        <v>39.85</v>
      </c>
      <c r="D13" s="321">
        <v>7.70738338018956E-2</v>
      </c>
      <c r="E13" s="12"/>
    </row>
    <row r="14" spans="1:5" ht="15.95" customHeight="1" x14ac:dyDescent="0.2">
      <c r="A14" s="12"/>
      <c r="B14" s="12"/>
      <c r="C14" s="12"/>
      <c r="D14" s="12"/>
      <c r="E14" s="12"/>
    </row>
    <row r="15" spans="1:5" ht="15.95" customHeight="1" x14ac:dyDescent="0.2">
      <c r="A15" s="12" t="s">
        <v>2229</v>
      </c>
      <c r="B15" s="12"/>
      <c r="D15" s="12"/>
      <c r="E15" s="12"/>
    </row>
    <row r="16" spans="1:5" ht="15.95" customHeight="1" x14ac:dyDescent="0.2">
      <c r="A16" s="12" t="s">
        <v>2215</v>
      </c>
      <c r="B16" s="12"/>
      <c r="C16" s="12"/>
      <c r="D16" s="12"/>
      <c r="E16" s="12"/>
    </row>
    <row r="17" spans="1:7" ht="15.95" customHeight="1" x14ac:dyDescent="0.2">
      <c r="A17" s="12"/>
      <c r="B17" s="12"/>
      <c r="C17" s="12"/>
      <c r="D17" s="12"/>
      <c r="E17" s="12"/>
    </row>
    <row r="18" spans="1:7" s="11" customFormat="1" ht="15.95" customHeight="1" x14ac:dyDescent="0.25">
      <c r="A18" s="11" t="s">
        <v>2372</v>
      </c>
      <c r="F18" s="296"/>
      <c r="G18" s="296"/>
    </row>
    <row r="19" spans="1:7" ht="15.95" customHeight="1" x14ac:dyDescent="0.2">
      <c r="B19" s="12"/>
      <c r="C19" s="12"/>
      <c r="D19" s="12"/>
      <c r="E19" s="12"/>
      <c r="F19" s="299"/>
    </row>
    <row r="20" spans="1:7" ht="15.95" customHeight="1" x14ac:dyDescent="0.25">
      <c r="A20" s="306" t="s">
        <v>2194</v>
      </c>
      <c r="B20" s="306" t="s">
        <v>2216</v>
      </c>
      <c r="C20" s="306" t="s">
        <v>1055</v>
      </c>
      <c r="D20" s="306" t="s">
        <v>1056</v>
      </c>
      <c r="E20" s="306" t="s">
        <v>1057</v>
      </c>
      <c r="F20" s="320" t="s">
        <v>1058</v>
      </c>
    </row>
    <row r="21" spans="1:7" ht="15.95" customHeight="1" x14ac:dyDescent="0.25">
      <c r="A21" s="306" t="s">
        <v>2209</v>
      </c>
      <c r="B21" s="303" t="s">
        <v>2217</v>
      </c>
      <c r="C21" s="321">
        <v>154.45911703299399</v>
      </c>
      <c r="D21" s="321">
        <v>80.137253797381007</v>
      </c>
      <c r="E21" s="321">
        <v>1.9274321206904399</v>
      </c>
      <c r="F21" s="311">
        <v>5.9243347451915701E-2</v>
      </c>
    </row>
    <row r="22" spans="1:7" ht="15.95" customHeight="1" x14ac:dyDescent="0.25">
      <c r="A22" s="306" t="s">
        <v>2212</v>
      </c>
      <c r="B22" s="303" t="s">
        <v>2218</v>
      </c>
      <c r="C22" s="321">
        <v>200.36535559125301</v>
      </c>
      <c r="D22" s="321">
        <v>120.37652784550799</v>
      </c>
      <c r="E22" s="321">
        <v>1.6644885774442999</v>
      </c>
      <c r="F22" s="311">
        <v>0.10179674269516301</v>
      </c>
    </row>
    <row r="23" spans="1:7" ht="15.95" customHeight="1" x14ac:dyDescent="0.25">
      <c r="A23" s="306" t="s">
        <v>2209</v>
      </c>
      <c r="B23" s="303" t="s">
        <v>2219</v>
      </c>
      <c r="C23" s="321">
        <v>123.18176256698101</v>
      </c>
      <c r="D23" s="321">
        <v>81.228920120594694</v>
      </c>
      <c r="E23" s="321">
        <v>1.5164766733831001</v>
      </c>
      <c r="F23" s="311">
        <v>0.13525950321914701</v>
      </c>
    </row>
    <row r="24" spans="1:7" ht="15.95" customHeight="1" x14ac:dyDescent="0.25">
      <c r="A24" s="306" t="s">
        <v>2208</v>
      </c>
      <c r="B24" s="303" t="s">
        <v>2219</v>
      </c>
      <c r="C24" s="321">
        <v>-267.22166020469598</v>
      </c>
      <c r="D24" s="321">
        <v>177.49626425889099</v>
      </c>
      <c r="E24" s="321">
        <v>-1.5055058275194699</v>
      </c>
      <c r="F24" s="311">
        <v>0.13812791140028499</v>
      </c>
    </row>
    <row r="25" spans="1:7" ht="15.95" customHeight="1" x14ac:dyDescent="0.25">
      <c r="A25" s="306" t="s">
        <v>2204</v>
      </c>
      <c r="B25" s="303" t="s">
        <v>2219</v>
      </c>
      <c r="C25" s="321">
        <v>-335.535348715699</v>
      </c>
      <c r="D25" s="321">
        <v>242.91151524534899</v>
      </c>
      <c r="E25" s="321">
        <v>-1.38130688607659</v>
      </c>
      <c r="F25" s="311">
        <v>0.172931900190814</v>
      </c>
    </row>
    <row r="26" spans="1:7" ht="15.95" customHeight="1" x14ac:dyDescent="0.25">
      <c r="A26" s="306" t="s">
        <v>2207</v>
      </c>
      <c r="B26" s="303" t="s">
        <v>2217</v>
      </c>
      <c r="C26" s="321">
        <v>4108.1625476190402</v>
      </c>
      <c r="D26" s="321">
        <v>3030.5799746836201</v>
      </c>
      <c r="E26" s="321">
        <v>1.35556975296384</v>
      </c>
      <c r="F26" s="311">
        <v>0.17900382385004199</v>
      </c>
    </row>
    <row r="27" spans="1:7" ht="15.95" customHeight="1" x14ac:dyDescent="0.25">
      <c r="A27" s="306" t="s">
        <v>2209</v>
      </c>
      <c r="B27" s="303" t="s">
        <v>2218</v>
      </c>
      <c r="C27" s="321">
        <v>-73.216259890137096</v>
      </c>
      <c r="D27" s="321">
        <v>55.391445520723202</v>
      </c>
      <c r="E27" s="321">
        <v>-1.32179724146656</v>
      </c>
      <c r="F27" s="311">
        <v>0.19183811668690501</v>
      </c>
    </row>
    <row r="28" spans="1:7" ht="15.95" customHeight="1" x14ac:dyDescent="0.25">
      <c r="A28" s="306" t="s">
        <v>2210</v>
      </c>
      <c r="B28" s="303" t="s">
        <v>2218</v>
      </c>
      <c r="C28" s="321">
        <v>9.1006920622170604</v>
      </c>
      <c r="D28" s="321">
        <v>7.1881459782211099</v>
      </c>
      <c r="E28" s="321">
        <v>1.26606945515445</v>
      </c>
      <c r="F28" s="311">
        <v>0.210984882817398</v>
      </c>
    </row>
    <row r="29" spans="1:7" ht="15.95" customHeight="1" x14ac:dyDescent="0.25">
      <c r="A29" s="306" t="s">
        <v>2214</v>
      </c>
      <c r="B29" s="303" t="s">
        <v>2220</v>
      </c>
      <c r="C29" s="321">
        <v>-54.388167474608501</v>
      </c>
      <c r="D29" s="321">
        <v>43.9142239694702</v>
      </c>
      <c r="E29" s="321">
        <v>-1.23850913345115</v>
      </c>
      <c r="F29" s="311">
        <v>0.22094722220830301</v>
      </c>
    </row>
    <row r="30" spans="1:7" ht="15.95" customHeight="1" x14ac:dyDescent="0.25">
      <c r="A30" s="306" t="s">
        <v>2212</v>
      </c>
      <c r="B30" s="303" t="s">
        <v>2220</v>
      </c>
      <c r="C30" s="321">
        <v>145.189276311052</v>
      </c>
      <c r="D30" s="321">
        <v>120.376527845507</v>
      </c>
      <c r="E30" s="321">
        <v>1.20612613529931</v>
      </c>
      <c r="F30" s="311">
        <v>0.23301698478357599</v>
      </c>
    </row>
    <row r="31" spans="1:7" ht="15.95" customHeight="1" x14ac:dyDescent="0.25">
      <c r="A31" s="306" t="s">
        <v>2208</v>
      </c>
      <c r="B31" s="303" t="s">
        <v>2221</v>
      </c>
      <c r="C31" s="321">
        <v>-285.98383928571297</v>
      </c>
      <c r="D31" s="321">
        <v>241.04133023788501</v>
      </c>
      <c r="E31" s="321">
        <v>-1.18645146458275</v>
      </c>
      <c r="F31" s="311">
        <v>0.24256730374195901</v>
      </c>
    </row>
    <row r="32" spans="1:7" ht="15.95" customHeight="1" x14ac:dyDescent="0.25">
      <c r="A32" s="306" t="s">
        <v>2210</v>
      </c>
      <c r="B32" s="303" t="s">
        <v>2217</v>
      </c>
      <c r="C32" s="321">
        <v>-12.136406347931301</v>
      </c>
      <c r="D32" s="321">
        <v>10.393767482536299</v>
      </c>
      <c r="E32" s="321">
        <v>-1.16766190587994</v>
      </c>
      <c r="F32" s="311">
        <v>0.24814294391175701</v>
      </c>
    </row>
    <row r="33" spans="1:6" ht="15.95" customHeight="1" x14ac:dyDescent="0.25">
      <c r="A33" s="306" t="s">
        <v>2204</v>
      </c>
      <c r="B33" s="303" t="s">
        <v>2220</v>
      </c>
      <c r="C33" s="321">
        <v>183.098226368453</v>
      </c>
      <c r="D33" s="321">
        <v>165.635352574596</v>
      </c>
      <c r="E33" s="321">
        <v>1.1054296291366399</v>
      </c>
      <c r="F33" s="311">
        <v>0.27392612098632901</v>
      </c>
    </row>
    <row r="34" spans="1:6" ht="15.95" customHeight="1" x14ac:dyDescent="0.25">
      <c r="A34" s="306" t="s">
        <v>2211</v>
      </c>
      <c r="B34" s="303" t="s">
        <v>2221</v>
      </c>
      <c r="C34" s="321">
        <v>332.43776785714402</v>
      </c>
      <c r="D34" s="321">
        <v>313.82760817526599</v>
      </c>
      <c r="E34" s="321">
        <v>1.0593005815839001</v>
      </c>
      <c r="F34" s="311">
        <v>0.29287045538434198</v>
      </c>
    </row>
    <row r="35" spans="1:6" ht="15.95" customHeight="1" x14ac:dyDescent="0.25">
      <c r="A35" s="306" t="s">
        <v>2214</v>
      </c>
      <c r="B35" s="303" t="s">
        <v>2218</v>
      </c>
      <c r="C35" s="321">
        <v>-45.542219709548696</v>
      </c>
      <c r="D35" s="321">
        <v>43.9142239694702</v>
      </c>
      <c r="E35" s="321">
        <v>-1.03707217372691</v>
      </c>
      <c r="F35" s="311">
        <v>0.30437821874488102</v>
      </c>
    </row>
    <row r="36" spans="1:6" ht="15.95" customHeight="1" x14ac:dyDescent="0.25">
      <c r="A36" s="306" t="s">
        <v>2212</v>
      </c>
      <c r="B36" s="303" t="s">
        <v>2217</v>
      </c>
      <c r="C36" s="321">
        <v>-170.08892701982501</v>
      </c>
      <c r="D36" s="321">
        <v>174.229054640236</v>
      </c>
      <c r="E36" s="321">
        <v>-0.97623744427151005</v>
      </c>
      <c r="F36" s="311">
        <v>0.33331533032718702</v>
      </c>
    </row>
    <row r="37" spans="1:6" ht="15.95" customHeight="1" x14ac:dyDescent="0.25">
      <c r="A37" s="306" t="s">
        <v>2205</v>
      </c>
      <c r="B37" s="303" t="s">
        <v>2219</v>
      </c>
      <c r="C37" s="321">
        <v>84.802555614395004</v>
      </c>
      <c r="D37" s="321">
        <v>89.327727534469204</v>
      </c>
      <c r="E37" s="321">
        <v>0.94934191157691805</v>
      </c>
      <c r="F37" s="311">
        <v>0.34677809238583102</v>
      </c>
    </row>
    <row r="38" spans="1:6" ht="15.95" customHeight="1" x14ac:dyDescent="0.25">
      <c r="A38" s="306" t="s">
        <v>2214</v>
      </c>
      <c r="B38" s="303" t="s">
        <v>2221</v>
      </c>
      <c r="C38" s="321">
        <v>-87.873482142855394</v>
      </c>
      <c r="D38" s="321">
        <v>92.446705441969897</v>
      </c>
      <c r="E38" s="321">
        <v>-0.95053124632997199</v>
      </c>
      <c r="F38" s="311">
        <v>0.34780403866758902</v>
      </c>
    </row>
    <row r="39" spans="1:6" ht="15.95" customHeight="1" x14ac:dyDescent="0.25">
      <c r="A39" s="306" t="s">
        <v>2205</v>
      </c>
      <c r="B39" s="303" t="s">
        <v>2217</v>
      </c>
      <c r="C39" s="321">
        <v>81.052037327569295</v>
      </c>
      <c r="D39" s="321">
        <v>88.092916627520694</v>
      </c>
      <c r="E39" s="321">
        <v>0.920074399060686</v>
      </c>
      <c r="F39" s="311">
        <v>0.36173879374552298</v>
      </c>
    </row>
    <row r="40" spans="1:6" ht="15.95" customHeight="1" x14ac:dyDescent="0.25">
      <c r="A40" s="306" t="s">
        <v>2204</v>
      </c>
      <c r="B40" s="303" t="s">
        <v>2221</v>
      </c>
      <c r="C40" s="321">
        <v>247.35330357143101</v>
      </c>
      <c r="D40" s="321">
        <v>315.177851809179</v>
      </c>
      <c r="E40" s="321">
        <v>0.78480547459657202</v>
      </c>
      <c r="F40" s="311">
        <v>0.43706825657007098</v>
      </c>
    </row>
    <row r="41" spans="1:6" ht="15.95" customHeight="1" x14ac:dyDescent="0.25">
      <c r="A41" s="306" t="s">
        <v>2204</v>
      </c>
      <c r="B41" s="303" t="s">
        <v>2218</v>
      </c>
      <c r="C41" s="321">
        <v>129.58540173026401</v>
      </c>
      <c r="D41" s="321">
        <v>165.635352574596</v>
      </c>
      <c r="E41" s="321">
        <v>0.78235352366520505</v>
      </c>
      <c r="F41" s="311">
        <v>0.43746030658604801</v>
      </c>
    </row>
    <row r="42" spans="1:6" ht="15.95" customHeight="1" x14ac:dyDescent="0.25">
      <c r="A42" s="306" t="s">
        <v>2214</v>
      </c>
      <c r="B42" s="303" t="s">
        <v>2217</v>
      </c>
      <c r="C42" s="321">
        <v>49.001505423834502</v>
      </c>
      <c r="D42" s="321">
        <v>63.495945714325799</v>
      </c>
      <c r="E42" s="321">
        <v>0.77172652320664503</v>
      </c>
      <c r="F42" s="311">
        <v>0.44368715927742303</v>
      </c>
    </row>
    <row r="43" spans="1:6" ht="15.95" customHeight="1" x14ac:dyDescent="0.25">
      <c r="A43" s="306" t="s">
        <v>2205</v>
      </c>
      <c r="B43" s="303" t="s">
        <v>2218</v>
      </c>
      <c r="C43" s="321">
        <v>-44.909180184712199</v>
      </c>
      <c r="D43" s="321">
        <v>60.911192750223002</v>
      </c>
      <c r="E43" s="321">
        <v>-0.73728945628876696</v>
      </c>
      <c r="F43" s="311">
        <v>0.46421627328151899</v>
      </c>
    </row>
    <row r="44" spans="1:6" ht="15.95" customHeight="1" x14ac:dyDescent="0.25">
      <c r="A44" s="306" t="s">
        <v>2211</v>
      </c>
      <c r="B44" s="303" t="s">
        <v>2219</v>
      </c>
      <c r="C44" s="321">
        <v>296.497016605417</v>
      </c>
      <c r="D44" s="321">
        <v>402.316207092978</v>
      </c>
      <c r="E44" s="321">
        <v>0.73697507427756903</v>
      </c>
      <c r="F44" s="311">
        <v>0.46427796702845803</v>
      </c>
    </row>
    <row r="45" spans="1:6" ht="15.95" customHeight="1" x14ac:dyDescent="0.25">
      <c r="A45" s="306" t="s">
        <v>2213</v>
      </c>
      <c r="B45" s="303" t="s">
        <v>2217</v>
      </c>
      <c r="C45" s="321">
        <v>-97.582171068290805</v>
      </c>
      <c r="D45" s="321">
        <v>133.84972555624501</v>
      </c>
      <c r="E45" s="321">
        <v>-0.72904274299229399</v>
      </c>
      <c r="F45" s="311">
        <v>0.46915482650880302</v>
      </c>
    </row>
    <row r="46" spans="1:6" ht="15.95" customHeight="1" x14ac:dyDescent="0.25">
      <c r="A46" s="306" t="s">
        <v>2214</v>
      </c>
      <c r="B46" s="303" t="s">
        <v>2219</v>
      </c>
      <c r="C46" s="321">
        <v>46.581905102145903</v>
      </c>
      <c r="D46" s="321">
        <v>64.403443040613695</v>
      </c>
      <c r="E46" s="321">
        <v>0.72328283866393195</v>
      </c>
      <c r="F46" s="311">
        <v>0.47266332039695702</v>
      </c>
    </row>
    <row r="47" spans="1:6" ht="15.95" customHeight="1" x14ac:dyDescent="0.25">
      <c r="A47" s="306" t="s">
        <v>2206</v>
      </c>
      <c r="B47" s="303" t="s">
        <v>2219</v>
      </c>
      <c r="C47" s="321">
        <v>268.54070970668897</v>
      </c>
      <c r="D47" s="321">
        <v>371.82256437541298</v>
      </c>
      <c r="E47" s="321">
        <v>0.72222811479390103</v>
      </c>
      <c r="F47" s="311">
        <v>0.473307667471769</v>
      </c>
    </row>
    <row r="48" spans="1:6" ht="15.95" customHeight="1" x14ac:dyDescent="0.25">
      <c r="A48" s="306" t="s">
        <v>2206</v>
      </c>
      <c r="B48" s="303" t="s">
        <v>2218</v>
      </c>
      <c r="C48" s="321">
        <v>170.94335400225901</v>
      </c>
      <c r="D48" s="321">
        <v>253.53393210394401</v>
      </c>
      <c r="E48" s="321">
        <v>0.67424250704310196</v>
      </c>
      <c r="F48" s="311">
        <v>0.50306878421096102</v>
      </c>
    </row>
    <row r="49" spans="1:6" ht="15.95" customHeight="1" x14ac:dyDescent="0.25">
      <c r="A49" s="306" t="s">
        <v>2211</v>
      </c>
      <c r="B49" s="303" t="s">
        <v>2218</v>
      </c>
      <c r="C49" s="321">
        <v>179.51958178146401</v>
      </c>
      <c r="D49" s="321">
        <v>274.41078287522902</v>
      </c>
      <c r="E49" s="321">
        <v>0.65420017355181503</v>
      </c>
      <c r="F49" s="311">
        <v>0.51571965612283799</v>
      </c>
    </row>
    <row r="50" spans="1:6" ht="15.95" customHeight="1" x14ac:dyDescent="0.25">
      <c r="A50" s="306" t="s">
        <v>2209</v>
      </c>
      <c r="B50" s="303" t="s">
        <v>2220</v>
      </c>
      <c r="C50" s="321">
        <v>-34.9608803852921</v>
      </c>
      <c r="D50" s="321">
        <v>55.391445520723202</v>
      </c>
      <c r="E50" s="321">
        <v>-0.63116028218134301</v>
      </c>
      <c r="F50" s="311">
        <v>0.53061268813164297</v>
      </c>
    </row>
    <row r="51" spans="1:6" ht="15.95" customHeight="1" x14ac:dyDescent="0.25">
      <c r="A51" s="306" t="s">
        <v>2204</v>
      </c>
      <c r="B51" s="303" t="s">
        <v>2217</v>
      </c>
      <c r="C51" s="321">
        <v>150.76888398402201</v>
      </c>
      <c r="D51" s="321">
        <v>239.527669043559</v>
      </c>
      <c r="E51" s="321">
        <v>0.62944245475291705</v>
      </c>
      <c r="F51" s="311">
        <v>0.53174859073048097</v>
      </c>
    </row>
    <row r="52" spans="1:6" ht="15.95" customHeight="1" x14ac:dyDescent="0.25">
      <c r="A52" s="306" t="s">
        <v>2210</v>
      </c>
      <c r="B52" s="303" t="s">
        <v>2221</v>
      </c>
      <c r="C52" s="321">
        <v>9.0478571428570405</v>
      </c>
      <c r="D52" s="321">
        <v>14.7202198315749</v>
      </c>
      <c r="E52" s="321">
        <v>0.61465502868709698</v>
      </c>
      <c r="F52" s="311">
        <v>0.54235363125824898</v>
      </c>
    </row>
    <row r="53" spans="1:6" ht="15.95" customHeight="1" x14ac:dyDescent="0.25">
      <c r="A53" s="306" t="s">
        <v>2211</v>
      </c>
      <c r="B53" s="303" t="s">
        <v>2217</v>
      </c>
      <c r="C53" s="321">
        <v>-236.862438924321</v>
      </c>
      <c r="D53" s="321">
        <v>397.638855110924</v>
      </c>
      <c r="E53" s="321">
        <v>-0.59567226864247702</v>
      </c>
      <c r="F53" s="311">
        <v>0.55386777203794701</v>
      </c>
    </row>
    <row r="54" spans="1:6" ht="15.95" customHeight="1" x14ac:dyDescent="0.25">
      <c r="A54" s="306" t="s">
        <v>2206</v>
      </c>
      <c r="B54" s="303" t="s">
        <v>2221</v>
      </c>
      <c r="C54" s="321">
        <v>217.85946428569099</v>
      </c>
      <c r="D54" s="321">
        <v>506.77685189432998</v>
      </c>
      <c r="E54" s="321">
        <v>0.42989229573397603</v>
      </c>
      <c r="F54" s="311">
        <v>0.66960622627725996</v>
      </c>
    </row>
    <row r="55" spans="1:6" ht="15.95" customHeight="1" x14ac:dyDescent="0.25">
      <c r="A55" s="306" t="s">
        <v>2209</v>
      </c>
      <c r="B55" s="303" t="s">
        <v>2221</v>
      </c>
      <c r="C55" s="321">
        <v>-34.701785714284902</v>
      </c>
      <c r="D55" s="321">
        <v>86.158179416102897</v>
      </c>
      <c r="E55" s="321">
        <v>-0.40276832622810899</v>
      </c>
      <c r="F55" s="311">
        <v>0.68884063573393395</v>
      </c>
    </row>
    <row r="56" spans="1:6" ht="15.95" customHeight="1" x14ac:dyDescent="0.25">
      <c r="A56" s="306" t="s">
        <v>2206</v>
      </c>
      <c r="B56" s="303" t="s">
        <v>2217</v>
      </c>
      <c r="C56" s="321">
        <v>-142.38263971654601</v>
      </c>
      <c r="D56" s="321">
        <v>366.61191026131701</v>
      </c>
      <c r="E56" s="321">
        <v>-0.38837428826318698</v>
      </c>
      <c r="F56" s="311">
        <v>0.69928845113938698</v>
      </c>
    </row>
    <row r="57" spans="1:6" ht="15.95" customHeight="1" x14ac:dyDescent="0.25">
      <c r="A57" s="306" t="s">
        <v>2212</v>
      </c>
      <c r="B57" s="303" t="s">
        <v>2219</v>
      </c>
      <c r="C57" s="321">
        <v>-66.295604292389797</v>
      </c>
      <c r="D57" s="321">
        <v>176.51546872446201</v>
      </c>
      <c r="E57" s="321">
        <v>-0.37557957255223001</v>
      </c>
      <c r="F57" s="311">
        <v>0.70869692585867805</v>
      </c>
    </row>
    <row r="58" spans="1:6" ht="15.95" customHeight="1" x14ac:dyDescent="0.25">
      <c r="A58" s="306" t="s">
        <v>2211</v>
      </c>
      <c r="B58" s="303" t="s">
        <v>2220</v>
      </c>
      <c r="C58" s="321">
        <v>94.916078719813896</v>
      </c>
      <c r="D58" s="321">
        <v>274.41078287522902</v>
      </c>
      <c r="E58" s="321">
        <v>0.34589048478816797</v>
      </c>
      <c r="F58" s="311">
        <v>0.73074973023230505</v>
      </c>
    </row>
    <row r="59" spans="1:6" ht="15.95" customHeight="1" x14ac:dyDescent="0.25">
      <c r="A59" s="306" t="s">
        <v>2205</v>
      </c>
      <c r="B59" s="303" t="s">
        <v>2220</v>
      </c>
      <c r="C59" s="321">
        <v>18.728593646316099</v>
      </c>
      <c r="D59" s="321">
        <v>60.911192750223002</v>
      </c>
      <c r="E59" s="321">
        <v>0.30747376304246599</v>
      </c>
      <c r="F59" s="311">
        <v>0.75969458155714198</v>
      </c>
    </row>
    <row r="60" spans="1:6" ht="15.95" customHeight="1" x14ac:dyDescent="0.25">
      <c r="A60" s="306" t="s">
        <v>2205</v>
      </c>
      <c r="B60" s="303" t="s">
        <v>2221</v>
      </c>
      <c r="C60" s="321">
        <v>-25.951339285713701</v>
      </c>
      <c r="D60" s="321">
        <v>109.718133516973</v>
      </c>
      <c r="E60" s="321">
        <v>-0.23652734925260999</v>
      </c>
      <c r="F60" s="311">
        <v>0.81416960612482203</v>
      </c>
    </row>
    <row r="61" spans="1:6" ht="15.95" customHeight="1" x14ac:dyDescent="0.25">
      <c r="A61" s="306" t="s">
        <v>2208</v>
      </c>
      <c r="B61" s="303" t="s">
        <v>2220</v>
      </c>
      <c r="C61" s="321">
        <v>26.2304203466012</v>
      </c>
      <c r="D61" s="321">
        <v>121.029122787555</v>
      </c>
      <c r="E61" s="321">
        <v>0.21672817039783099</v>
      </c>
      <c r="F61" s="311">
        <v>0.82925212432804196</v>
      </c>
    </row>
    <row r="62" spans="1:6" ht="15.95" customHeight="1" x14ac:dyDescent="0.25">
      <c r="A62" s="306" t="s">
        <v>2213</v>
      </c>
      <c r="B62" s="303" t="s">
        <v>2218</v>
      </c>
      <c r="C62" s="321">
        <v>19.700742496862599</v>
      </c>
      <c r="D62" s="321">
        <v>92.493045128093399</v>
      </c>
      <c r="E62" s="321">
        <v>0.21299701474396401</v>
      </c>
      <c r="F62" s="311">
        <v>0.83213476775916595</v>
      </c>
    </row>
    <row r="63" spans="1:6" ht="15.95" customHeight="1" x14ac:dyDescent="0.25">
      <c r="A63" s="306" t="s">
        <v>2206</v>
      </c>
      <c r="B63" s="303" t="s">
        <v>2220</v>
      </c>
      <c r="C63" s="321">
        <v>-50.847510623481902</v>
      </c>
      <c r="D63" s="321">
        <v>253.53393210394401</v>
      </c>
      <c r="E63" s="321">
        <v>-0.200555050763917</v>
      </c>
      <c r="F63" s="311">
        <v>0.84180922858526697</v>
      </c>
    </row>
    <row r="64" spans="1:6" ht="15.95" customHeight="1" x14ac:dyDescent="0.25">
      <c r="A64" s="306" t="s">
        <v>2210</v>
      </c>
      <c r="B64" s="303" t="s">
        <v>2219</v>
      </c>
      <c r="C64" s="321">
        <v>1.85994035656598</v>
      </c>
      <c r="D64" s="321">
        <v>10.5418924817318</v>
      </c>
      <c r="E64" s="321">
        <v>0.176433250461347</v>
      </c>
      <c r="F64" s="311">
        <v>0.86062094918221299</v>
      </c>
    </row>
    <row r="65" spans="1:7" ht="15.95" customHeight="1" x14ac:dyDescent="0.25">
      <c r="A65" s="306" t="s">
        <v>2213</v>
      </c>
      <c r="B65" s="303" t="s">
        <v>2221</v>
      </c>
      <c r="C65" s="321">
        <v>17.615982142854801</v>
      </c>
      <c r="D65" s="321">
        <v>132.55331381449699</v>
      </c>
      <c r="E65" s="321">
        <v>0.132897334935795</v>
      </c>
      <c r="F65" s="311">
        <v>0.89475963952346604</v>
      </c>
    </row>
    <row r="66" spans="1:7" ht="15.95" customHeight="1" x14ac:dyDescent="0.25">
      <c r="A66" s="306" t="s">
        <v>2212</v>
      </c>
      <c r="B66" s="303" t="s">
        <v>2221</v>
      </c>
      <c r="C66" s="321">
        <v>21.993214285714998</v>
      </c>
      <c r="D66" s="321">
        <v>165.690429094932</v>
      </c>
      <c r="E66" s="321">
        <v>0.13273678151387999</v>
      </c>
      <c r="F66" s="311">
        <v>0.89485906772731405</v>
      </c>
    </row>
    <row r="67" spans="1:7" ht="15.95" customHeight="1" x14ac:dyDescent="0.25">
      <c r="A67" s="306" t="s">
        <v>2207</v>
      </c>
      <c r="B67" s="303" t="s">
        <v>2221</v>
      </c>
      <c r="C67" s="321">
        <v>272.60678571428798</v>
      </c>
      <c r="D67" s="321">
        <v>2126.4682769709698</v>
      </c>
      <c r="E67" s="321">
        <v>0.12819696802747499</v>
      </c>
      <c r="F67" s="311">
        <v>0.89831085628988605</v>
      </c>
    </row>
    <row r="68" spans="1:7" ht="15.95" customHeight="1" x14ac:dyDescent="0.25">
      <c r="A68" s="306" t="s">
        <v>2207</v>
      </c>
      <c r="B68" s="303" t="s">
        <v>2219</v>
      </c>
      <c r="C68" s="321">
        <v>325.11803479853302</v>
      </c>
      <c r="D68" s="321">
        <v>3061.0337288114101</v>
      </c>
      <c r="E68" s="321">
        <v>0.10621184331894799</v>
      </c>
      <c r="F68" s="311">
        <v>0.91567688013354598</v>
      </c>
    </row>
    <row r="69" spans="1:7" ht="15.95" customHeight="1" x14ac:dyDescent="0.25">
      <c r="A69" s="306" t="s">
        <v>2208</v>
      </c>
      <c r="B69" s="303" t="s">
        <v>2217</v>
      </c>
      <c r="C69" s="321">
        <v>14.880634587695999</v>
      </c>
      <c r="D69" s="321">
        <v>175.00989329568401</v>
      </c>
      <c r="E69" s="321">
        <v>8.5027390780444495E-2</v>
      </c>
      <c r="F69" s="311">
        <v>0.932560696188795</v>
      </c>
    </row>
    <row r="70" spans="1:7" ht="15.95" customHeight="1" x14ac:dyDescent="0.25">
      <c r="A70" s="306" t="s">
        <v>2213</v>
      </c>
      <c r="B70" s="303" t="s">
        <v>2219</v>
      </c>
      <c r="C70" s="321">
        <v>11.349144932483201</v>
      </c>
      <c r="D70" s="321">
        <v>135.63139528455901</v>
      </c>
      <c r="E70" s="321">
        <v>8.3676385608747406E-2</v>
      </c>
      <c r="F70" s="311">
        <v>0.93362425522751502</v>
      </c>
    </row>
    <row r="71" spans="1:7" ht="15.95" customHeight="1" x14ac:dyDescent="0.25">
      <c r="A71" s="306" t="s">
        <v>2208</v>
      </c>
      <c r="B71" s="303" t="s">
        <v>2218</v>
      </c>
      <c r="C71" s="321">
        <v>10.0907939837325</v>
      </c>
      <c r="D71" s="321">
        <v>121.029122787555</v>
      </c>
      <c r="E71" s="321">
        <v>8.3374924574517895E-2</v>
      </c>
      <c r="F71" s="311">
        <v>0.93386747841984696</v>
      </c>
    </row>
    <row r="72" spans="1:7" ht="15.95" customHeight="1" x14ac:dyDescent="0.25">
      <c r="A72" s="306" t="s">
        <v>2213</v>
      </c>
      <c r="B72" s="303" t="s">
        <v>2220</v>
      </c>
      <c r="C72" s="321">
        <v>4.00247528027489</v>
      </c>
      <c r="D72" s="321">
        <v>92.493045128093399</v>
      </c>
      <c r="E72" s="321">
        <v>4.3273256651155501E-2</v>
      </c>
      <c r="F72" s="311">
        <v>0.96564400399407602</v>
      </c>
    </row>
    <row r="73" spans="1:7" ht="15.95" customHeight="1" x14ac:dyDescent="0.25">
      <c r="A73" s="306" t="s">
        <v>2210</v>
      </c>
      <c r="B73" s="303" t="s">
        <v>2220</v>
      </c>
      <c r="C73" s="321">
        <v>-0.26776235104625101</v>
      </c>
      <c r="D73" s="321">
        <v>7.1881459782211099</v>
      </c>
      <c r="E73" s="321">
        <v>-3.7250544418202802E-2</v>
      </c>
      <c r="F73" s="311">
        <v>0.97042417566292505</v>
      </c>
    </row>
    <row r="74" spans="1:7" ht="15.95" customHeight="1" x14ac:dyDescent="0.25">
      <c r="A74" s="306" t="s">
        <v>2207</v>
      </c>
      <c r="B74" s="303" t="s">
        <v>2220</v>
      </c>
      <c r="C74" s="321">
        <v>-52.311166666663901</v>
      </c>
      <c r="D74" s="321">
        <v>2088.3222519026699</v>
      </c>
      <c r="E74" s="321">
        <v>-2.5049374740418101E-2</v>
      </c>
      <c r="F74" s="311">
        <v>0.98007718997230098</v>
      </c>
    </row>
    <row r="75" spans="1:7" ht="15.95" customHeight="1" x14ac:dyDescent="0.25">
      <c r="A75" s="306" t="s">
        <v>2207</v>
      </c>
      <c r="B75" s="303" t="s">
        <v>2218</v>
      </c>
      <c r="C75" s="321">
        <v>21.508166666670299</v>
      </c>
      <c r="D75" s="321">
        <v>2088.3222519026699</v>
      </c>
      <c r="E75" s="321">
        <v>1.0299256566879999E-2</v>
      </c>
      <c r="F75" s="311">
        <v>0.99180785209118905</v>
      </c>
    </row>
    <row r="76" spans="1:7" ht="15.95" customHeight="1" x14ac:dyDescent="0.2">
      <c r="A76" s="12"/>
      <c r="B76" s="12"/>
      <c r="C76" s="12"/>
      <c r="D76" s="12"/>
      <c r="E76" s="12"/>
      <c r="F76" s="299"/>
    </row>
    <row r="77" spans="1:7" ht="15.95" customHeight="1" x14ac:dyDescent="0.2">
      <c r="A77" s="12" t="s">
        <v>2230</v>
      </c>
      <c r="B77" s="12"/>
      <c r="C77" s="12"/>
      <c r="D77" s="12"/>
      <c r="F77" s="299"/>
    </row>
    <row r="78" spans="1:7" ht="15.95" customHeight="1" x14ac:dyDescent="0.2">
      <c r="A78" s="12" t="s">
        <v>2215</v>
      </c>
      <c r="B78" s="12"/>
      <c r="C78" s="12"/>
      <c r="D78" s="12"/>
      <c r="E78" s="12"/>
      <c r="F78" s="299"/>
    </row>
    <row r="80" spans="1:7" s="11" customFormat="1" ht="15.95" customHeight="1" x14ac:dyDescent="0.3">
      <c r="A80" s="11" t="s">
        <v>2373</v>
      </c>
      <c r="B80" s="298"/>
      <c r="C80" s="298"/>
      <c r="D80" s="298"/>
      <c r="E80" s="298"/>
      <c r="F80" s="298"/>
      <c r="G80" s="298"/>
    </row>
    <row r="81" spans="1:16" s="11" customFormat="1" ht="15.95" customHeight="1" x14ac:dyDescent="0.3">
      <c r="A81" s="298"/>
      <c r="B81" s="298"/>
      <c r="C81" s="298"/>
      <c r="D81" s="298"/>
      <c r="E81" s="298"/>
      <c r="F81" s="298"/>
      <c r="G81" s="298"/>
    </row>
    <row r="82" spans="1:16" ht="15.95" customHeight="1" x14ac:dyDescent="0.25">
      <c r="A82" s="307" t="s">
        <v>110</v>
      </c>
      <c r="B82" s="302" t="s">
        <v>1844</v>
      </c>
      <c r="C82" s="302" t="s">
        <v>1845</v>
      </c>
      <c r="D82" s="302" t="s">
        <v>1057</v>
      </c>
      <c r="E82" s="302" t="s">
        <v>1064</v>
      </c>
      <c r="F82" s="308" t="s">
        <v>1846</v>
      </c>
      <c r="G82" s="309" t="s">
        <v>1847</v>
      </c>
    </row>
    <row r="83" spans="1:16" ht="15.95" customHeight="1" x14ac:dyDescent="0.25">
      <c r="A83" s="310" t="s">
        <v>1848</v>
      </c>
      <c r="B83" s="303" t="s">
        <v>1849</v>
      </c>
      <c r="C83" s="303" t="s">
        <v>1850</v>
      </c>
      <c r="D83" s="303">
        <v>10.3</v>
      </c>
      <c r="E83" s="303">
        <v>49.37</v>
      </c>
      <c r="F83" s="311">
        <v>2.3415469523993702E-3</v>
      </c>
      <c r="G83" s="312">
        <v>8.8978784191176094E-2</v>
      </c>
    </row>
    <row r="84" spans="1:16" ht="15.95" customHeight="1" x14ac:dyDescent="0.25">
      <c r="A84" s="310" t="s">
        <v>1851</v>
      </c>
      <c r="B84" s="303" t="s">
        <v>1852</v>
      </c>
      <c r="C84" s="303" t="s">
        <v>1853</v>
      </c>
      <c r="D84" s="303">
        <v>7.28</v>
      </c>
      <c r="E84" s="303">
        <v>53.63</v>
      </c>
      <c r="F84" s="311">
        <v>9.3070426119983198E-3</v>
      </c>
      <c r="G84" s="312">
        <v>0.17683380962796799</v>
      </c>
    </row>
    <row r="85" spans="1:16" ht="15.95" customHeight="1" x14ac:dyDescent="0.25">
      <c r="A85" s="310" t="s">
        <v>1854</v>
      </c>
      <c r="B85" s="303" t="s">
        <v>1855</v>
      </c>
      <c r="C85" s="303" t="s">
        <v>1856</v>
      </c>
      <c r="D85" s="303">
        <v>5.88</v>
      </c>
      <c r="E85" s="303">
        <v>39.35</v>
      </c>
      <c r="F85" s="311">
        <v>1.9995042691486699E-2</v>
      </c>
      <c r="G85" s="312">
        <v>0.22163135723388699</v>
      </c>
    </row>
    <row r="86" spans="1:16" ht="15.95" customHeight="1" x14ac:dyDescent="0.25">
      <c r="A86" s="310" t="s">
        <v>1857</v>
      </c>
      <c r="B86" s="303" t="s">
        <v>1858</v>
      </c>
      <c r="C86" s="303" t="s">
        <v>1859</v>
      </c>
      <c r="D86" s="303">
        <v>5.45</v>
      </c>
      <c r="E86" s="303">
        <v>53.34</v>
      </c>
      <c r="F86" s="311">
        <v>2.3329616550935399E-2</v>
      </c>
      <c r="G86" s="312">
        <v>0.22163135723388699</v>
      </c>
    </row>
    <row r="87" spans="1:16" ht="15.95" customHeight="1" x14ac:dyDescent="0.25">
      <c r="A87" s="310" t="s">
        <v>1860</v>
      </c>
      <c r="B87" s="303" t="s">
        <v>1861</v>
      </c>
      <c r="C87" s="303" t="s">
        <v>1862</v>
      </c>
      <c r="D87" s="303">
        <v>5.03</v>
      </c>
      <c r="E87" s="303">
        <v>48.42</v>
      </c>
      <c r="F87" s="311">
        <v>2.95841646238027E-2</v>
      </c>
      <c r="G87" s="312">
        <v>0.22483965114090099</v>
      </c>
    </row>
    <row r="88" spans="1:16" ht="15.95" customHeight="1" x14ac:dyDescent="0.25">
      <c r="A88" s="310" t="s">
        <v>1863</v>
      </c>
      <c r="B88" s="303" t="s">
        <v>1864</v>
      </c>
      <c r="C88" s="303" t="s">
        <v>1865</v>
      </c>
      <c r="D88" s="303">
        <v>3.57</v>
      </c>
      <c r="E88" s="303">
        <v>41.64</v>
      </c>
      <c r="F88" s="311">
        <v>6.5766998257611106E-2</v>
      </c>
      <c r="G88" s="312">
        <v>0.39708153425314602</v>
      </c>
    </row>
    <row r="89" spans="1:16" ht="15.95" customHeight="1" x14ac:dyDescent="0.25">
      <c r="A89" s="310" t="s">
        <v>1866</v>
      </c>
      <c r="B89" s="303" t="s">
        <v>1867</v>
      </c>
      <c r="C89" s="303" t="s">
        <v>1868</v>
      </c>
      <c r="D89" s="303">
        <v>3.33</v>
      </c>
      <c r="E89" s="303">
        <v>41.19</v>
      </c>
      <c r="F89" s="311">
        <v>7.5128529537006106E-2</v>
      </c>
      <c r="G89" s="312">
        <v>0.39708153425314602</v>
      </c>
    </row>
    <row r="90" spans="1:16" ht="15.95" customHeight="1" x14ac:dyDescent="0.3">
      <c r="A90" s="310" t="s">
        <v>1869</v>
      </c>
      <c r="B90" s="303" t="s">
        <v>1870</v>
      </c>
      <c r="C90" s="303" t="s">
        <v>1871</v>
      </c>
      <c r="D90" s="303">
        <v>2.88</v>
      </c>
      <c r="E90" s="303">
        <v>55.7</v>
      </c>
      <c r="F90" s="311">
        <v>9.5382936344906799E-2</v>
      </c>
      <c r="G90" s="312">
        <v>0.39708153425314602</v>
      </c>
      <c r="P90" s="298"/>
    </row>
    <row r="91" spans="1:16" ht="15.95" customHeight="1" x14ac:dyDescent="0.25">
      <c r="A91" s="310" t="s">
        <v>1872</v>
      </c>
      <c r="B91" s="303" t="s">
        <v>1873</v>
      </c>
      <c r="C91" s="303" t="s">
        <v>1874</v>
      </c>
      <c r="D91" s="303">
        <v>2.76</v>
      </c>
      <c r="E91" s="303">
        <v>54.91</v>
      </c>
      <c r="F91" s="311">
        <v>0.10223605437583901</v>
      </c>
      <c r="G91" s="312">
        <v>0.39708153425314602</v>
      </c>
    </row>
    <row r="92" spans="1:16" ht="15.95" customHeight="1" x14ac:dyDescent="0.25">
      <c r="A92" s="310" t="s">
        <v>1875</v>
      </c>
      <c r="B92" s="303" t="s">
        <v>1876</v>
      </c>
      <c r="C92" s="303" t="s">
        <v>1877</v>
      </c>
      <c r="D92" s="303">
        <v>2.5</v>
      </c>
      <c r="E92" s="303">
        <v>42.19</v>
      </c>
      <c r="F92" s="311">
        <v>0.121628759092058</v>
      </c>
      <c r="G92" s="312">
        <v>0.39708153425314602</v>
      </c>
    </row>
    <row r="93" spans="1:16" ht="15.95" customHeight="1" x14ac:dyDescent="0.25">
      <c r="A93" s="310" t="s">
        <v>1878</v>
      </c>
      <c r="B93" s="303" t="s">
        <v>1879</v>
      </c>
      <c r="C93" s="303" t="s">
        <v>1880</v>
      </c>
      <c r="D93" s="303">
        <v>2.46</v>
      </c>
      <c r="E93" s="303">
        <v>50.36</v>
      </c>
      <c r="F93" s="311">
        <v>0.122878835370796</v>
      </c>
      <c r="G93" s="312">
        <v>0.39708153425314602</v>
      </c>
    </row>
    <row r="94" spans="1:16" ht="15.95" customHeight="1" x14ac:dyDescent="0.25">
      <c r="A94" s="310" t="s">
        <v>1881</v>
      </c>
      <c r="B94" s="303" t="s">
        <v>1882</v>
      </c>
      <c r="C94" s="303" t="s">
        <v>1883</v>
      </c>
      <c r="D94" s="303">
        <v>2.4500000000000002</v>
      </c>
      <c r="E94" s="303">
        <v>41.79</v>
      </c>
      <c r="F94" s="311">
        <v>0.12539416871152001</v>
      </c>
      <c r="G94" s="312">
        <v>0.39708153425314602</v>
      </c>
    </row>
    <row r="95" spans="1:16" ht="15.95" customHeight="1" x14ac:dyDescent="0.25">
      <c r="A95" s="310" t="s">
        <v>1884</v>
      </c>
      <c r="B95" s="303" t="s">
        <v>1885</v>
      </c>
      <c r="C95" s="303" t="s">
        <v>1886</v>
      </c>
      <c r="D95" s="303">
        <v>2.2200000000000002</v>
      </c>
      <c r="E95" s="303">
        <v>55.81</v>
      </c>
      <c r="F95" s="311">
        <v>0.14162297598271301</v>
      </c>
      <c r="G95" s="312">
        <v>0.41397485287254498</v>
      </c>
    </row>
    <row r="96" spans="1:16" ht="15.95" customHeight="1" x14ac:dyDescent="0.25">
      <c r="A96" s="310" t="s">
        <v>1887</v>
      </c>
      <c r="B96" s="303" t="s">
        <v>1888</v>
      </c>
      <c r="C96" s="303" t="s">
        <v>1889</v>
      </c>
      <c r="D96" s="303">
        <v>1.9</v>
      </c>
      <c r="E96" s="303">
        <v>56</v>
      </c>
      <c r="F96" s="311">
        <v>0.173756697462743</v>
      </c>
      <c r="G96" s="312">
        <v>0.47162532168458798</v>
      </c>
    </row>
    <row r="97" spans="1:7" ht="15.95" customHeight="1" x14ac:dyDescent="0.25">
      <c r="A97" s="310" t="s">
        <v>1890</v>
      </c>
      <c r="B97" s="303" t="s">
        <v>1891</v>
      </c>
      <c r="C97" s="303" t="s">
        <v>1892</v>
      </c>
      <c r="D97" s="303">
        <v>1.7</v>
      </c>
      <c r="E97" s="303">
        <v>29.68</v>
      </c>
      <c r="F97" s="311">
        <v>0.201693185012744</v>
      </c>
      <c r="G97" s="312">
        <v>0.51095606869895105</v>
      </c>
    </row>
    <row r="98" spans="1:7" ht="15.95" customHeight="1" x14ac:dyDescent="0.25">
      <c r="A98" s="310" t="s">
        <v>1893</v>
      </c>
      <c r="B98" s="303" t="s">
        <v>1894</v>
      </c>
      <c r="C98" s="303" t="s">
        <v>1895</v>
      </c>
      <c r="D98" s="303">
        <v>1.54</v>
      </c>
      <c r="E98" s="303">
        <v>52.42</v>
      </c>
      <c r="F98" s="311">
        <v>0.220471954912559</v>
      </c>
      <c r="G98" s="312">
        <v>0.52362089291732705</v>
      </c>
    </row>
    <row r="99" spans="1:7" ht="15.95" customHeight="1" x14ac:dyDescent="0.25">
      <c r="A99" s="310" t="s">
        <v>1896</v>
      </c>
      <c r="B99" s="303" t="s">
        <v>1897</v>
      </c>
      <c r="C99" s="303" t="s">
        <v>1898</v>
      </c>
      <c r="D99" s="303">
        <v>1.39</v>
      </c>
      <c r="E99" s="303">
        <v>42.47</v>
      </c>
      <c r="F99" s="311">
        <v>0.24572330198727901</v>
      </c>
      <c r="G99" s="312">
        <v>0.54926385150097601</v>
      </c>
    </row>
    <row r="100" spans="1:7" ht="15.95" customHeight="1" x14ac:dyDescent="0.25">
      <c r="A100" s="310" t="s">
        <v>1899</v>
      </c>
      <c r="B100" s="303" t="s">
        <v>1900</v>
      </c>
      <c r="C100" s="303" t="s">
        <v>1901</v>
      </c>
      <c r="D100" s="303">
        <v>1.27</v>
      </c>
      <c r="E100" s="303">
        <v>47.78</v>
      </c>
      <c r="F100" s="311">
        <v>0.26575308735667202</v>
      </c>
      <c r="G100" s="312">
        <v>0.56103429553075201</v>
      </c>
    </row>
    <row r="101" spans="1:7" ht="15.95" customHeight="1" x14ac:dyDescent="0.25">
      <c r="A101" s="310" t="s">
        <v>1902</v>
      </c>
      <c r="B101" s="303" t="s">
        <v>1903</v>
      </c>
      <c r="C101" s="303" t="s">
        <v>1904</v>
      </c>
      <c r="D101" s="303">
        <v>0.92</v>
      </c>
      <c r="E101" s="303">
        <v>55.55</v>
      </c>
      <c r="F101" s="311">
        <v>0.341354385258683</v>
      </c>
      <c r="G101" s="312">
        <v>0.58806571975613997</v>
      </c>
    </row>
    <row r="102" spans="1:7" ht="15.95" customHeight="1" x14ac:dyDescent="0.25">
      <c r="A102" s="310" t="s">
        <v>1905</v>
      </c>
      <c r="B102" s="303" t="s">
        <v>1906</v>
      </c>
      <c r="C102" s="303" t="s">
        <v>1907</v>
      </c>
      <c r="D102" s="303">
        <v>0.85</v>
      </c>
      <c r="E102" s="303">
        <v>55.79</v>
      </c>
      <c r="F102" s="311">
        <v>0.36185280439484402</v>
      </c>
      <c r="G102" s="312">
        <v>0.58806571975613997</v>
      </c>
    </row>
    <row r="103" spans="1:7" ht="15.95" customHeight="1" x14ac:dyDescent="0.25">
      <c r="A103" s="310" t="s">
        <v>1908</v>
      </c>
      <c r="B103" s="303" t="s">
        <v>1909</v>
      </c>
      <c r="C103" s="303" t="s">
        <v>1910</v>
      </c>
      <c r="D103" s="303">
        <v>0.84</v>
      </c>
      <c r="E103" s="303">
        <v>55.17</v>
      </c>
      <c r="F103" s="311">
        <v>0.36407654797084699</v>
      </c>
      <c r="G103" s="312">
        <v>0.58806571975613997</v>
      </c>
    </row>
    <row r="104" spans="1:7" ht="15.95" customHeight="1" x14ac:dyDescent="0.25">
      <c r="A104" s="310" t="s">
        <v>1911</v>
      </c>
      <c r="B104" s="303" t="s">
        <v>1912</v>
      </c>
      <c r="C104" s="303" t="s">
        <v>1913</v>
      </c>
      <c r="D104" s="303">
        <v>0.71</v>
      </c>
      <c r="E104" s="303">
        <v>55.15</v>
      </c>
      <c r="F104" s="311">
        <v>0.40188641616228599</v>
      </c>
      <c r="G104" s="312">
        <v>0.58806571975613997</v>
      </c>
    </row>
    <row r="105" spans="1:7" ht="15.95" customHeight="1" x14ac:dyDescent="0.25">
      <c r="A105" s="310" t="s">
        <v>1914</v>
      </c>
      <c r="B105" s="303" t="s">
        <v>1915</v>
      </c>
      <c r="C105" s="303" t="s">
        <v>1916</v>
      </c>
      <c r="D105" s="303">
        <v>0.69</v>
      </c>
      <c r="E105" s="303">
        <v>29.03</v>
      </c>
      <c r="F105" s="311">
        <v>0.41335266182372898</v>
      </c>
      <c r="G105" s="312">
        <v>0.58806571975613997</v>
      </c>
    </row>
    <row r="106" spans="1:7" ht="15.95" customHeight="1" x14ac:dyDescent="0.25">
      <c r="A106" s="310" t="s">
        <v>1917</v>
      </c>
      <c r="B106" s="303" t="s">
        <v>1918</v>
      </c>
      <c r="C106" s="303" t="s">
        <v>1919</v>
      </c>
      <c r="D106" s="303">
        <v>0.69</v>
      </c>
      <c r="E106" s="303">
        <v>27.43</v>
      </c>
      <c r="F106" s="311">
        <v>0.41360855156029702</v>
      </c>
      <c r="G106" s="312">
        <v>0.58806571975613997</v>
      </c>
    </row>
    <row r="107" spans="1:7" ht="15.95" customHeight="1" x14ac:dyDescent="0.25">
      <c r="A107" s="310" t="s">
        <v>1920</v>
      </c>
      <c r="B107" s="303" t="s">
        <v>1921</v>
      </c>
      <c r="C107" s="303" t="s">
        <v>1922</v>
      </c>
      <c r="D107" s="303">
        <v>0.65</v>
      </c>
      <c r="E107" s="303">
        <v>27.34</v>
      </c>
      <c r="F107" s="311">
        <v>0.42660452426527401</v>
      </c>
      <c r="G107" s="312">
        <v>0.58806571975613997</v>
      </c>
    </row>
    <row r="108" spans="1:7" ht="15.95" customHeight="1" x14ac:dyDescent="0.25">
      <c r="A108" s="310" t="s">
        <v>1923</v>
      </c>
      <c r="B108" s="303" t="s">
        <v>1924</v>
      </c>
      <c r="C108" s="303" t="s">
        <v>1925</v>
      </c>
      <c r="D108" s="303">
        <v>0.6</v>
      </c>
      <c r="E108" s="303">
        <v>27.54</v>
      </c>
      <c r="F108" s="311">
        <v>0.44450680850934698</v>
      </c>
      <c r="G108" s="312">
        <v>0.58806571975613997</v>
      </c>
    </row>
    <row r="109" spans="1:7" ht="15.95" customHeight="1" x14ac:dyDescent="0.25">
      <c r="A109" s="310" t="s">
        <v>1926</v>
      </c>
      <c r="B109" s="303" t="s">
        <v>1927</v>
      </c>
      <c r="C109" s="303" t="s">
        <v>1928</v>
      </c>
      <c r="D109" s="303">
        <v>0.59</v>
      </c>
      <c r="E109" s="303">
        <v>27.8</v>
      </c>
      <c r="F109" s="311">
        <v>0.44754880833296301</v>
      </c>
      <c r="G109" s="312">
        <v>0.58806571975613997</v>
      </c>
    </row>
    <row r="110" spans="1:7" ht="15.95" customHeight="1" x14ac:dyDescent="0.25">
      <c r="A110" s="310" t="s">
        <v>1929</v>
      </c>
      <c r="B110" s="303" t="s">
        <v>1930</v>
      </c>
      <c r="C110" s="303" t="s">
        <v>1931</v>
      </c>
      <c r="D110" s="303">
        <v>0.56000000000000005</v>
      </c>
      <c r="E110" s="303">
        <v>51.85</v>
      </c>
      <c r="F110" s="311">
        <v>0.45724916180446701</v>
      </c>
      <c r="G110" s="312">
        <v>0.58806571975613997</v>
      </c>
    </row>
    <row r="111" spans="1:7" ht="15.95" customHeight="1" x14ac:dyDescent="0.25">
      <c r="A111" s="310" t="s">
        <v>1932</v>
      </c>
      <c r="B111" s="303" t="s">
        <v>1933</v>
      </c>
      <c r="C111" s="303" t="s">
        <v>1934</v>
      </c>
      <c r="D111" s="303">
        <v>0.55000000000000004</v>
      </c>
      <c r="E111" s="303">
        <v>27.71</v>
      </c>
      <c r="F111" s="311">
        <v>0.46497591394219601</v>
      </c>
      <c r="G111" s="312">
        <v>0.58806571975613997</v>
      </c>
    </row>
    <row r="112" spans="1:7" ht="15.95" customHeight="1" x14ac:dyDescent="0.25">
      <c r="A112" s="310" t="s">
        <v>1935</v>
      </c>
      <c r="B112" s="303" t="s">
        <v>1936</v>
      </c>
      <c r="C112" s="303" t="s">
        <v>1937</v>
      </c>
      <c r="D112" s="303">
        <v>0.51</v>
      </c>
      <c r="E112" s="303">
        <v>55.88</v>
      </c>
      <c r="F112" s="311">
        <v>0.47600893158965102</v>
      </c>
      <c r="G112" s="312">
        <v>0.58806571975613997</v>
      </c>
    </row>
    <row r="113" spans="1:17" ht="15.95" customHeight="1" x14ac:dyDescent="0.25">
      <c r="A113" s="310" t="s">
        <v>1938</v>
      </c>
      <c r="B113" s="303" t="s">
        <v>1939</v>
      </c>
      <c r="C113" s="303" t="s">
        <v>1940</v>
      </c>
      <c r="D113" s="303">
        <v>0.51</v>
      </c>
      <c r="E113" s="303">
        <v>55.94</v>
      </c>
      <c r="F113" s="311">
        <v>0.47973782401158699</v>
      </c>
      <c r="G113" s="312">
        <v>0.58806571975613997</v>
      </c>
    </row>
    <row r="114" spans="1:17" ht="15.95" customHeight="1" x14ac:dyDescent="0.25">
      <c r="A114" s="310" t="s">
        <v>1941</v>
      </c>
      <c r="B114" s="303" t="s">
        <v>1942</v>
      </c>
      <c r="C114" s="303" t="s">
        <v>1943</v>
      </c>
      <c r="D114" s="303">
        <v>0.28999999999999998</v>
      </c>
      <c r="E114" s="303">
        <v>55.98</v>
      </c>
      <c r="F114" s="311">
        <v>0.59067446312779903</v>
      </c>
      <c r="G114" s="312">
        <v>0.690773491732942</v>
      </c>
    </row>
    <row r="115" spans="1:17" ht="15.95" customHeight="1" x14ac:dyDescent="0.25">
      <c r="A115" s="310" t="s">
        <v>1944</v>
      </c>
      <c r="B115" s="303" t="s">
        <v>1945</v>
      </c>
      <c r="C115" s="303" t="s">
        <v>1946</v>
      </c>
      <c r="D115" s="303">
        <v>0.27</v>
      </c>
      <c r="E115" s="303">
        <v>33.200000000000003</v>
      </c>
      <c r="F115" s="311">
        <v>0.60530851247998996</v>
      </c>
      <c r="G115" s="312">
        <v>0.690773491732942</v>
      </c>
    </row>
    <row r="116" spans="1:17" ht="15.95" customHeight="1" x14ac:dyDescent="0.25">
      <c r="A116" s="310" t="s">
        <v>1947</v>
      </c>
      <c r="B116" s="303" t="s">
        <v>1948</v>
      </c>
      <c r="C116" s="303" t="s">
        <v>1949</v>
      </c>
      <c r="D116" s="303">
        <v>0.25</v>
      </c>
      <c r="E116" s="303">
        <v>55.25</v>
      </c>
      <c r="F116" s="311">
        <v>0.61806049260315898</v>
      </c>
      <c r="G116" s="312">
        <v>0.690773491732942</v>
      </c>
    </row>
    <row r="117" spans="1:17" ht="15.95" customHeight="1" x14ac:dyDescent="0.25">
      <c r="A117" s="310" t="s">
        <v>1950</v>
      </c>
      <c r="B117" s="303" t="s">
        <v>1951</v>
      </c>
      <c r="C117" s="303" t="s">
        <v>1952</v>
      </c>
      <c r="D117" s="303">
        <v>0.18</v>
      </c>
      <c r="E117" s="303">
        <v>56</v>
      </c>
      <c r="F117" s="311">
        <v>0.67202888330524702</v>
      </c>
      <c r="G117" s="312">
        <v>0.72963135901712595</v>
      </c>
    </row>
    <row r="118" spans="1:17" ht="15.95" customHeight="1" x14ac:dyDescent="0.25">
      <c r="A118" s="310" t="s">
        <v>1953</v>
      </c>
      <c r="B118" s="303" t="s">
        <v>1954</v>
      </c>
      <c r="C118" s="303" t="s">
        <v>1955</v>
      </c>
      <c r="D118" s="303">
        <v>0.13</v>
      </c>
      <c r="E118" s="303">
        <v>29.98</v>
      </c>
      <c r="F118" s="311">
        <v>0.72079313703449399</v>
      </c>
      <c r="G118" s="312">
        <v>0.76083720020307699</v>
      </c>
    </row>
    <row r="119" spans="1:17" ht="15.95" customHeight="1" x14ac:dyDescent="0.25">
      <c r="A119" s="310" t="s">
        <v>1956</v>
      </c>
      <c r="B119" s="303" t="s">
        <v>1957</v>
      </c>
      <c r="C119" s="303" t="s">
        <v>1958</v>
      </c>
      <c r="D119" s="303">
        <v>0.04</v>
      </c>
      <c r="E119" s="303">
        <v>55.65</v>
      </c>
      <c r="F119" s="311">
        <v>0.85006280254904398</v>
      </c>
      <c r="G119" s="312">
        <v>0.87303747288820799</v>
      </c>
    </row>
    <row r="120" spans="1:17" ht="15.95" customHeight="1" x14ac:dyDescent="0.25">
      <c r="A120" s="313" t="s">
        <v>1959</v>
      </c>
      <c r="B120" s="304" t="s">
        <v>1960</v>
      </c>
      <c r="C120" s="304" t="s">
        <v>1961</v>
      </c>
      <c r="D120" s="304">
        <v>0</v>
      </c>
      <c r="E120" s="304">
        <v>55.25</v>
      </c>
      <c r="F120" s="314">
        <v>0.95151753355399205</v>
      </c>
      <c r="G120" s="315">
        <v>0.95151753355399205</v>
      </c>
    </row>
    <row r="122" spans="1:17" ht="15.95" customHeight="1" x14ac:dyDescent="0.2">
      <c r="A122" s="12" t="s">
        <v>2231</v>
      </c>
    </row>
    <row r="124" spans="1:17" ht="15.95" customHeight="1" x14ac:dyDescent="0.25">
      <c r="A124" s="11" t="s">
        <v>2374</v>
      </c>
      <c r="J124" s="11" t="s">
        <v>2375</v>
      </c>
    </row>
    <row r="126" spans="1:17" ht="15.95" customHeight="1" x14ac:dyDescent="0.3">
      <c r="A126" s="298"/>
      <c r="B126" s="350" t="s">
        <v>1839</v>
      </c>
      <c r="C126" s="351"/>
      <c r="D126" s="352"/>
      <c r="E126" s="350" t="s">
        <v>1840</v>
      </c>
      <c r="F126" s="351"/>
      <c r="G126" s="352"/>
      <c r="J126" s="305" t="s">
        <v>2194</v>
      </c>
      <c r="K126" s="305" t="s">
        <v>2195</v>
      </c>
      <c r="L126" s="305" t="s">
        <v>2196</v>
      </c>
      <c r="M126" s="305" t="s">
        <v>1055</v>
      </c>
      <c r="N126" s="305" t="s">
        <v>1056</v>
      </c>
      <c r="O126" s="305" t="s">
        <v>2197</v>
      </c>
      <c r="P126" s="305" t="s">
        <v>1058</v>
      </c>
      <c r="Q126" s="305" t="s">
        <v>2198</v>
      </c>
    </row>
    <row r="127" spans="1:17" ht="15.95" customHeight="1" x14ac:dyDescent="0.25">
      <c r="A127" s="305" t="s">
        <v>110</v>
      </c>
      <c r="B127" s="306" t="s">
        <v>1962</v>
      </c>
      <c r="C127" s="306" t="s">
        <v>1963</v>
      </c>
      <c r="D127" s="306" t="s">
        <v>1964</v>
      </c>
      <c r="E127" s="306" t="s">
        <v>1962</v>
      </c>
      <c r="F127" s="306" t="s">
        <v>2193</v>
      </c>
      <c r="G127" s="306" t="s">
        <v>1964</v>
      </c>
      <c r="J127" s="305" t="s">
        <v>1944</v>
      </c>
      <c r="K127" s="316" t="s">
        <v>2199</v>
      </c>
      <c r="L127" s="316" t="s">
        <v>1840</v>
      </c>
      <c r="M127" s="317">
        <v>-19.497072532146301</v>
      </c>
      <c r="N127" s="317">
        <v>5.78170966676789</v>
      </c>
      <c r="O127" s="317">
        <v>-3.3721984768989</v>
      </c>
      <c r="P127" s="318">
        <v>1.4040310330521099E-3</v>
      </c>
      <c r="Q127" s="318">
        <v>8.4241861983126495E-3</v>
      </c>
    </row>
    <row r="128" spans="1:17" ht="15.95" customHeight="1" x14ac:dyDescent="0.25">
      <c r="A128" s="305" t="s">
        <v>1854</v>
      </c>
      <c r="B128" s="303" t="s">
        <v>1965</v>
      </c>
      <c r="C128" s="303" t="s">
        <v>1966</v>
      </c>
      <c r="D128" s="303" t="s">
        <v>1967</v>
      </c>
      <c r="E128" s="303" t="s">
        <v>1968</v>
      </c>
      <c r="F128" s="303" t="s">
        <v>1969</v>
      </c>
      <c r="G128" s="303" t="s">
        <v>1970</v>
      </c>
      <c r="J128" s="319" t="s">
        <v>1851</v>
      </c>
      <c r="K128" s="316" t="s">
        <v>2199</v>
      </c>
      <c r="L128" s="316" t="s">
        <v>1839</v>
      </c>
      <c r="M128" s="317">
        <v>85.448585147202706</v>
      </c>
      <c r="N128" s="317">
        <v>27.674821392282901</v>
      </c>
      <c r="O128" s="317">
        <v>3.0875930122905899</v>
      </c>
      <c r="P128" s="318">
        <v>3.2152544481004099E-3</v>
      </c>
      <c r="Q128" s="318">
        <v>1.9291526688602501E-2</v>
      </c>
    </row>
    <row r="129" spans="1:17" ht="15.95" customHeight="1" x14ac:dyDescent="0.25">
      <c r="A129" s="305" t="s">
        <v>1884</v>
      </c>
      <c r="B129" s="303" t="s">
        <v>1971</v>
      </c>
      <c r="C129" s="303" t="s">
        <v>1972</v>
      </c>
      <c r="D129" s="303" t="s">
        <v>1973</v>
      </c>
      <c r="E129" s="303" t="s">
        <v>1974</v>
      </c>
      <c r="F129" s="303" t="s">
        <v>1975</v>
      </c>
      <c r="G129" s="303" t="s">
        <v>1976</v>
      </c>
      <c r="J129" s="305" t="s">
        <v>1851</v>
      </c>
      <c r="K129" s="316" t="s">
        <v>2200</v>
      </c>
      <c r="L129" s="316" t="s">
        <v>1839</v>
      </c>
      <c r="M129" s="317">
        <v>75.634627151424198</v>
      </c>
      <c r="N129" s="317">
        <v>27.674821392282901</v>
      </c>
      <c r="O129" s="317">
        <v>2.7329761619532902</v>
      </c>
      <c r="P129" s="318">
        <v>8.5240882324454596E-3</v>
      </c>
      <c r="Q129" s="318">
        <v>2.5572264697336401E-2</v>
      </c>
    </row>
    <row r="130" spans="1:17" ht="15.95" customHeight="1" x14ac:dyDescent="0.25">
      <c r="A130" s="305" t="s">
        <v>1935</v>
      </c>
      <c r="B130" s="303" t="s">
        <v>1977</v>
      </c>
      <c r="C130" s="303" t="s">
        <v>1978</v>
      </c>
      <c r="D130" s="303" t="s">
        <v>1979</v>
      </c>
      <c r="E130" s="303" t="s">
        <v>1980</v>
      </c>
      <c r="F130" s="303" t="s">
        <v>1981</v>
      </c>
      <c r="G130" s="303" t="s">
        <v>1982</v>
      </c>
      <c r="J130" s="305" t="s">
        <v>1866</v>
      </c>
      <c r="K130" s="316" t="s">
        <v>2199</v>
      </c>
      <c r="L130" s="316" t="s">
        <v>1839</v>
      </c>
      <c r="M130" s="317">
        <v>3.3599150438127898</v>
      </c>
      <c r="N130" s="317">
        <v>1.36741534319201</v>
      </c>
      <c r="O130" s="317">
        <v>2.4571283776658599</v>
      </c>
      <c r="P130" s="318">
        <v>1.7319542118847401E-2</v>
      </c>
      <c r="Q130" s="318">
        <v>0.103917252713085</v>
      </c>
    </row>
    <row r="131" spans="1:17" ht="15.95" customHeight="1" x14ac:dyDescent="0.25">
      <c r="A131" s="305" t="s">
        <v>1899</v>
      </c>
      <c r="B131" s="303" t="s">
        <v>1983</v>
      </c>
      <c r="C131" s="303" t="s">
        <v>1984</v>
      </c>
      <c r="D131" s="303" t="s">
        <v>1985</v>
      </c>
      <c r="E131" s="303" t="s">
        <v>1986</v>
      </c>
      <c r="F131" s="303" t="s">
        <v>1987</v>
      </c>
      <c r="G131" s="303" t="s">
        <v>1988</v>
      </c>
      <c r="J131" s="305" t="s">
        <v>1947</v>
      </c>
      <c r="K131" s="316" t="s">
        <v>2199</v>
      </c>
      <c r="L131" s="316" t="s">
        <v>1840</v>
      </c>
      <c r="M131" s="317">
        <v>-2.89943915349542</v>
      </c>
      <c r="N131" s="317">
        <v>1.3851593219023799</v>
      </c>
      <c r="O131" s="317">
        <v>-2.0932170817096498</v>
      </c>
      <c r="P131" s="318">
        <v>4.11834639162795E-2</v>
      </c>
      <c r="Q131" s="318">
        <v>0.10777956321047499</v>
      </c>
    </row>
    <row r="132" spans="1:17" ht="15.95" customHeight="1" x14ac:dyDescent="0.25">
      <c r="A132" s="305" t="s">
        <v>1875</v>
      </c>
      <c r="B132" s="303" t="s">
        <v>1989</v>
      </c>
      <c r="C132" s="303" t="s">
        <v>1990</v>
      </c>
      <c r="D132" s="303" t="s">
        <v>1991</v>
      </c>
      <c r="E132" s="303" t="s">
        <v>1992</v>
      </c>
      <c r="F132" s="303" t="s">
        <v>1993</v>
      </c>
      <c r="G132" s="303" t="s">
        <v>1994</v>
      </c>
      <c r="J132" s="305" t="s">
        <v>1947</v>
      </c>
      <c r="K132" s="316" t="s">
        <v>2201</v>
      </c>
      <c r="L132" s="316" t="s">
        <v>1839</v>
      </c>
      <c r="M132" s="317">
        <v>2.6350818366929798</v>
      </c>
      <c r="N132" s="317">
        <v>1.32135617560512</v>
      </c>
      <c r="O132" s="317">
        <v>1.9942252402053899</v>
      </c>
      <c r="P132" s="318">
        <v>5.1302328729970398E-2</v>
      </c>
      <c r="Q132" s="318">
        <v>0.10777956321047499</v>
      </c>
    </row>
    <row r="133" spans="1:17" ht="15.95" customHeight="1" x14ac:dyDescent="0.25">
      <c r="A133" s="305" t="s">
        <v>1881</v>
      </c>
      <c r="B133" s="303" t="s">
        <v>1995</v>
      </c>
      <c r="C133" s="303" t="s">
        <v>1996</v>
      </c>
      <c r="D133" s="303" t="s">
        <v>1997</v>
      </c>
      <c r="E133" s="303" t="s">
        <v>1998</v>
      </c>
      <c r="F133" s="303" t="s">
        <v>1999</v>
      </c>
      <c r="G133" s="303" t="s">
        <v>2000</v>
      </c>
      <c r="J133" s="305" t="s">
        <v>1947</v>
      </c>
      <c r="K133" s="316" t="s">
        <v>2200</v>
      </c>
      <c r="L133" s="316" t="s">
        <v>1839</v>
      </c>
      <c r="M133" s="317">
        <v>-2.5464574980826802</v>
      </c>
      <c r="N133" s="317">
        <v>1.2912509779677399</v>
      </c>
      <c r="O133" s="317">
        <v>-1.9720856297746701</v>
      </c>
      <c r="P133" s="318">
        <v>5.38897816052374E-2</v>
      </c>
      <c r="Q133" s="318">
        <v>0.10777956321047499</v>
      </c>
    </row>
    <row r="134" spans="1:17" ht="15.95" customHeight="1" x14ac:dyDescent="0.25">
      <c r="A134" s="305" t="s">
        <v>1890</v>
      </c>
      <c r="B134" s="303" t="s">
        <v>2001</v>
      </c>
      <c r="C134" s="303" t="s">
        <v>2002</v>
      </c>
      <c r="D134" s="303" t="s">
        <v>2003</v>
      </c>
      <c r="E134" s="303" t="s">
        <v>2004</v>
      </c>
      <c r="F134" s="303" t="s">
        <v>2005</v>
      </c>
      <c r="G134" s="303" t="s">
        <v>2006</v>
      </c>
      <c r="J134" s="305" t="s">
        <v>1947</v>
      </c>
      <c r="K134" s="316" t="s">
        <v>2201</v>
      </c>
      <c r="L134" s="316" t="s">
        <v>1840</v>
      </c>
      <c r="M134" s="317">
        <v>-2.3717402032622301</v>
      </c>
      <c r="N134" s="317">
        <v>1.42240022636661</v>
      </c>
      <c r="O134" s="317">
        <v>-1.66742113738312</v>
      </c>
      <c r="P134" s="318">
        <v>0.10133778782074</v>
      </c>
      <c r="Q134" s="318">
        <v>0.15200668173111001</v>
      </c>
    </row>
    <row r="135" spans="1:17" ht="15.95" customHeight="1" x14ac:dyDescent="0.25">
      <c r="A135" s="305" t="s">
        <v>1950</v>
      </c>
      <c r="B135" s="303" t="s">
        <v>2007</v>
      </c>
      <c r="C135" s="303" t="s">
        <v>2008</v>
      </c>
      <c r="D135" s="303" t="s">
        <v>2009</v>
      </c>
      <c r="E135" s="303" t="s">
        <v>2010</v>
      </c>
      <c r="F135" s="303" t="s">
        <v>2011</v>
      </c>
      <c r="G135" s="303" t="s">
        <v>2012</v>
      </c>
      <c r="J135" s="305" t="s">
        <v>1857</v>
      </c>
      <c r="K135" s="316" t="s">
        <v>2199</v>
      </c>
      <c r="L135" s="316" t="s">
        <v>1839</v>
      </c>
      <c r="M135" s="317">
        <v>291.12582651400902</v>
      </c>
      <c r="N135" s="317">
        <v>142.70335521376899</v>
      </c>
      <c r="O135" s="317">
        <v>2.0400769559895999</v>
      </c>
      <c r="P135" s="318">
        <v>4.6350951095466199E-2</v>
      </c>
      <c r="Q135" s="318">
        <v>0.154728608795138</v>
      </c>
    </row>
    <row r="136" spans="1:17" ht="15.95" customHeight="1" x14ac:dyDescent="0.25">
      <c r="A136" s="305" t="s">
        <v>1902</v>
      </c>
      <c r="B136" s="303" t="s">
        <v>2013</v>
      </c>
      <c r="C136" s="303" t="s">
        <v>2014</v>
      </c>
      <c r="D136" s="303" t="s">
        <v>2015</v>
      </c>
      <c r="E136" s="303" t="s">
        <v>2016</v>
      </c>
      <c r="F136" s="303" t="s">
        <v>2017</v>
      </c>
      <c r="G136" s="303" t="s">
        <v>2018</v>
      </c>
      <c r="J136" s="305" t="s">
        <v>1857</v>
      </c>
      <c r="K136" s="316" t="s">
        <v>2200</v>
      </c>
      <c r="L136" s="316" t="s">
        <v>1839</v>
      </c>
      <c r="M136" s="317">
        <v>284.22653249757201</v>
      </c>
      <c r="N136" s="317">
        <v>142.70335521376899</v>
      </c>
      <c r="O136" s="317">
        <v>1.99172985156376</v>
      </c>
      <c r="P136" s="318">
        <v>5.15762029317125E-2</v>
      </c>
      <c r="Q136" s="318">
        <v>0.154728608795138</v>
      </c>
    </row>
    <row r="137" spans="1:17" ht="15.95" customHeight="1" x14ac:dyDescent="0.25">
      <c r="A137" s="305" t="s">
        <v>1947</v>
      </c>
      <c r="B137" s="303" t="s">
        <v>2019</v>
      </c>
      <c r="C137" s="303" t="s">
        <v>2020</v>
      </c>
      <c r="D137" s="303" t="s">
        <v>2021</v>
      </c>
      <c r="E137" s="303" t="s">
        <v>2022</v>
      </c>
      <c r="F137" s="303" t="s">
        <v>2023</v>
      </c>
      <c r="G137" s="303" t="s">
        <v>2024</v>
      </c>
      <c r="J137" s="305" t="s">
        <v>1908</v>
      </c>
      <c r="K137" s="316" t="s">
        <v>2199</v>
      </c>
      <c r="L137" s="316" t="s">
        <v>1839</v>
      </c>
      <c r="M137" s="317">
        <v>4.0846124714230996</v>
      </c>
      <c r="N137" s="317">
        <v>1.80696921884638</v>
      </c>
      <c r="O137" s="317">
        <v>2.2604770622660899</v>
      </c>
      <c r="P137" s="318">
        <v>2.7907303947879901E-2</v>
      </c>
      <c r="Q137" s="318">
        <v>0.16744382368728</v>
      </c>
    </row>
    <row r="138" spans="1:17" ht="15.95" customHeight="1" x14ac:dyDescent="0.25">
      <c r="A138" s="305" t="s">
        <v>1929</v>
      </c>
      <c r="B138" s="303" t="s">
        <v>2025</v>
      </c>
      <c r="C138" s="303" t="s">
        <v>2026</v>
      </c>
      <c r="D138" s="303" t="s">
        <v>2027</v>
      </c>
      <c r="E138" s="303" t="s">
        <v>2028</v>
      </c>
      <c r="F138" s="303" t="s">
        <v>2029</v>
      </c>
      <c r="G138" s="303" t="s">
        <v>2030</v>
      </c>
      <c r="J138" s="305" t="s">
        <v>1941</v>
      </c>
      <c r="K138" s="316" t="s">
        <v>2200</v>
      </c>
      <c r="L138" s="316" t="s">
        <v>1840</v>
      </c>
      <c r="M138" s="317">
        <v>-3.2298076013265198</v>
      </c>
      <c r="N138" s="317">
        <v>1.43109654345065</v>
      </c>
      <c r="O138" s="317">
        <v>-2.2568761109148001</v>
      </c>
      <c r="P138" s="318">
        <v>2.8179423440973302E-2</v>
      </c>
      <c r="Q138" s="318">
        <v>0.16907654064583999</v>
      </c>
    </row>
    <row r="139" spans="1:17" ht="15.95" customHeight="1" x14ac:dyDescent="0.25">
      <c r="A139" s="305" t="s">
        <v>1905</v>
      </c>
      <c r="B139" s="303" t="s">
        <v>2031</v>
      </c>
      <c r="C139" s="303" t="s">
        <v>2032</v>
      </c>
      <c r="D139" s="303" t="s">
        <v>2033</v>
      </c>
      <c r="E139" s="303" t="s">
        <v>2034</v>
      </c>
      <c r="F139" s="303" t="s">
        <v>2035</v>
      </c>
      <c r="G139" s="303" t="s">
        <v>2036</v>
      </c>
      <c r="J139" s="305" t="s">
        <v>1944</v>
      </c>
      <c r="K139" s="316" t="s">
        <v>2201</v>
      </c>
      <c r="L139" s="316" t="s">
        <v>1840</v>
      </c>
      <c r="M139" s="317">
        <v>-11.2146273170768</v>
      </c>
      <c r="N139" s="317">
        <v>5.9307097934228397</v>
      </c>
      <c r="O139" s="317">
        <v>-1.8909418446867501</v>
      </c>
      <c r="P139" s="318">
        <v>6.4066577942500605E-2</v>
      </c>
      <c r="Q139" s="318">
        <v>0.192199733827502</v>
      </c>
    </row>
    <row r="140" spans="1:17" ht="15.95" customHeight="1" x14ac:dyDescent="0.25">
      <c r="A140" s="305" t="s">
        <v>1866</v>
      </c>
      <c r="B140" s="303" t="s">
        <v>2037</v>
      </c>
      <c r="C140" s="303" t="s">
        <v>2038</v>
      </c>
      <c r="D140" s="303" t="s">
        <v>2039</v>
      </c>
      <c r="E140" s="303" t="s">
        <v>2040</v>
      </c>
      <c r="F140" s="303" t="s">
        <v>2041</v>
      </c>
      <c r="G140" s="303" t="s">
        <v>2042</v>
      </c>
      <c r="J140" s="305" t="s">
        <v>1881</v>
      </c>
      <c r="K140" s="316" t="s">
        <v>2200</v>
      </c>
      <c r="L140" s="316" t="s">
        <v>1839</v>
      </c>
      <c r="M140" s="317">
        <v>5.0585806119200596</v>
      </c>
      <c r="N140" s="317">
        <v>2.3480425887054199</v>
      </c>
      <c r="O140" s="317">
        <v>2.1543819674536202</v>
      </c>
      <c r="P140" s="318">
        <v>3.5804831710180299E-2</v>
      </c>
      <c r="Q140" s="318">
        <v>0.21482899026108199</v>
      </c>
    </row>
    <row r="141" spans="1:17" ht="15.95" customHeight="1" x14ac:dyDescent="0.25">
      <c r="A141" s="305" t="s">
        <v>1851</v>
      </c>
      <c r="B141" s="303" t="s">
        <v>2043</v>
      </c>
      <c r="C141" s="303" t="s">
        <v>2044</v>
      </c>
      <c r="D141" s="303" t="s">
        <v>2045</v>
      </c>
      <c r="E141" s="303" t="s">
        <v>2046</v>
      </c>
      <c r="F141" s="303" t="s">
        <v>2047</v>
      </c>
      <c r="G141" s="303" t="s">
        <v>2048</v>
      </c>
      <c r="J141" s="305" t="s">
        <v>1884</v>
      </c>
      <c r="K141" s="316" t="s">
        <v>2200</v>
      </c>
      <c r="L141" s="316" t="s">
        <v>1839</v>
      </c>
      <c r="M141" s="317">
        <v>139.121307025639</v>
      </c>
      <c r="N141" s="317">
        <v>70.807898227592503</v>
      </c>
      <c r="O141" s="317">
        <v>1.96477102848713</v>
      </c>
      <c r="P141" s="318">
        <v>5.47380971807154E-2</v>
      </c>
      <c r="Q141" s="318">
        <v>0.24433355149946001</v>
      </c>
    </row>
    <row r="142" spans="1:17" ht="15.95" customHeight="1" x14ac:dyDescent="0.25">
      <c r="A142" s="305" t="s">
        <v>1911</v>
      </c>
      <c r="B142" s="303" t="s">
        <v>2049</v>
      </c>
      <c r="C142" s="303" t="s">
        <v>2050</v>
      </c>
      <c r="D142" s="303" t="s">
        <v>2051</v>
      </c>
      <c r="E142" s="303" t="s">
        <v>2052</v>
      </c>
      <c r="F142" s="303" t="s">
        <v>2053</v>
      </c>
      <c r="G142" s="303" t="s">
        <v>2054</v>
      </c>
      <c r="J142" s="305" t="s">
        <v>1884</v>
      </c>
      <c r="K142" s="316" t="s">
        <v>2199</v>
      </c>
      <c r="L142" s="316" t="s">
        <v>1839</v>
      </c>
      <c r="M142" s="317">
        <v>125.78822216840599</v>
      </c>
      <c r="N142" s="317">
        <v>70.807898227592503</v>
      </c>
      <c r="O142" s="317">
        <v>1.7764716269941301</v>
      </c>
      <c r="P142" s="318">
        <v>8.1444517166486693E-2</v>
      </c>
      <c r="Q142" s="318">
        <v>0.24433355149946001</v>
      </c>
    </row>
    <row r="143" spans="1:17" ht="15.95" customHeight="1" x14ac:dyDescent="0.25">
      <c r="A143" s="305" t="s">
        <v>1953</v>
      </c>
      <c r="B143" s="303" t="s">
        <v>2055</v>
      </c>
      <c r="C143" s="303" t="s">
        <v>2056</v>
      </c>
      <c r="D143" s="303" t="s">
        <v>2057</v>
      </c>
      <c r="E143" s="303" t="s">
        <v>2058</v>
      </c>
      <c r="F143" s="303" t="s">
        <v>2059</v>
      </c>
      <c r="G143" s="303" t="s">
        <v>2060</v>
      </c>
      <c r="J143" s="305" t="s">
        <v>1914</v>
      </c>
      <c r="K143" s="316" t="s">
        <v>2199</v>
      </c>
      <c r="L143" s="316" t="s">
        <v>1839</v>
      </c>
      <c r="M143" s="317">
        <v>-36.363656526058399</v>
      </c>
      <c r="N143" s="317">
        <v>19.958357300477498</v>
      </c>
      <c r="O143" s="317">
        <v>-1.82197642714756</v>
      </c>
      <c r="P143" s="318">
        <v>7.4047775856200496E-2</v>
      </c>
      <c r="Q143" s="318">
        <v>0.24810277782527801</v>
      </c>
    </row>
    <row r="144" spans="1:17" ht="15.95" customHeight="1" x14ac:dyDescent="0.25">
      <c r="A144" s="305" t="s">
        <v>1938</v>
      </c>
      <c r="B144" s="303" t="s">
        <v>2061</v>
      </c>
      <c r="C144" s="303" t="s">
        <v>2062</v>
      </c>
      <c r="D144" s="303" t="s">
        <v>2063</v>
      </c>
      <c r="E144" s="303" t="s">
        <v>2064</v>
      </c>
      <c r="F144" s="303" t="s">
        <v>2065</v>
      </c>
      <c r="G144" s="303" t="s">
        <v>2066</v>
      </c>
      <c r="J144" s="305" t="s">
        <v>1914</v>
      </c>
      <c r="K144" s="316" t="s">
        <v>2201</v>
      </c>
      <c r="L144" s="316" t="s">
        <v>1839</v>
      </c>
      <c r="M144" s="317">
        <v>-35.886232027570301</v>
      </c>
      <c r="N144" s="317">
        <v>20.302375781422299</v>
      </c>
      <c r="O144" s="317">
        <v>-1.76758781405317</v>
      </c>
      <c r="P144" s="318">
        <v>8.2700925941759304E-2</v>
      </c>
      <c r="Q144" s="318">
        <v>0.24810277782527801</v>
      </c>
    </row>
    <row r="145" spans="1:17" ht="15.95" customHeight="1" x14ac:dyDescent="0.25">
      <c r="A145" s="305" t="s">
        <v>1956</v>
      </c>
      <c r="B145" s="303" t="s">
        <v>2067</v>
      </c>
      <c r="C145" s="303" t="s">
        <v>2068</v>
      </c>
      <c r="D145" s="303" t="s">
        <v>2069</v>
      </c>
      <c r="E145" s="303" t="s">
        <v>2070</v>
      </c>
      <c r="F145" s="303" t="s">
        <v>2071</v>
      </c>
      <c r="G145" s="303" t="s">
        <v>2072</v>
      </c>
      <c r="J145" s="305" t="s">
        <v>1917</v>
      </c>
      <c r="K145" s="316" t="s">
        <v>2199</v>
      </c>
      <c r="L145" s="316" t="s">
        <v>1839</v>
      </c>
      <c r="M145" s="317">
        <v>-20.392387122508801</v>
      </c>
      <c r="N145" s="317">
        <v>11.947444824360501</v>
      </c>
      <c r="O145" s="317">
        <v>-1.7068408703532401</v>
      </c>
      <c r="P145" s="318">
        <v>9.3648403858178297E-2</v>
      </c>
      <c r="Q145" s="318">
        <v>0.29125668401294602</v>
      </c>
    </row>
    <row r="146" spans="1:17" ht="15.95" customHeight="1" x14ac:dyDescent="0.25">
      <c r="A146" s="305" t="s">
        <v>1917</v>
      </c>
      <c r="B146" s="303" t="s">
        <v>2073</v>
      </c>
      <c r="C146" s="303" t="s">
        <v>2074</v>
      </c>
      <c r="D146" s="303" t="s">
        <v>2075</v>
      </c>
      <c r="E146" s="303" t="s">
        <v>2076</v>
      </c>
      <c r="F146" s="303" t="s">
        <v>2077</v>
      </c>
      <c r="G146" s="303" t="s">
        <v>2078</v>
      </c>
      <c r="J146" s="305" t="s">
        <v>1917</v>
      </c>
      <c r="K146" s="316" t="s">
        <v>2201</v>
      </c>
      <c r="L146" s="316" t="s">
        <v>1839</v>
      </c>
      <c r="M146" s="317">
        <v>-20.516791416952401</v>
      </c>
      <c r="N146" s="317">
        <v>12.153948811663</v>
      </c>
      <c r="O146" s="317">
        <v>-1.6880761746556301</v>
      </c>
      <c r="P146" s="318">
        <v>9.7085561337648799E-2</v>
      </c>
      <c r="Q146" s="318">
        <v>0.29125668401294602</v>
      </c>
    </row>
    <row r="147" spans="1:17" ht="15.95" customHeight="1" x14ac:dyDescent="0.25">
      <c r="A147" s="305" t="s">
        <v>1869</v>
      </c>
      <c r="B147" s="303" t="s">
        <v>2079</v>
      </c>
      <c r="C147" s="303" t="s">
        <v>2080</v>
      </c>
      <c r="D147" s="303" t="s">
        <v>2081</v>
      </c>
      <c r="E147" s="303" t="s">
        <v>2082</v>
      </c>
      <c r="F147" s="303" t="s">
        <v>2083</v>
      </c>
      <c r="G147" s="303" t="s">
        <v>2084</v>
      </c>
      <c r="J147" s="305" t="s">
        <v>1923</v>
      </c>
      <c r="K147" s="316" t="s">
        <v>2201</v>
      </c>
      <c r="L147" s="316" t="s">
        <v>1839</v>
      </c>
      <c r="M147" s="317">
        <v>-17.6102182177877</v>
      </c>
      <c r="N147" s="317">
        <v>10.2006990667678</v>
      </c>
      <c r="O147" s="317">
        <v>-1.7263736634638001</v>
      </c>
      <c r="P147" s="318">
        <v>8.9910624456085594E-2</v>
      </c>
      <c r="Q147" s="318">
        <v>0.29383002397255198</v>
      </c>
    </row>
    <row r="148" spans="1:17" ht="15.95" customHeight="1" x14ac:dyDescent="0.25">
      <c r="A148" s="305" t="s">
        <v>1941</v>
      </c>
      <c r="B148" s="303" t="s">
        <v>2085</v>
      </c>
      <c r="C148" s="303" t="s">
        <v>2086</v>
      </c>
      <c r="D148" s="303" t="s">
        <v>2087</v>
      </c>
      <c r="E148" s="303" t="s">
        <v>2088</v>
      </c>
      <c r="F148" s="303" t="s">
        <v>2089</v>
      </c>
      <c r="G148" s="303" t="s">
        <v>2090</v>
      </c>
      <c r="J148" s="305" t="s">
        <v>1923</v>
      </c>
      <c r="K148" s="316" t="s">
        <v>2199</v>
      </c>
      <c r="L148" s="316" t="s">
        <v>1839</v>
      </c>
      <c r="M148" s="317">
        <v>-16.894909570804199</v>
      </c>
      <c r="N148" s="317">
        <v>10.030875348761199</v>
      </c>
      <c r="O148" s="317">
        <v>-1.68429065095407</v>
      </c>
      <c r="P148" s="318">
        <v>9.7943341324183794E-2</v>
      </c>
      <c r="Q148" s="318">
        <v>0.29383002397255198</v>
      </c>
    </row>
    <row r="149" spans="1:17" ht="15.95" customHeight="1" x14ac:dyDescent="0.25">
      <c r="A149" s="305" t="s">
        <v>1848</v>
      </c>
      <c r="B149" s="303" t="s">
        <v>2091</v>
      </c>
      <c r="C149" s="303" t="s">
        <v>2092</v>
      </c>
      <c r="D149" s="303" t="s">
        <v>2093</v>
      </c>
      <c r="E149" s="303" t="s">
        <v>2094</v>
      </c>
      <c r="F149" s="303" t="s">
        <v>2095</v>
      </c>
      <c r="G149" s="303" t="s">
        <v>2096</v>
      </c>
      <c r="J149" s="305" t="s">
        <v>1926</v>
      </c>
      <c r="K149" s="316" t="s">
        <v>2199</v>
      </c>
      <c r="L149" s="316" t="s">
        <v>1839</v>
      </c>
      <c r="M149" s="317">
        <v>-6.9086548942551298</v>
      </c>
      <c r="N149" s="317">
        <v>3.9632119955283298</v>
      </c>
      <c r="O149" s="317">
        <v>-1.7431958981881699</v>
      </c>
      <c r="P149" s="318">
        <v>8.7044919131535697E-2</v>
      </c>
      <c r="Q149" s="318">
        <v>0.29924152173313801</v>
      </c>
    </row>
    <row r="150" spans="1:17" ht="15.95" customHeight="1" x14ac:dyDescent="0.25">
      <c r="A150" s="305" t="s">
        <v>1872</v>
      </c>
      <c r="B150" s="303" t="s">
        <v>2097</v>
      </c>
      <c r="C150" s="303" t="s">
        <v>2098</v>
      </c>
      <c r="D150" s="303" t="s">
        <v>2099</v>
      </c>
      <c r="E150" s="303" t="s">
        <v>2100</v>
      </c>
      <c r="F150" s="303" t="s">
        <v>2101</v>
      </c>
      <c r="G150" s="303" t="s">
        <v>2102</v>
      </c>
      <c r="J150" s="305" t="s">
        <v>1926</v>
      </c>
      <c r="K150" s="316" t="s">
        <v>2201</v>
      </c>
      <c r="L150" s="316" t="s">
        <v>1839</v>
      </c>
      <c r="M150" s="317">
        <v>-6.7518221910043597</v>
      </c>
      <c r="N150" s="317">
        <v>4.0322373820094697</v>
      </c>
      <c r="O150" s="317">
        <v>-1.6744604921150701</v>
      </c>
      <c r="P150" s="318">
        <v>9.9747173911045803E-2</v>
      </c>
      <c r="Q150" s="318">
        <v>0.29924152173313801</v>
      </c>
    </row>
    <row r="151" spans="1:17" ht="15.95" customHeight="1" x14ac:dyDescent="0.25">
      <c r="A151" s="305" t="s">
        <v>1932</v>
      </c>
      <c r="B151" s="303" t="s">
        <v>2103</v>
      </c>
      <c r="C151" s="303" t="s">
        <v>2104</v>
      </c>
      <c r="D151" s="303" t="s">
        <v>2105</v>
      </c>
      <c r="E151" s="303" t="s">
        <v>2106</v>
      </c>
      <c r="F151" s="303" t="s">
        <v>2107</v>
      </c>
      <c r="G151" s="303" t="s">
        <v>2108</v>
      </c>
      <c r="J151" s="305" t="s">
        <v>1929</v>
      </c>
      <c r="K151" s="316" t="s">
        <v>2199</v>
      </c>
      <c r="L151" s="316" t="s">
        <v>1839</v>
      </c>
      <c r="M151" s="317">
        <v>-692.67346287416001</v>
      </c>
      <c r="N151" s="317">
        <v>398.787017952631</v>
      </c>
      <c r="O151" s="317">
        <v>-1.7369508827803399</v>
      </c>
      <c r="P151" s="318">
        <v>8.8148920931448702E-2</v>
      </c>
      <c r="Q151" s="318">
        <v>0.30093044148509401</v>
      </c>
    </row>
    <row r="152" spans="1:17" ht="15.95" customHeight="1" x14ac:dyDescent="0.25">
      <c r="A152" s="305" t="s">
        <v>1893</v>
      </c>
      <c r="B152" s="303" t="s">
        <v>2109</v>
      </c>
      <c r="C152" s="303" t="s">
        <v>2110</v>
      </c>
      <c r="D152" s="303" t="s">
        <v>2111</v>
      </c>
      <c r="E152" s="303" t="s">
        <v>2112</v>
      </c>
      <c r="F152" s="303" t="s">
        <v>2113</v>
      </c>
      <c r="G152" s="303" t="s">
        <v>2114</v>
      </c>
      <c r="J152" s="305" t="s">
        <v>1929</v>
      </c>
      <c r="K152" s="316" t="s">
        <v>2201</v>
      </c>
      <c r="L152" s="316" t="s">
        <v>1839</v>
      </c>
      <c r="M152" s="317">
        <v>-678.13321019324599</v>
      </c>
      <c r="N152" s="317">
        <v>405.67962522365798</v>
      </c>
      <c r="O152" s="317">
        <v>-1.6715979014705999</v>
      </c>
      <c r="P152" s="318">
        <v>0.100310147161698</v>
      </c>
      <c r="Q152" s="318">
        <v>0.30093044148509401</v>
      </c>
    </row>
    <row r="153" spans="1:17" ht="15.95" customHeight="1" x14ac:dyDescent="0.25">
      <c r="A153" s="305" t="s">
        <v>1944</v>
      </c>
      <c r="B153" s="303" t="s">
        <v>2115</v>
      </c>
      <c r="C153" s="303" t="s">
        <v>2116</v>
      </c>
      <c r="D153" s="303" t="s">
        <v>2117</v>
      </c>
      <c r="E153" s="303" t="s">
        <v>2118</v>
      </c>
      <c r="F153" s="303" t="s">
        <v>2119</v>
      </c>
      <c r="G153" s="303" t="s">
        <v>2120</v>
      </c>
      <c r="J153" s="305" t="s">
        <v>1863</v>
      </c>
      <c r="K153" s="316" t="s">
        <v>2199</v>
      </c>
      <c r="L153" s="316" t="s">
        <v>1840</v>
      </c>
      <c r="M153" s="317">
        <v>0.283444961674444</v>
      </c>
      <c r="N153" s="317">
        <v>0.14904385185590999</v>
      </c>
      <c r="O153" s="317">
        <v>1.90175547763263</v>
      </c>
      <c r="P153" s="318">
        <v>6.2700932751853303E-2</v>
      </c>
      <c r="Q153" s="318">
        <v>0.31225684880605598</v>
      </c>
    </row>
    <row r="154" spans="1:17" ht="15.95" customHeight="1" x14ac:dyDescent="0.25">
      <c r="A154" s="305" t="s">
        <v>1878</v>
      </c>
      <c r="B154" s="303" t="s">
        <v>2121</v>
      </c>
      <c r="C154" s="303" t="s">
        <v>2122</v>
      </c>
      <c r="D154" s="303" t="s">
        <v>2123</v>
      </c>
      <c r="E154" s="303" t="s">
        <v>2124</v>
      </c>
      <c r="F154" s="303" t="s">
        <v>2125</v>
      </c>
      <c r="G154" s="303" t="s">
        <v>2126</v>
      </c>
      <c r="J154" s="305" t="s">
        <v>1863</v>
      </c>
      <c r="K154" s="316" t="s">
        <v>2200</v>
      </c>
      <c r="L154" s="316" t="s">
        <v>1840</v>
      </c>
      <c r="M154" s="317">
        <v>0.24652893909766599</v>
      </c>
      <c r="N154" s="317">
        <v>0.14904385185590999</v>
      </c>
      <c r="O154" s="317">
        <v>1.6540698326557</v>
      </c>
      <c r="P154" s="318">
        <v>0.104085616268685</v>
      </c>
      <c r="Q154" s="318">
        <v>0.31225684880605598</v>
      </c>
    </row>
    <row r="155" spans="1:17" ht="15.95" customHeight="1" x14ac:dyDescent="0.25">
      <c r="A155" s="305" t="s">
        <v>1887</v>
      </c>
      <c r="B155" s="303" t="s">
        <v>2127</v>
      </c>
      <c r="C155" s="303" t="s">
        <v>2128</v>
      </c>
      <c r="D155" s="303" t="s">
        <v>2129</v>
      </c>
      <c r="E155" s="303" t="s">
        <v>2130</v>
      </c>
      <c r="F155" s="303" t="s">
        <v>2131</v>
      </c>
      <c r="G155" s="303" t="s">
        <v>2132</v>
      </c>
      <c r="J155" s="305" t="s">
        <v>1944</v>
      </c>
      <c r="K155" s="316" t="s">
        <v>2200</v>
      </c>
      <c r="L155" s="316" t="s">
        <v>1840</v>
      </c>
      <c r="M155" s="317">
        <v>-8.28244521506954</v>
      </c>
      <c r="N155" s="317">
        <v>5.78170966676789</v>
      </c>
      <c r="O155" s="317">
        <v>-1.4325252723559201</v>
      </c>
      <c r="P155" s="318">
        <v>0.15790349898683401</v>
      </c>
      <c r="Q155" s="318">
        <v>0.31580699797366801</v>
      </c>
    </row>
    <row r="156" spans="1:17" ht="15.95" customHeight="1" x14ac:dyDescent="0.25">
      <c r="A156" s="305" t="s">
        <v>1959</v>
      </c>
      <c r="B156" s="303" t="s">
        <v>2133</v>
      </c>
      <c r="C156" s="303" t="s">
        <v>2134</v>
      </c>
      <c r="D156" s="303" t="s">
        <v>2135</v>
      </c>
      <c r="E156" s="303" t="s">
        <v>2136</v>
      </c>
      <c r="F156" s="303" t="s">
        <v>2137</v>
      </c>
      <c r="G156" s="303" t="s">
        <v>2138</v>
      </c>
      <c r="J156" s="305" t="s">
        <v>1932</v>
      </c>
      <c r="K156" s="316" t="s">
        <v>2201</v>
      </c>
      <c r="L156" s="316" t="s">
        <v>1839</v>
      </c>
      <c r="M156" s="317">
        <v>-5.5001171516389604</v>
      </c>
      <c r="N156" s="317">
        <v>3.26748022514154</v>
      </c>
      <c r="O156" s="317">
        <v>-1.6832901112356999</v>
      </c>
      <c r="P156" s="318">
        <v>9.8011472887123002E-2</v>
      </c>
      <c r="Q156" s="318">
        <v>0.32079141417352097</v>
      </c>
    </row>
    <row r="157" spans="1:17" ht="15.95" customHeight="1" x14ac:dyDescent="0.25">
      <c r="A157" s="305" t="s">
        <v>1863</v>
      </c>
      <c r="B157" s="303" t="s">
        <v>2139</v>
      </c>
      <c r="C157" s="303" t="s">
        <v>2140</v>
      </c>
      <c r="D157" s="303" t="s">
        <v>2141</v>
      </c>
      <c r="E157" s="303" t="s">
        <v>2142</v>
      </c>
      <c r="F157" s="303" t="s">
        <v>2143</v>
      </c>
      <c r="G157" s="303" t="s">
        <v>2144</v>
      </c>
      <c r="J157" s="305" t="s">
        <v>1932</v>
      </c>
      <c r="K157" s="316" t="s">
        <v>2199</v>
      </c>
      <c r="L157" s="316" t="s">
        <v>1839</v>
      </c>
      <c r="M157" s="317">
        <v>-5.2670409504095099</v>
      </c>
      <c r="N157" s="317">
        <v>3.2121826029984901</v>
      </c>
      <c r="O157" s="317">
        <v>-1.6397078252938799</v>
      </c>
      <c r="P157" s="318">
        <v>0.106930471391174</v>
      </c>
      <c r="Q157" s="318">
        <v>0.32079141417352097</v>
      </c>
    </row>
    <row r="158" spans="1:17" ht="15.95" customHeight="1" x14ac:dyDescent="0.25">
      <c r="A158" s="305" t="s">
        <v>1857</v>
      </c>
      <c r="B158" s="303" t="s">
        <v>2145</v>
      </c>
      <c r="C158" s="303" t="s">
        <v>2146</v>
      </c>
      <c r="D158" s="303" t="s">
        <v>2147</v>
      </c>
      <c r="E158" s="303" t="s">
        <v>2148</v>
      </c>
      <c r="F158" s="303" t="s">
        <v>2149</v>
      </c>
      <c r="G158" s="303" t="s">
        <v>2150</v>
      </c>
      <c r="J158" s="305" t="s">
        <v>1911</v>
      </c>
      <c r="K158" s="316" t="s">
        <v>2201</v>
      </c>
      <c r="L158" s="316" t="s">
        <v>1840</v>
      </c>
      <c r="M158" s="317">
        <v>4.5848961394867596</v>
      </c>
      <c r="N158" s="317">
        <v>2.4200801383845998</v>
      </c>
      <c r="O158" s="317">
        <v>1.89452244442912</v>
      </c>
      <c r="P158" s="318">
        <v>6.3595393494539798E-2</v>
      </c>
      <c r="Q158" s="318">
        <v>0.37582846443231399</v>
      </c>
    </row>
    <row r="159" spans="1:17" ht="15.95" customHeight="1" x14ac:dyDescent="0.25">
      <c r="A159" s="305" t="s">
        <v>1860</v>
      </c>
      <c r="B159" s="303" t="s">
        <v>2151</v>
      </c>
      <c r="C159" s="303" t="s">
        <v>2152</v>
      </c>
      <c r="D159" s="303" t="s">
        <v>2153</v>
      </c>
      <c r="E159" s="303" t="s">
        <v>2154</v>
      </c>
      <c r="F159" s="303" t="s">
        <v>2155</v>
      </c>
      <c r="G159" s="303" t="s">
        <v>2156</v>
      </c>
      <c r="J159" s="305" t="s">
        <v>1911</v>
      </c>
      <c r="K159" s="316" t="s">
        <v>2200</v>
      </c>
      <c r="L159" s="316" t="s">
        <v>1840</v>
      </c>
      <c r="M159" s="317">
        <v>-3.3248116365672402</v>
      </c>
      <c r="N159" s="317">
        <v>2.3583827883329498</v>
      </c>
      <c r="O159" s="317">
        <v>-1.40978455788232</v>
      </c>
      <c r="P159" s="318">
        <v>0.16449074888512699</v>
      </c>
      <c r="Q159" s="318">
        <v>0.37582846443231399</v>
      </c>
    </row>
    <row r="160" spans="1:17" ht="15.95" customHeight="1" x14ac:dyDescent="0.25">
      <c r="A160" s="305" t="s">
        <v>1926</v>
      </c>
      <c r="B160" s="303" t="s">
        <v>2157</v>
      </c>
      <c r="C160" s="303" t="s">
        <v>2158</v>
      </c>
      <c r="D160" s="303" t="s">
        <v>2159</v>
      </c>
      <c r="E160" s="303" t="s">
        <v>2160</v>
      </c>
      <c r="F160" s="303" t="s">
        <v>2161</v>
      </c>
      <c r="G160" s="303" t="s">
        <v>2162</v>
      </c>
      <c r="J160" s="305" t="s">
        <v>1911</v>
      </c>
      <c r="K160" s="316" t="s">
        <v>2201</v>
      </c>
      <c r="L160" s="316" t="s">
        <v>1839</v>
      </c>
      <c r="M160" s="317">
        <v>2.9995089799337</v>
      </c>
      <c r="N160" s="317">
        <v>2.2485686463782502</v>
      </c>
      <c r="O160" s="317">
        <v>1.3339637127667801</v>
      </c>
      <c r="P160" s="318">
        <v>0.187914232216157</v>
      </c>
      <c r="Q160" s="318">
        <v>0.37582846443231399</v>
      </c>
    </row>
    <row r="161" spans="1:17" ht="15.95" customHeight="1" x14ac:dyDescent="0.25">
      <c r="A161" s="305" t="s">
        <v>1920</v>
      </c>
      <c r="B161" s="303" t="s">
        <v>2163</v>
      </c>
      <c r="C161" s="303" t="s">
        <v>2164</v>
      </c>
      <c r="D161" s="303" t="s">
        <v>2165</v>
      </c>
      <c r="E161" s="303" t="s">
        <v>2166</v>
      </c>
      <c r="F161" s="303" t="s">
        <v>2167</v>
      </c>
      <c r="G161" s="303" t="s">
        <v>2168</v>
      </c>
      <c r="J161" s="305" t="s">
        <v>1920</v>
      </c>
      <c r="K161" s="316" t="s">
        <v>2199</v>
      </c>
      <c r="L161" s="316" t="s">
        <v>1839</v>
      </c>
      <c r="M161" s="317">
        <v>-195.525873724875</v>
      </c>
      <c r="N161" s="317">
        <v>118.852223321392</v>
      </c>
      <c r="O161" s="317">
        <v>-1.6451175103064499</v>
      </c>
      <c r="P161" s="318">
        <v>0.105816769499506</v>
      </c>
      <c r="Q161" s="318">
        <v>0.38857988261531401</v>
      </c>
    </row>
    <row r="162" spans="1:17" ht="15.95" customHeight="1" x14ac:dyDescent="0.25">
      <c r="A162" s="305" t="s">
        <v>1923</v>
      </c>
      <c r="B162" s="303" t="s">
        <v>2169</v>
      </c>
      <c r="C162" s="303" t="s">
        <v>2170</v>
      </c>
      <c r="D162" s="303" t="s">
        <v>2171</v>
      </c>
      <c r="E162" s="303" t="s">
        <v>2172</v>
      </c>
      <c r="F162" s="303" t="s">
        <v>2173</v>
      </c>
      <c r="G162" s="303" t="s">
        <v>2174</v>
      </c>
      <c r="J162" s="305" t="s">
        <v>1920</v>
      </c>
      <c r="K162" s="316" t="s">
        <v>2201</v>
      </c>
      <c r="L162" s="316" t="s">
        <v>1839</v>
      </c>
      <c r="M162" s="317">
        <v>-186.191367237734</v>
      </c>
      <c r="N162" s="317">
        <v>120.965721041395</v>
      </c>
      <c r="O162" s="317">
        <v>-1.5392076832578001</v>
      </c>
      <c r="P162" s="318">
        <v>0.12952662753843799</v>
      </c>
      <c r="Q162" s="318">
        <v>0.38857988261531401</v>
      </c>
    </row>
    <row r="163" spans="1:17" ht="15.95" customHeight="1" x14ac:dyDescent="0.25">
      <c r="A163" s="305" t="s">
        <v>1914</v>
      </c>
      <c r="B163" s="303" t="s">
        <v>2175</v>
      </c>
      <c r="C163" s="303" t="s">
        <v>2176</v>
      </c>
      <c r="D163" s="303" t="s">
        <v>2177</v>
      </c>
      <c r="E163" s="303" t="s">
        <v>2178</v>
      </c>
      <c r="F163" s="303" t="s">
        <v>2179</v>
      </c>
      <c r="G163" s="303" t="s">
        <v>2180</v>
      </c>
      <c r="J163" s="305" t="s">
        <v>1908</v>
      </c>
      <c r="K163" s="316" t="s">
        <v>2200</v>
      </c>
      <c r="L163" s="316" t="s">
        <v>1839</v>
      </c>
      <c r="M163" s="317">
        <v>2.7803950794659902</v>
      </c>
      <c r="N163" s="317">
        <v>1.80696921884638</v>
      </c>
      <c r="O163" s="317">
        <v>1.53870638772755</v>
      </c>
      <c r="P163" s="318">
        <v>0.12980214290442799</v>
      </c>
      <c r="Q163" s="318">
        <v>0.38940642871328501</v>
      </c>
    </row>
    <row r="164" spans="1:17" ht="15.95" customHeight="1" x14ac:dyDescent="0.25">
      <c r="A164" s="305" t="s">
        <v>1896</v>
      </c>
      <c r="B164" s="303" t="s">
        <v>2181</v>
      </c>
      <c r="C164" s="303" t="s">
        <v>2182</v>
      </c>
      <c r="D164" s="303" t="s">
        <v>2183</v>
      </c>
      <c r="E164" s="303" t="s">
        <v>2184</v>
      </c>
      <c r="F164" s="303" t="s">
        <v>2185</v>
      </c>
      <c r="G164" s="303" t="s">
        <v>2186</v>
      </c>
      <c r="J164" s="305" t="s">
        <v>1881</v>
      </c>
      <c r="K164" s="316" t="s">
        <v>2199</v>
      </c>
      <c r="L164" s="316" t="s">
        <v>1840</v>
      </c>
      <c r="M164" s="317">
        <v>-3.5275911672020102</v>
      </c>
      <c r="N164" s="317">
        <v>2.5183702048304202</v>
      </c>
      <c r="O164" s="317">
        <v>-1.40074368749909</v>
      </c>
      <c r="P164" s="318">
        <v>0.167145894449614</v>
      </c>
      <c r="Q164" s="318">
        <v>0.42084746985876598</v>
      </c>
    </row>
    <row r="165" spans="1:17" ht="15.95" customHeight="1" x14ac:dyDescent="0.25">
      <c r="A165" s="305" t="s">
        <v>1908</v>
      </c>
      <c r="B165" s="303" t="s">
        <v>2187</v>
      </c>
      <c r="C165" s="303" t="s">
        <v>2188</v>
      </c>
      <c r="D165" s="303" t="s">
        <v>2189</v>
      </c>
      <c r="E165" s="303" t="s">
        <v>2190</v>
      </c>
      <c r="F165" s="303" t="s">
        <v>2191</v>
      </c>
      <c r="G165" s="303" t="s">
        <v>2192</v>
      </c>
      <c r="J165" s="305" t="s">
        <v>1881</v>
      </c>
      <c r="K165" s="316" t="s">
        <v>2201</v>
      </c>
      <c r="L165" s="316" t="s">
        <v>1839</v>
      </c>
      <c r="M165" s="317">
        <v>-2.8210994733722101</v>
      </c>
      <c r="N165" s="317">
        <v>2.3995735307644401</v>
      </c>
      <c r="O165" s="317">
        <v>-1.17566702466229</v>
      </c>
      <c r="P165" s="318">
        <v>0.24494924472306301</v>
      </c>
      <c r="Q165" s="318">
        <v>0.42084746985876598</v>
      </c>
    </row>
    <row r="166" spans="1:17" ht="15.95" customHeight="1" x14ac:dyDescent="0.25">
      <c r="A166" s="300"/>
      <c r="B166" s="300"/>
      <c r="C166" s="300"/>
      <c r="D166" s="300"/>
      <c r="E166" s="300"/>
      <c r="F166" s="301"/>
      <c r="G166" s="301"/>
      <c r="J166" s="305" t="s">
        <v>1881</v>
      </c>
      <c r="K166" s="316" t="s">
        <v>2199</v>
      </c>
      <c r="L166" s="316" t="s">
        <v>1839</v>
      </c>
      <c r="M166" s="317">
        <v>2.2374811385478601</v>
      </c>
      <c r="N166" s="317">
        <v>2.3480425887054199</v>
      </c>
      <c r="O166" s="317">
        <v>0.95291335400414501</v>
      </c>
      <c r="P166" s="318">
        <v>0.344987394641114</v>
      </c>
      <c r="Q166" s="318">
        <v>0.42084746985876598</v>
      </c>
    </row>
    <row r="167" spans="1:17" ht="15.95" customHeight="1" x14ac:dyDescent="0.25">
      <c r="J167" s="305" t="s">
        <v>1881</v>
      </c>
      <c r="K167" s="316" t="s">
        <v>2200</v>
      </c>
      <c r="L167" s="316" t="s">
        <v>1840</v>
      </c>
      <c r="M167" s="317">
        <v>-2.37121529996198</v>
      </c>
      <c r="N167" s="317">
        <v>2.5183702048304202</v>
      </c>
      <c r="O167" s="317">
        <v>-0.94156740554419305</v>
      </c>
      <c r="P167" s="318">
        <v>0.35070622488230502</v>
      </c>
      <c r="Q167" s="318">
        <v>0.42084746985876598</v>
      </c>
    </row>
    <row r="168" spans="1:17" ht="15.95" customHeight="1" x14ac:dyDescent="0.25">
      <c r="J168" s="305" t="s">
        <v>1854</v>
      </c>
      <c r="K168" s="316" t="s">
        <v>2199</v>
      </c>
      <c r="L168" s="316" t="s">
        <v>1839</v>
      </c>
      <c r="M168" s="317">
        <v>10.755762989888799</v>
      </c>
      <c r="N168" s="317">
        <v>5.9051173884437604</v>
      </c>
      <c r="O168" s="317">
        <v>1.82143085096626</v>
      </c>
      <c r="P168" s="318">
        <v>7.4179816833810794E-2</v>
      </c>
      <c r="Q168" s="318">
        <v>0.43293388481626899</v>
      </c>
    </row>
    <row r="169" spans="1:17" ht="15.95" customHeight="1" x14ac:dyDescent="0.25">
      <c r="J169" s="305" t="s">
        <v>1854</v>
      </c>
      <c r="K169" s="316" t="s">
        <v>2200</v>
      </c>
      <c r="L169" s="316" t="s">
        <v>1839</v>
      </c>
      <c r="M169" s="317">
        <v>8.75011264558219</v>
      </c>
      <c r="N169" s="317">
        <v>5.9051173884437604</v>
      </c>
      <c r="O169" s="317">
        <v>1.4817847080747399</v>
      </c>
      <c r="P169" s="318">
        <v>0.144311294938756</v>
      </c>
      <c r="Q169" s="318">
        <v>0.43293388481626899</v>
      </c>
    </row>
    <row r="170" spans="1:17" ht="15.95" customHeight="1" x14ac:dyDescent="0.25">
      <c r="J170" s="305" t="s">
        <v>1875</v>
      </c>
      <c r="K170" s="316" t="s">
        <v>2201</v>
      </c>
      <c r="L170" s="316" t="s">
        <v>1840</v>
      </c>
      <c r="M170" s="317">
        <v>49.412151137225898</v>
      </c>
      <c r="N170" s="317">
        <v>30.437256464735899</v>
      </c>
      <c r="O170" s="317">
        <v>1.6234101517813899</v>
      </c>
      <c r="P170" s="318">
        <v>0.110496359475073</v>
      </c>
      <c r="Q170" s="318">
        <v>0.43309913286895702</v>
      </c>
    </row>
    <row r="171" spans="1:17" ht="15.95" customHeight="1" x14ac:dyDescent="0.25">
      <c r="J171" s="305" t="s">
        <v>1875</v>
      </c>
      <c r="K171" s="316" t="s">
        <v>2199</v>
      </c>
      <c r="L171" s="316" t="s">
        <v>1839</v>
      </c>
      <c r="M171" s="317">
        <v>38.2295771845818</v>
      </c>
      <c r="N171" s="317">
        <v>27.597860479157099</v>
      </c>
      <c r="O171" s="317">
        <v>1.3852369901447299</v>
      </c>
      <c r="P171" s="318">
        <v>0.17187272464398301</v>
      </c>
      <c r="Q171" s="318">
        <v>0.43309913286895702</v>
      </c>
    </row>
    <row r="172" spans="1:17" ht="15.95" customHeight="1" x14ac:dyDescent="0.25">
      <c r="J172" s="305" t="s">
        <v>1875</v>
      </c>
      <c r="K172" s="316" t="s">
        <v>2200</v>
      </c>
      <c r="L172" s="316" t="s">
        <v>1840</v>
      </c>
      <c r="M172" s="317">
        <v>-34.325055739112202</v>
      </c>
      <c r="N172" s="317">
        <v>29.608475589129501</v>
      </c>
      <c r="O172" s="317">
        <v>-1.15929831091049</v>
      </c>
      <c r="P172" s="318">
        <v>0.25160878751413601</v>
      </c>
      <c r="Q172" s="318">
        <v>0.43309913286895702</v>
      </c>
    </row>
    <row r="173" spans="1:17" ht="15.95" customHeight="1" x14ac:dyDescent="0.25">
      <c r="J173" s="305" t="s">
        <v>1875</v>
      </c>
      <c r="K173" s="316" t="s">
        <v>2200</v>
      </c>
      <c r="L173" s="316" t="s">
        <v>1839</v>
      </c>
      <c r="M173" s="317">
        <v>29.579925837654599</v>
      </c>
      <c r="N173" s="317">
        <v>27.597860479157099</v>
      </c>
      <c r="O173" s="317">
        <v>1.07181952963327</v>
      </c>
      <c r="P173" s="318">
        <v>0.28873275524597197</v>
      </c>
      <c r="Q173" s="318">
        <v>0.43309913286895702</v>
      </c>
    </row>
    <row r="174" spans="1:17" ht="15.95" customHeight="1" x14ac:dyDescent="0.25">
      <c r="J174" s="305" t="s">
        <v>1869</v>
      </c>
      <c r="K174" s="316" t="s">
        <v>2199</v>
      </c>
      <c r="L174" s="316" t="s">
        <v>1839</v>
      </c>
      <c r="M174" s="317">
        <v>135.59048230844101</v>
      </c>
      <c r="N174" s="317">
        <v>85.317290766667</v>
      </c>
      <c r="O174" s="317">
        <v>1.58924974164107</v>
      </c>
      <c r="P174" s="318">
        <v>0.118020549510956</v>
      </c>
      <c r="Q174" s="318">
        <v>0.434896790904863</v>
      </c>
    </row>
    <row r="175" spans="1:17" ht="15.95" customHeight="1" x14ac:dyDescent="0.25">
      <c r="J175" s="305" t="s">
        <v>1869</v>
      </c>
      <c r="K175" s="316" t="s">
        <v>2200</v>
      </c>
      <c r="L175" s="316" t="s">
        <v>1840</v>
      </c>
      <c r="M175" s="317">
        <v>-132.400861577992</v>
      </c>
      <c r="N175" s="317">
        <v>91.521595267395199</v>
      </c>
      <c r="O175" s="317">
        <v>-1.4466625192793201</v>
      </c>
      <c r="P175" s="318">
        <v>0.153941387619242</v>
      </c>
      <c r="Q175" s="318">
        <v>0.434896790904863</v>
      </c>
    </row>
    <row r="176" spans="1:17" ht="15.95" customHeight="1" x14ac:dyDescent="0.25">
      <c r="J176" s="305" t="s">
        <v>1869</v>
      </c>
      <c r="K176" s="316" t="s">
        <v>2200</v>
      </c>
      <c r="L176" s="316" t="s">
        <v>1839</v>
      </c>
      <c r="M176" s="317">
        <v>92.314339797051801</v>
      </c>
      <c r="N176" s="317">
        <v>85.317290766667</v>
      </c>
      <c r="O176" s="317">
        <v>1.0820120865009799</v>
      </c>
      <c r="P176" s="318">
        <v>0.28420183024127799</v>
      </c>
      <c r="Q176" s="318">
        <v>0.434896790904863</v>
      </c>
    </row>
    <row r="177" spans="10:17" ht="15.95" customHeight="1" x14ac:dyDescent="0.25">
      <c r="J177" s="305" t="s">
        <v>1869</v>
      </c>
      <c r="K177" s="316" t="s">
        <v>2201</v>
      </c>
      <c r="L177" s="316" t="s">
        <v>1840</v>
      </c>
      <c r="M177" s="317">
        <v>100.459096121112</v>
      </c>
      <c r="N177" s="317">
        <v>93.977243946560307</v>
      </c>
      <c r="O177" s="317">
        <v>1.06897257146887</v>
      </c>
      <c r="P177" s="318">
        <v>0.28993119393657502</v>
      </c>
      <c r="Q177" s="318">
        <v>0.434896790904863</v>
      </c>
    </row>
    <row r="178" spans="10:17" ht="15.95" customHeight="1" x14ac:dyDescent="0.25">
      <c r="J178" s="305" t="s">
        <v>1893</v>
      </c>
      <c r="K178" s="316" t="s">
        <v>2199</v>
      </c>
      <c r="L178" s="316" t="s">
        <v>1840</v>
      </c>
      <c r="M178" s="317">
        <v>6.9634679385947402</v>
      </c>
      <c r="N178" s="317">
        <v>3.8106535271253201</v>
      </c>
      <c r="O178" s="317">
        <v>1.8273684261837999</v>
      </c>
      <c r="P178" s="318">
        <v>7.3321034095849294E-2</v>
      </c>
      <c r="Q178" s="318">
        <v>0.43992620457509601</v>
      </c>
    </row>
    <row r="179" spans="10:17" ht="15.95" customHeight="1" x14ac:dyDescent="0.25">
      <c r="J179" s="305" t="s">
        <v>1866</v>
      </c>
      <c r="K179" s="316" t="s">
        <v>2200</v>
      </c>
      <c r="L179" s="316" t="s">
        <v>1839</v>
      </c>
      <c r="M179" s="317">
        <v>1.99747019430939</v>
      </c>
      <c r="N179" s="317">
        <v>1.36741534319201</v>
      </c>
      <c r="O179" s="317">
        <v>1.4607633329948</v>
      </c>
      <c r="P179" s="318">
        <v>0.14999673870053201</v>
      </c>
      <c r="Q179" s="318">
        <v>0.44999021610159701</v>
      </c>
    </row>
    <row r="180" spans="10:17" ht="15.95" customHeight="1" x14ac:dyDescent="0.25">
      <c r="J180" s="305" t="s">
        <v>1938</v>
      </c>
      <c r="K180" s="316" t="s">
        <v>2199</v>
      </c>
      <c r="L180" s="316" t="s">
        <v>1840</v>
      </c>
      <c r="M180" s="317">
        <v>-0.78438257775645404</v>
      </c>
      <c r="N180" s="317">
        <v>0.43658194922480398</v>
      </c>
      <c r="O180" s="317">
        <v>-1.79664454554112</v>
      </c>
      <c r="P180" s="318">
        <v>7.8096397663916295E-2</v>
      </c>
      <c r="Q180" s="318">
        <v>0.46857838598349799</v>
      </c>
    </row>
    <row r="181" spans="10:17" ht="15.95" customHeight="1" x14ac:dyDescent="0.25">
      <c r="J181" s="305" t="s">
        <v>1908</v>
      </c>
      <c r="K181" s="316" t="s">
        <v>2199</v>
      </c>
      <c r="L181" s="316" t="s">
        <v>1840</v>
      </c>
      <c r="M181" s="317">
        <v>2.28047492962969</v>
      </c>
      <c r="N181" s="317">
        <v>1.93731856406134</v>
      </c>
      <c r="O181" s="317">
        <v>1.17712955005653</v>
      </c>
      <c r="P181" s="318">
        <v>0.244368378508244</v>
      </c>
      <c r="Q181" s="318">
        <v>0.488736757016489</v>
      </c>
    </row>
    <row r="182" spans="10:17" ht="15.95" customHeight="1" x14ac:dyDescent="0.25">
      <c r="J182" s="305" t="s">
        <v>1890</v>
      </c>
      <c r="K182" s="316" t="s">
        <v>2200</v>
      </c>
      <c r="L182" s="316" t="s">
        <v>1840</v>
      </c>
      <c r="M182" s="317">
        <v>6.8562684690292404</v>
      </c>
      <c r="N182" s="317">
        <v>4.8275378506281603</v>
      </c>
      <c r="O182" s="317">
        <v>1.4202412660808199</v>
      </c>
      <c r="P182" s="318">
        <v>0.161311012163978</v>
      </c>
      <c r="Q182" s="318">
        <v>0.50035203619652002</v>
      </c>
    </row>
    <row r="183" spans="10:17" ht="15.95" customHeight="1" x14ac:dyDescent="0.25">
      <c r="J183" s="305" t="s">
        <v>1890</v>
      </c>
      <c r="K183" s="316" t="s">
        <v>2199</v>
      </c>
      <c r="L183" s="316" t="s">
        <v>1840</v>
      </c>
      <c r="M183" s="317">
        <v>6.7662398600450304</v>
      </c>
      <c r="N183" s="317">
        <v>4.8275378506281603</v>
      </c>
      <c r="O183" s="317">
        <v>1.4015922959909299</v>
      </c>
      <c r="P183" s="318">
        <v>0.166784012065507</v>
      </c>
      <c r="Q183" s="318">
        <v>0.50035203619652002</v>
      </c>
    </row>
    <row r="184" spans="10:17" ht="15.95" customHeight="1" x14ac:dyDescent="0.25">
      <c r="J184" s="305" t="s">
        <v>1848</v>
      </c>
      <c r="K184" s="316" t="s">
        <v>2199</v>
      </c>
      <c r="L184" s="316" t="s">
        <v>1839</v>
      </c>
      <c r="M184" s="317">
        <v>426.27726523026598</v>
      </c>
      <c r="N184" s="317">
        <v>267.47056836811203</v>
      </c>
      <c r="O184" s="317">
        <v>1.59373522040598</v>
      </c>
      <c r="P184" s="318">
        <v>0.11694676765230801</v>
      </c>
      <c r="Q184" s="318">
        <v>0.50733175858023805</v>
      </c>
    </row>
    <row r="185" spans="10:17" ht="15.95" customHeight="1" x14ac:dyDescent="0.25">
      <c r="J185" s="305" t="s">
        <v>1848</v>
      </c>
      <c r="K185" s="316" t="s">
        <v>2200</v>
      </c>
      <c r="L185" s="316" t="s">
        <v>1839</v>
      </c>
      <c r="M185" s="317">
        <v>372.87948429344499</v>
      </c>
      <c r="N185" s="317">
        <v>267.47056836811203</v>
      </c>
      <c r="O185" s="317">
        <v>1.3940953824133</v>
      </c>
      <c r="P185" s="318">
        <v>0.16911058619341299</v>
      </c>
      <c r="Q185" s="318">
        <v>0.50733175858023805</v>
      </c>
    </row>
    <row r="186" spans="10:17" ht="15.95" customHeight="1" x14ac:dyDescent="0.25">
      <c r="J186" s="305" t="s">
        <v>1944</v>
      </c>
      <c r="K186" s="316" t="s">
        <v>2201</v>
      </c>
      <c r="L186" s="316" t="s">
        <v>1839</v>
      </c>
      <c r="M186" s="317">
        <v>-5.0852646559493797</v>
      </c>
      <c r="N186" s="317">
        <v>5.5109344302303898</v>
      </c>
      <c r="O186" s="317">
        <v>-0.92275905662277802</v>
      </c>
      <c r="P186" s="318">
        <v>0.36030051918122102</v>
      </c>
      <c r="Q186" s="318">
        <v>0.53131842850088595</v>
      </c>
    </row>
    <row r="187" spans="10:17" ht="15.95" customHeight="1" x14ac:dyDescent="0.25">
      <c r="J187" s="305" t="s">
        <v>1944</v>
      </c>
      <c r="K187" s="316" t="s">
        <v>2200</v>
      </c>
      <c r="L187" s="316" t="s">
        <v>1839</v>
      </c>
      <c r="M187" s="317">
        <v>4.1687706352102802</v>
      </c>
      <c r="N187" s="317">
        <v>5.39038205019936</v>
      </c>
      <c r="O187" s="317">
        <v>0.77337201637796704</v>
      </c>
      <c r="P187" s="318">
        <v>0.442765357084071</v>
      </c>
      <c r="Q187" s="318">
        <v>0.53131842850088595</v>
      </c>
    </row>
    <row r="188" spans="10:17" ht="15.95" customHeight="1" x14ac:dyDescent="0.25">
      <c r="J188" s="305" t="s">
        <v>1908</v>
      </c>
      <c r="K188" s="316" t="s">
        <v>2200</v>
      </c>
      <c r="L188" s="316" t="s">
        <v>1840</v>
      </c>
      <c r="M188" s="317">
        <v>1.7827933216915499</v>
      </c>
      <c r="N188" s="317">
        <v>1.93731856406134</v>
      </c>
      <c r="O188" s="317">
        <v>0.92023756689460101</v>
      </c>
      <c r="P188" s="318">
        <v>0.36159070345218802</v>
      </c>
      <c r="Q188" s="318">
        <v>0.54238605517828298</v>
      </c>
    </row>
    <row r="189" spans="10:17" ht="15.95" customHeight="1" x14ac:dyDescent="0.25">
      <c r="J189" s="305" t="s">
        <v>1890</v>
      </c>
      <c r="K189" s="316" t="s">
        <v>2199</v>
      </c>
      <c r="L189" s="316" t="s">
        <v>1839</v>
      </c>
      <c r="M189" s="317">
        <v>4.1199953966898502</v>
      </c>
      <c r="N189" s="317">
        <v>4.5040152938653897</v>
      </c>
      <c r="O189" s="317">
        <v>0.91473832300290203</v>
      </c>
      <c r="P189" s="318">
        <v>0.36442690364157299</v>
      </c>
      <c r="Q189" s="318">
        <v>0.55339280813390102</v>
      </c>
    </row>
    <row r="190" spans="10:17" ht="15.95" customHeight="1" x14ac:dyDescent="0.25">
      <c r="J190" s="305" t="s">
        <v>1890</v>
      </c>
      <c r="K190" s="316" t="s">
        <v>2200</v>
      </c>
      <c r="L190" s="316" t="s">
        <v>1839</v>
      </c>
      <c r="M190" s="317">
        <v>4.0811802780434796</v>
      </c>
      <c r="N190" s="317">
        <v>4.5040152938653897</v>
      </c>
      <c r="O190" s="317">
        <v>0.90612043071926796</v>
      </c>
      <c r="P190" s="318">
        <v>0.36892853875593401</v>
      </c>
      <c r="Q190" s="318">
        <v>0.55339280813390102</v>
      </c>
    </row>
    <row r="191" spans="10:17" ht="15.95" customHeight="1" x14ac:dyDescent="0.25">
      <c r="J191" s="305" t="s">
        <v>1908</v>
      </c>
      <c r="K191" s="316" t="s">
        <v>2201</v>
      </c>
      <c r="L191" s="316" t="s">
        <v>1839</v>
      </c>
      <c r="M191" s="317">
        <v>1.3042173919571201</v>
      </c>
      <c r="N191" s="317">
        <v>1.84136728201858</v>
      </c>
      <c r="O191" s="317">
        <v>0.70828748001179898</v>
      </c>
      <c r="P191" s="318">
        <v>0.48179714252705502</v>
      </c>
      <c r="Q191" s="318">
        <v>0.57815657103246598</v>
      </c>
    </row>
    <row r="192" spans="10:17" ht="15.95" customHeight="1" x14ac:dyDescent="0.25">
      <c r="J192" s="305" t="s">
        <v>1905</v>
      </c>
      <c r="K192" s="316" t="s">
        <v>2200</v>
      </c>
      <c r="L192" s="316" t="s">
        <v>1839</v>
      </c>
      <c r="M192" s="317">
        <v>25.6487398984534</v>
      </c>
      <c r="N192" s="317">
        <v>17.976616338244501</v>
      </c>
      <c r="O192" s="317">
        <v>1.42678351786854</v>
      </c>
      <c r="P192" s="318">
        <v>0.15954787881347399</v>
      </c>
      <c r="Q192" s="318">
        <v>0.582613241132102</v>
      </c>
    </row>
    <row r="193" spans="10:17" ht="15.95" customHeight="1" x14ac:dyDescent="0.25">
      <c r="J193" s="305" t="s">
        <v>1905</v>
      </c>
      <c r="K193" s="316" t="s">
        <v>2199</v>
      </c>
      <c r="L193" s="316" t="s">
        <v>1840</v>
      </c>
      <c r="M193" s="317">
        <v>22.817296537832899</v>
      </c>
      <c r="N193" s="317">
        <v>19.281025710758801</v>
      </c>
      <c r="O193" s="317">
        <v>1.1834067792929099</v>
      </c>
      <c r="P193" s="318">
        <v>0.24195708618825901</v>
      </c>
      <c r="Q193" s="318">
        <v>0.582613241132102</v>
      </c>
    </row>
    <row r="194" spans="10:17" ht="15.95" customHeight="1" x14ac:dyDescent="0.25">
      <c r="J194" s="305" t="s">
        <v>1905</v>
      </c>
      <c r="K194" s="316" t="s">
        <v>2201</v>
      </c>
      <c r="L194" s="316" t="s">
        <v>1840</v>
      </c>
      <c r="M194" s="317">
        <v>20.3222426730165</v>
      </c>
      <c r="N194" s="317">
        <v>19.771970072498501</v>
      </c>
      <c r="O194" s="317">
        <v>1.02783094443803</v>
      </c>
      <c r="P194" s="318">
        <v>0.30865639240106202</v>
      </c>
      <c r="Q194" s="318">
        <v>0.582613241132102</v>
      </c>
    </row>
    <row r="195" spans="10:17" ht="15.95" customHeight="1" x14ac:dyDescent="0.25">
      <c r="J195" s="305" t="s">
        <v>1905</v>
      </c>
      <c r="K195" s="316" t="s">
        <v>2201</v>
      </c>
      <c r="L195" s="316" t="s">
        <v>1839</v>
      </c>
      <c r="M195" s="317">
        <v>-15.9783377981489</v>
      </c>
      <c r="N195" s="317">
        <v>18.373922493513199</v>
      </c>
      <c r="O195" s="317">
        <v>-0.869620398354784</v>
      </c>
      <c r="P195" s="318">
        <v>0.38840882742140098</v>
      </c>
      <c r="Q195" s="318">
        <v>0.582613241132102</v>
      </c>
    </row>
    <row r="196" spans="10:17" ht="15.95" customHeight="1" x14ac:dyDescent="0.25">
      <c r="J196" s="305" t="s">
        <v>1911</v>
      </c>
      <c r="K196" s="316" t="s">
        <v>2199</v>
      </c>
      <c r="L196" s="316" t="s">
        <v>1839</v>
      </c>
      <c r="M196" s="317">
        <v>1.7995890483597901</v>
      </c>
      <c r="N196" s="317">
        <v>2.1986657677406201</v>
      </c>
      <c r="O196" s="317">
        <v>0.81849141182066398</v>
      </c>
      <c r="P196" s="318">
        <v>0.41677544073388101</v>
      </c>
      <c r="Q196" s="318">
        <v>0.59538570625491405</v>
      </c>
    </row>
    <row r="197" spans="10:17" ht="15.95" customHeight="1" x14ac:dyDescent="0.25">
      <c r="J197" s="305" t="s">
        <v>1911</v>
      </c>
      <c r="K197" s="316" t="s">
        <v>2200</v>
      </c>
      <c r="L197" s="316" t="s">
        <v>1839</v>
      </c>
      <c r="M197" s="317">
        <v>-1.19991993157391</v>
      </c>
      <c r="N197" s="317">
        <v>2.1986657677406201</v>
      </c>
      <c r="O197" s="317">
        <v>-0.54574913075895404</v>
      </c>
      <c r="P197" s="318">
        <v>0.58754935288360599</v>
      </c>
      <c r="Q197" s="318">
        <v>0.59538570625491405</v>
      </c>
    </row>
    <row r="198" spans="10:17" ht="15.95" customHeight="1" x14ac:dyDescent="0.25">
      <c r="J198" s="305" t="s">
        <v>1911</v>
      </c>
      <c r="K198" s="316" t="s">
        <v>2199</v>
      </c>
      <c r="L198" s="316" t="s">
        <v>1840</v>
      </c>
      <c r="M198" s="317">
        <v>1.26008450291952</v>
      </c>
      <c r="N198" s="317">
        <v>2.3583827883329498</v>
      </c>
      <c r="O198" s="317">
        <v>0.53430024555523103</v>
      </c>
      <c r="P198" s="318">
        <v>0.59538570625491405</v>
      </c>
      <c r="Q198" s="318">
        <v>0.59538570625491405</v>
      </c>
    </row>
    <row r="199" spans="10:17" ht="15.95" customHeight="1" x14ac:dyDescent="0.25">
      <c r="J199" s="305" t="s">
        <v>1941</v>
      </c>
      <c r="K199" s="316" t="s">
        <v>2199</v>
      </c>
      <c r="L199" s="316" t="s">
        <v>1840</v>
      </c>
      <c r="M199" s="317">
        <v>-1.85739600742163</v>
      </c>
      <c r="N199" s="317">
        <v>1.43109654345065</v>
      </c>
      <c r="O199" s="317">
        <v>-1.2978830924593501</v>
      </c>
      <c r="P199" s="318">
        <v>0.19996931127009199</v>
      </c>
      <c r="Q199" s="318">
        <v>0.59990793381027596</v>
      </c>
    </row>
    <row r="200" spans="10:17" ht="15.95" customHeight="1" x14ac:dyDescent="0.25">
      <c r="J200" s="305" t="s">
        <v>1884</v>
      </c>
      <c r="K200" s="316" t="s">
        <v>2200</v>
      </c>
      <c r="L200" s="316" t="s">
        <v>1840</v>
      </c>
      <c r="M200" s="317">
        <v>-76.522501745951999</v>
      </c>
      <c r="N200" s="317">
        <v>75.949943795722604</v>
      </c>
      <c r="O200" s="317">
        <v>-1.0075386224349201</v>
      </c>
      <c r="P200" s="318">
        <v>0.31828661224013899</v>
      </c>
      <c r="Q200" s="318">
        <v>0.61683750746807897</v>
      </c>
    </row>
    <row r="201" spans="10:17" ht="15.95" customHeight="1" x14ac:dyDescent="0.25">
      <c r="J201" s="305" t="s">
        <v>1884</v>
      </c>
      <c r="K201" s="316" t="s">
        <v>2201</v>
      </c>
      <c r="L201" s="316" t="s">
        <v>1840</v>
      </c>
      <c r="M201" s="317">
        <v>64.538473479256496</v>
      </c>
      <c r="N201" s="317">
        <v>77.921795199626303</v>
      </c>
      <c r="O201" s="317">
        <v>0.82824674808783205</v>
      </c>
      <c r="P201" s="318">
        <v>0.411225004978719</v>
      </c>
      <c r="Q201" s="318">
        <v>0.61683750746807897</v>
      </c>
    </row>
    <row r="202" spans="10:17" ht="15.95" customHeight="1" x14ac:dyDescent="0.25">
      <c r="J202" s="305" t="s">
        <v>1857</v>
      </c>
      <c r="K202" s="316" t="s">
        <v>2201</v>
      </c>
      <c r="L202" s="316" t="s">
        <v>1840</v>
      </c>
      <c r="M202" s="317">
        <v>131.58080523005501</v>
      </c>
      <c r="N202" s="317">
        <v>156.698586333327</v>
      </c>
      <c r="O202" s="317">
        <v>0.83970639626676802</v>
      </c>
      <c r="P202" s="318">
        <v>0.404776120908592</v>
      </c>
      <c r="Q202" s="318">
        <v>0.61977985145936498</v>
      </c>
    </row>
    <row r="203" spans="10:17" ht="15.95" customHeight="1" x14ac:dyDescent="0.25">
      <c r="J203" s="305" t="s">
        <v>1857</v>
      </c>
      <c r="K203" s="316" t="s">
        <v>2199</v>
      </c>
      <c r="L203" s="316" t="s">
        <v>1840</v>
      </c>
      <c r="M203" s="317">
        <v>126.220353814381</v>
      </c>
      <c r="N203" s="317">
        <v>153.03286178878199</v>
      </c>
      <c r="O203" s="317">
        <v>0.82479248142528205</v>
      </c>
      <c r="P203" s="318">
        <v>0.41318656763957701</v>
      </c>
      <c r="Q203" s="318">
        <v>0.61977985145936498</v>
      </c>
    </row>
    <row r="204" spans="10:17" ht="15.95" customHeight="1" x14ac:dyDescent="0.25">
      <c r="J204" s="305" t="s">
        <v>1887</v>
      </c>
      <c r="K204" s="316" t="s">
        <v>2199</v>
      </c>
      <c r="L204" s="316" t="s">
        <v>1840</v>
      </c>
      <c r="M204" s="317">
        <v>-16.8759276326841</v>
      </c>
      <c r="N204" s="317">
        <v>11.1426837288958</v>
      </c>
      <c r="O204" s="317">
        <v>-1.5145298963229601</v>
      </c>
      <c r="P204" s="318">
        <v>0.13585633383759299</v>
      </c>
      <c r="Q204" s="318">
        <v>0.63461735962675403</v>
      </c>
    </row>
    <row r="205" spans="10:17" ht="15.95" customHeight="1" x14ac:dyDescent="0.25">
      <c r="J205" s="305" t="s">
        <v>1887</v>
      </c>
      <c r="K205" s="316" t="s">
        <v>2201</v>
      </c>
      <c r="L205" s="316" t="s">
        <v>1840</v>
      </c>
      <c r="M205" s="317">
        <v>-13.5402526995282</v>
      </c>
      <c r="N205" s="317">
        <v>11.4220427255974</v>
      </c>
      <c r="O205" s="317">
        <v>-1.18544931277343</v>
      </c>
      <c r="P205" s="318">
        <v>0.24106764311869999</v>
      </c>
      <c r="Q205" s="318">
        <v>0.63461735962675403</v>
      </c>
    </row>
    <row r="206" spans="10:17" ht="15.95" customHeight="1" x14ac:dyDescent="0.25">
      <c r="J206" s="305" t="s">
        <v>1887</v>
      </c>
      <c r="K206" s="316" t="s">
        <v>2200</v>
      </c>
      <c r="L206" s="316" t="s">
        <v>1839</v>
      </c>
      <c r="M206" s="317">
        <v>-10.488849491620799</v>
      </c>
      <c r="N206" s="317">
        <v>10.3892963811866</v>
      </c>
      <c r="O206" s="317">
        <v>-1.0095822764874101</v>
      </c>
      <c r="P206" s="318">
        <v>0.31730867981337701</v>
      </c>
      <c r="Q206" s="318">
        <v>0.63461735962675403</v>
      </c>
    </row>
    <row r="207" spans="10:17" ht="15.95" customHeight="1" x14ac:dyDescent="0.25">
      <c r="J207" s="305" t="s">
        <v>1887</v>
      </c>
      <c r="K207" s="316" t="s">
        <v>2201</v>
      </c>
      <c r="L207" s="316" t="s">
        <v>1839</v>
      </c>
      <c r="M207" s="317">
        <v>8.3074342425148995</v>
      </c>
      <c r="N207" s="317">
        <v>10.615442309119899</v>
      </c>
      <c r="O207" s="317">
        <v>0.78258013190631304</v>
      </c>
      <c r="P207" s="318">
        <v>0.43733029055439998</v>
      </c>
      <c r="Q207" s="318">
        <v>0.65599543583160003</v>
      </c>
    </row>
    <row r="208" spans="10:17" ht="15.95" customHeight="1" x14ac:dyDescent="0.25">
      <c r="J208" s="305" t="s">
        <v>1881</v>
      </c>
      <c r="K208" s="316" t="s">
        <v>2201</v>
      </c>
      <c r="L208" s="316" t="s">
        <v>1840</v>
      </c>
      <c r="M208" s="317">
        <v>-1.1563758672400299</v>
      </c>
      <c r="N208" s="317">
        <v>2.5820370754224902</v>
      </c>
      <c r="O208" s="317">
        <v>-0.44785409096064799</v>
      </c>
      <c r="P208" s="318">
        <v>0.656065530411994</v>
      </c>
      <c r="Q208" s="318">
        <v>0.656065530411994</v>
      </c>
    </row>
    <row r="209" spans="10:17" ht="15.95" customHeight="1" x14ac:dyDescent="0.25">
      <c r="J209" s="305" t="s">
        <v>1851</v>
      </c>
      <c r="K209" s="316" t="s">
        <v>2200</v>
      </c>
      <c r="L209" s="316" t="s">
        <v>1840</v>
      </c>
      <c r="M209" s="317">
        <v>26.769040561364999</v>
      </c>
      <c r="N209" s="317">
        <v>29.681548439301299</v>
      </c>
      <c r="O209" s="317">
        <v>0.90187479996562703</v>
      </c>
      <c r="P209" s="318">
        <v>0.37121927782517</v>
      </c>
      <c r="Q209" s="318">
        <v>0.65847068436946199</v>
      </c>
    </row>
    <row r="210" spans="10:17" ht="15.95" customHeight="1" x14ac:dyDescent="0.25">
      <c r="J210" s="305" t="s">
        <v>1851</v>
      </c>
      <c r="K210" s="316" t="s">
        <v>2201</v>
      </c>
      <c r="L210" s="316" t="s">
        <v>1840</v>
      </c>
      <c r="M210" s="317">
        <v>-23.722731310522502</v>
      </c>
      <c r="N210" s="317">
        <v>30.4244804289219</v>
      </c>
      <c r="O210" s="317">
        <v>-0.77972510873090894</v>
      </c>
      <c r="P210" s="318">
        <v>0.43898045624630799</v>
      </c>
      <c r="Q210" s="318">
        <v>0.65847068436946199</v>
      </c>
    </row>
    <row r="211" spans="10:17" ht="15.95" customHeight="1" x14ac:dyDescent="0.25">
      <c r="J211" s="305" t="s">
        <v>1866</v>
      </c>
      <c r="K211" s="316" t="s">
        <v>2201</v>
      </c>
      <c r="L211" s="316" t="s">
        <v>1839</v>
      </c>
      <c r="M211" s="317">
        <v>1.3624448495034001</v>
      </c>
      <c r="N211" s="317">
        <v>1.39587010707438</v>
      </c>
      <c r="O211" s="317">
        <v>0.97605417767628799</v>
      </c>
      <c r="P211" s="318">
        <v>0.33341136158872697</v>
      </c>
      <c r="Q211" s="318">
        <v>0.66682272317745295</v>
      </c>
    </row>
    <row r="212" spans="10:17" ht="15.95" customHeight="1" x14ac:dyDescent="0.25">
      <c r="J212" s="305" t="s">
        <v>1938</v>
      </c>
      <c r="K212" s="316" t="s">
        <v>2200</v>
      </c>
      <c r="L212" s="316" t="s">
        <v>1840</v>
      </c>
      <c r="M212" s="317">
        <v>-0.53814235824559697</v>
      </c>
      <c r="N212" s="317">
        <v>0.43658194922480398</v>
      </c>
      <c r="O212" s="317">
        <v>-1.23262622103622</v>
      </c>
      <c r="P212" s="318">
        <v>0.22315960166691601</v>
      </c>
      <c r="Q212" s="318">
        <v>0.66947880500074797</v>
      </c>
    </row>
    <row r="213" spans="10:17" ht="15.95" customHeight="1" x14ac:dyDescent="0.25">
      <c r="J213" s="305" t="s">
        <v>1941</v>
      </c>
      <c r="K213" s="316" t="s">
        <v>2201</v>
      </c>
      <c r="L213" s="316" t="s">
        <v>1840</v>
      </c>
      <c r="M213" s="317">
        <v>1.3724115939049</v>
      </c>
      <c r="N213" s="317">
        <v>1.46693782984443</v>
      </c>
      <c r="O213" s="317">
        <v>0.93556220719350103</v>
      </c>
      <c r="P213" s="318">
        <v>0.35369301536978398</v>
      </c>
      <c r="Q213" s="318">
        <v>0.70738603073956696</v>
      </c>
    </row>
    <row r="214" spans="10:17" ht="15.95" customHeight="1" x14ac:dyDescent="0.25">
      <c r="J214" s="305" t="s">
        <v>1938</v>
      </c>
      <c r="K214" s="316" t="s">
        <v>2201</v>
      </c>
      <c r="L214" s="316" t="s">
        <v>1839</v>
      </c>
      <c r="M214" s="317">
        <v>-0.29500555786375898</v>
      </c>
      <c r="N214" s="317">
        <v>0.41565170687967401</v>
      </c>
      <c r="O214" s="317">
        <v>-0.70974220237993402</v>
      </c>
      <c r="P214" s="318">
        <v>0.48093623068284003</v>
      </c>
      <c r="Q214" s="318">
        <v>0.71092416833473804</v>
      </c>
    </row>
    <row r="215" spans="10:17" ht="15.95" customHeight="1" x14ac:dyDescent="0.25">
      <c r="J215" s="305" t="s">
        <v>1938</v>
      </c>
      <c r="K215" s="316" t="s">
        <v>2201</v>
      </c>
      <c r="L215" s="316" t="s">
        <v>1840</v>
      </c>
      <c r="M215" s="317">
        <v>-0.24624021951085701</v>
      </c>
      <c r="N215" s="317">
        <v>0.447133858063191</v>
      </c>
      <c r="O215" s="317">
        <v>-0.55070805994757999</v>
      </c>
      <c r="P215" s="318">
        <v>0.58410845490096996</v>
      </c>
      <c r="Q215" s="318">
        <v>0.71092416833473804</v>
      </c>
    </row>
    <row r="216" spans="10:17" ht="15.95" customHeight="1" x14ac:dyDescent="0.25">
      <c r="J216" s="305" t="s">
        <v>1938</v>
      </c>
      <c r="K216" s="316" t="s">
        <v>2199</v>
      </c>
      <c r="L216" s="316" t="s">
        <v>1839</v>
      </c>
      <c r="M216" s="317">
        <v>-0.21925869539088799</v>
      </c>
      <c r="N216" s="317">
        <v>0.40710362408800999</v>
      </c>
      <c r="O216" s="317">
        <v>-0.53858202781188702</v>
      </c>
      <c r="P216" s="318">
        <v>0.59243680694561496</v>
      </c>
      <c r="Q216" s="318">
        <v>0.71092416833473804</v>
      </c>
    </row>
    <row r="217" spans="10:17" ht="15.95" customHeight="1" x14ac:dyDescent="0.25">
      <c r="J217" s="305" t="s">
        <v>1905</v>
      </c>
      <c r="K217" s="316" t="s">
        <v>2199</v>
      </c>
      <c r="L217" s="316" t="s">
        <v>1839</v>
      </c>
      <c r="M217" s="317">
        <v>9.6704021003045799</v>
      </c>
      <c r="N217" s="317">
        <v>17.976616338244401</v>
      </c>
      <c r="O217" s="317">
        <v>0.53794339926648105</v>
      </c>
      <c r="P217" s="318">
        <v>0.59288369946363095</v>
      </c>
      <c r="Q217" s="318">
        <v>0.71146043935635706</v>
      </c>
    </row>
    <row r="218" spans="10:17" ht="15.95" customHeight="1" x14ac:dyDescent="0.25">
      <c r="J218" s="305" t="s">
        <v>1956</v>
      </c>
      <c r="K218" s="316" t="s">
        <v>2201</v>
      </c>
      <c r="L218" s="316" t="s">
        <v>1839</v>
      </c>
      <c r="M218" s="317">
        <v>1.0630341623866599</v>
      </c>
      <c r="N218" s="317">
        <v>0.88819170768781797</v>
      </c>
      <c r="O218" s="317">
        <v>1.19685215836342</v>
      </c>
      <c r="P218" s="318">
        <v>0.236683732432248</v>
      </c>
      <c r="Q218" s="318">
        <v>0.71172755878042104</v>
      </c>
    </row>
    <row r="219" spans="10:17" ht="15.95" customHeight="1" x14ac:dyDescent="0.25">
      <c r="J219" s="305" t="s">
        <v>1956</v>
      </c>
      <c r="K219" s="316" t="s">
        <v>2200</v>
      </c>
      <c r="L219" s="316" t="s">
        <v>1839</v>
      </c>
      <c r="M219" s="317">
        <v>-1.03835025112804</v>
      </c>
      <c r="N219" s="317">
        <v>0.868512845844579</v>
      </c>
      <c r="O219" s="317">
        <v>-1.1955496756277699</v>
      </c>
      <c r="P219" s="318">
        <v>0.237242519593474</v>
      </c>
      <c r="Q219" s="318">
        <v>0.71172755878042104</v>
      </c>
    </row>
    <row r="220" spans="10:17" ht="15.95" customHeight="1" x14ac:dyDescent="0.25">
      <c r="J220" s="305" t="s">
        <v>1869</v>
      </c>
      <c r="K220" s="316" t="s">
        <v>2201</v>
      </c>
      <c r="L220" s="316" t="s">
        <v>1839</v>
      </c>
      <c r="M220" s="317">
        <v>43.276142511389502</v>
      </c>
      <c r="N220" s="317">
        <v>87.3024947005716</v>
      </c>
      <c r="O220" s="317">
        <v>0.49570338923093898</v>
      </c>
      <c r="P220" s="318">
        <v>0.62215986573162596</v>
      </c>
      <c r="Q220" s="318">
        <v>0.72848052895535598</v>
      </c>
    </row>
    <row r="221" spans="10:17" ht="15.95" customHeight="1" x14ac:dyDescent="0.25">
      <c r="J221" s="305" t="s">
        <v>1869</v>
      </c>
      <c r="K221" s="316" t="s">
        <v>2199</v>
      </c>
      <c r="L221" s="316" t="s">
        <v>1840</v>
      </c>
      <c r="M221" s="317">
        <v>-31.9417654568805</v>
      </c>
      <c r="N221" s="317">
        <v>91.521595267395199</v>
      </c>
      <c r="O221" s="317">
        <v>-0.34900796214879598</v>
      </c>
      <c r="P221" s="318">
        <v>0.72848052895535598</v>
      </c>
      <c r="Q221" s="318">
        <v>0.72848052895535598</v>
      </c>
    </row>
    <row r="222" spans="10:17" ht="15.95" customHeight="1" x14ac:dyDescent="0.25">
      <c r="J222" s="305" t="s">
        <v>1875</v>
      </c>
      <c r="K222" s="316" t="s">
        <v>2199</v>
      </c>
      <c r="L222" s="316" t="s">
        <v>1840</v>
      </c>
      <c r="M222" s="317">
        <v>15.0870953981136</v>
      </c>
      <c r="N222" s="317">
        <v>29.608475589129501</v>
      </c>
      <c r="O222" s="317">
        <v>0.50955326466225603</v>
      </c>
      <c r="P222" s="318">
        <v>0.61251142916796597</v>
      </c>
      <c r="Q222" s="318">
        <v>0.73501371500155899</v>
      </c>
    </row>
    <row r="223" spans="10:17" ht="15.95" customHeight="1" x14ac:dyDescent="0.25">
      <c r="J223" s="305" t="s">
        <v>1848</v>
      </c>
      <c r="K223" s="316" t="s">
        <v>2200</v>
      </c>
      <c r="L223" s="316" t="s">
        <v>1840</v>
      </c>
      <c r="M223" s="317">
        <v>257.70245608808602</v>
      </c>
      <c r="N223" s="317">
        <v>286.81589002263001</v>
      </c>
      <c r="O223" s="317">
        <v>0.89849434795175798</v>
      </c>
      <c r="P223" s="318">
        <v>0.372979713359331</v>
      </c>
      <c r="Q223" s="318">
        <v>0.745959426718663</v>
      </c>
    </row>
    <row r="224" spans="10:17" ht="15.95" customHeight="1" x14ac:dyDescent="0.25">
      <c r="J224" s="305" t="s">
        <v>1875</v>
      </c>
      <c r="K224" s="316" t="s">
        <v>2201</v>
      </c>
      <c r="L224" s="316" t="s">
        <v>1839</v>
      </c>
      <c r="M224" s="317">
        <v>8.6496513469271399</v>
      </c>
      <c r="N224" s="317">
        <v>28.267296126124702</v>
      </c>
      <c r="O224" s="317">
        <v>0.30599500243438998</v>
      </c>
      <c r="P224" s="318">
        <v>0.76082096136936705</v>
      </c>
      <c r="Q224" s="318">
        <v>0.76082096136936705</v>
      </c>
    </row>
    <row r="225" spans="10:17" ht="15.95" customHeight="1" x14ac:dyDescent="0.25">
      <c r="J225" s="305" t="s">
        <v>1866</v>
      </c>
      <c r="K225" s="316" t="s">
        <v>2201</v>
      </c>
      <c r="L225" s="316" t="s">
        <v>1840</v>
      </c>
      <c r="M225" s="317">
        <v>-0.78549247435609704</v>
      </c>
      <c r="N225" s="317">
        <v>1.5015130536355701</v>
      </c>
      <c r="O225" s="317">
        <v>-0.52313396307425197</v>
      </c>
      <c r="P225" s="318">
        <v>0.60302151272891602</v>
      </c>
      <c r="Q225" s="318">
        <v>0.76606776899539497</v>
      </c>
    </row>
    <row r="226" spans="10:17" ht="15.95" customHeight="1" x14ac:dyDescent="0.25">
      <c r="J226" s="305" t="s">
        <v>1866</v>
      </c>
      <c r="K226" s="316" t="s">
        <v>2199</v>
      </c>
      <c r="L226" s="316" t="s">
        <v>1840</v>
      </c>
      <c r="M226" s="317">
        <v>-0.69311992194924799</v>
      </c>
      <c r="N226" s="317">
        <v>1.4663942137700701</v>
      </c>
      <c r="O226" s="317">
        <v>-0.47266956964270102</v>
      </c>
      <c r="P226" s="318">
        <v>0.63838980749616303</v>
      </c>
      <c r="Q226" s="318">
        <v>0.76606776899539497</v>
      </c>
    </row>
    <row r="227" spans="10:17" ht="15.95" customHeight="1" x14ac:dyDescent="0.25">
      <c r="J227" s="305" t="s">
        <v>1941</v>
      </c>
      <c r="K227" s="316" t="s">
        <v>2201</v>
      </c>
      <c r="L227" s="316" t="s">
        <v>1839</v>
      </c>
      <c r="M227" s="317">
        <v>0.75748315203236705</v>
      </c>
      <c r="N227" s="317">
        <v>1.3633547799782499</v>
      </c>
      <c r="O227" s="317">
        <v>0.555602373759568</v>
      </c>
      <c r="P227" s="318">
        <v>0.58080265681174004</v>
      </c>
      <c r="Q227" s="318">
        <v>0.76803365151570502</v>
      </c>
    </row>
    <row r="228" spans="10:17" ht="15.95" customHeight="1" x14ac:dyDescent="0.25">
      <c r="J228" s="305" t="s">
        <v>1941</v>
      </c>
      <c r="K228" s="316" t="s">
        <v>2199</v>
      </c>
      <c r="L228" s="316" t="s">
        <v>1839</v>
      </c>
      <c r="M228" s="317">
        <v>0.62764003702839299</v>
      </c>
      <c r="N228" s="317">
        <v>1.33434003652336</v>
      </c>
      <c r="O228" s="317">
        <v>0.470374881850745</v>
      </c>
      <c r="P228" s="318">
        <v>0.64002804292975402</v>
      </c>
      <c r="Q228" s="318">
        <v>0.76803365151570502</v>
      </c>
    </row>
    <row r="229" spans="10:17" ht="15.95" customHeight="1" x14ac:dyDescent="0.25">
      <c r="J229" s="305" t="s">
        <v>1878</v>
      </c>
      <c r="K229" s="316" t="s">
        <v>2199</v>
      </c>
      <c r="L229" s="316" t="s">
        <v>1840</v>
      </c>
      <c r="M229" s="317">
        <v>297.276823633324</v>
      </c>
      <c r="N229" s="317">
        <v>335.17654055920201</v>
      </c>
      <c r="O229" s="317">
        <v>0.88692610508287195</v>
      </c>
      <c r="P229" s="318">
        <v>0.37913409875896997</v>
      </c>
      <c r="Q229" s="318">
        <v>0.77344026344054395</v>
      </c>
    </row>
    <row r="230" spans="10:17" ht="15.95" customHeight="1" x14ac:dyDescent="0.25">
      <c r="J230" s="305" t="s">
        <v>1878</v>
      </c>
      <c r="K230" s="316" t="s">
        <v>2200</v>
      </c>
      <c r="L230" s="316" t="s">
        <v>1839</v>
      </c>
      <c r="M230" s="317">
        <v>217.276251154557</v>
      </c>
      <c r="N230" s="317">
        <v>312.53248090605501</v>
      </c>
      <c r="O230" s="317">
        <v>0.69521174415106302</v>
      </c>
      <c r="P230" s="318">
        <v>0.48997184365803398</v>
      </c>
      <c r="Q230" s="318">
        <v>0.77344026344054395</v>
      </c>
    </row>
    <row r="231" spans="10:17" ht="15.95" customHeight="1" x14ac:dyDescent="0.25">
      <c r="J231" s="305" t="s">
        <v>1878</v>
      </c>
      <c r="K231" s="316" t="s">
        <v>2200</v>
      </c>
      <c r="L231" s="316" t="s">
        <v>1840</v>
      </c>
      <c r="M231" s="317">
        <v>154.806709958927</v>
      </c>
      <c r="N231" s="317">
        <v>335.17654055920201</v>
      </c>
      <c r="O231" s="317">
        <v>0.46186618461020901</v>
      </c>
      <c r="P231" s="318">
        <v>0.64607151703339605</v>
      </c>
      <c r="Q231" s="318">
        <v>0.77344026344054395</v>
      </c>
    </row>
    <row r="232" spans="10:17" ht="15.95" customHeight="1" x14ac:dyDescent="0.25">
      <c r="J232" s="305" t="s">
        <v>1878</v>
      </c>
      <c r="K232" s="316" t="s">
        <v>2201</v>
      </c>
      <c r="L232" s="316" t="s">
        <v>1840</v>
      </c>
      <c r="M232" s="317">
        <v>142.470113674397</v>
      </c>
      <c r="N232" s="317">
        <v>343.40172255630603</v>
      </c>
      <c r="O232" s="317">
        <v>0.41487885562669702</v>
      </c>
      <c r="P232" s="318">
        <v>0.67988051541247696</v>
      </c>
      <c r="Q232" s="318">
        <v>0.77344026344054395</v>
      </c>
    </row>
    <row r="233" spans="10:17" ht="15.95" customHeight="1" x14ac:dyDescent="0.25">
      <c r="J233" s="305" t="s">
        <v>1878</v>
      </c>
      <c r="K233" s="316" t="s">
        <v>2199</v>
      </c>
      <c r="L233" s="316" t="s">
        <v>1839</v>
      </c>
      <c r="M233" s="317">
        <v>124.92160529015</v>
      </c>
      <c r="N233" s="317">
        <v>312.53248090605501</v>
      </c>
      <c r="O233" s="317">
        <v>0.39970759176132198</v>
      </c>
      <c r="P233" s="318">
        <v>0.69098471474981304</v>
      </c>
      <c r="Q233" s="318">
        <v>0.77344026344054395</v>
      </c>
    </row>
    <row r="234" spans="10:17" ht="15.95" customHeight="1" x14ac:dyDescent="0.25">
      <c r="J234" s="305" t="s">
        <v>1878</v>
      </c>
      <c r="K234" s="316" t="s">
        <v>2201</v>
      </c>
      <c r="L234" s="316" t="s">
        <v>1839</v>
      </c>
      <c r="M234" s="317">
        <v>-92.354645864406706</v>
      </c>
      <c r="N234" s="317">
        <v>319.19370978314299</v>
      </c>
      <c r="O234" s="317">
        <v>-0.28933729905627398</v>
      </c>
      <c r="P234" s="318">
        <v>0.77344026344054395</v>
      </c>
      <c r="Q234" s="318">
        <v>0.77344026344054395</v>
      </c>
    </row>
    <row r="235" spans="10:17" ht="15.95" customHeight="1" x14ac:dyDescent="0.25">
      <c r="J235" s="305" t="s">
        <v>1872</v>
      </c>
      <c r="K235" s="316" t="s">
        <v>2199</v>
      </c>
      <c r="L235" s="316" t="s">
        <v>1840</v>
      </c>
      <c r="M235" s="317">
        <v>4.5599441229669901</v>
      </c>
      <c r="N235" s="317">
        <v>6.1077172349612603</v>
      </c>
      <c r="O235" s="317">
        <v>0.74658730054910705</v>
      </c>
      <c r="P235" s="318">
        <v>0.45865250979455902</v>
      </c>
      <c r="Q235" s="318">
        <v>0.79916883328102195</v>
      </c>
    </row>
    <row r="236" spans="10:17" ht="15.95" customHeight="1" x14ac:dyDescent="0.25">
      <c r="J236" s="305" t="s">
        <v>1872</v>
      </c>
      <c r="K236" s="316" t="s">
        <v>2200</v>
      </c>
      <c r="L236" s="316" t="s">
        <v>1839</v>
      </c>
      <c r="M236" s="317">
        <v>3.8897510457309901</v>
      </c>
      <c r="N236" s="317">
        <v>5.6933676865152503</v>
      </c>
      <c r="O236" s="317">
        <v>0.68320741956362097</v>
      </c>
      <c r="P236" s="318">
        <v>0.49749088386111601</v>
      </c>
      <c r="Q236" s="318">
        <v>0.79916883328102195</v>
      </c>
    </row>
    <row r="237" spans="10:17" ht="15.95" customHeight="1" x14ac:dyDescent="0.25">
      <c r="J237" s="305" t="s">
        <v>1872</v>
      </c>
      <c r="K237" s="316" t="s">
        <v>2199</v>
      </c>
      <c r="L237" s="316" t="s">
        <v>1839</v>
      </c>
      <c r="M237" s="317">
        <v>3.7126085566807898</v>
      </c>
      <c r="N237" s="317">
        <v>5.6933676865152503</v>
      </c>
      <c r="O237" s="317">
        <v>0.65209358697737196</v>
      </c>
      <c r="P237" s="318">
        <v>0.51719609768841701</v>
      </c>
      <c r="Q237" s="318">
        <v>0.79916883328102195</v>
      </c>
    </row>
    <row r="238" spans="10:17" ht="15.95" customHeight="1" x14ac:dyDescent="0.25">
      <c r="J238" s="305" t="s">
        <v>1872</v>
      </c>
      <c r="K238" s="316" t="s">
        <v>2201</v>
      </c>
      <c r="L238" s="316" t="s">
        <v>1840</v>
      </c>
      <c r="M238" s="317">
        <v>3.9398308485067401</v>
      </c>
      <c r="N238" s="317">
        <v>6.2746232833757203</v>
      </c>
      <c r="O238" s="317">
        <v>0.62789918542920398</v>
      </c>
      <c r="P238" s="318">
        <v>0.53277922218734797</v>
      </c>
      <c r="Q238" s="318">
        <v>0.79916883328102195</v>
      </c>
    </row>
    <row r="239" spans="10:17" ht="15.95" customHeight="1" x14ac:dyDescent="0.25">
      <c r="J239" s="305" t="s">
        <v>1848</v>
      </c>
      <c r="K239" s="316" t="s">
        <v>2199</v>
      </c>
      <c r="L239" s="316" t="s">
        <v>1840</v>
      </c>
      <c r="M239" s="317">
        <v>130.78076419066099</v>
      </c>
      <c r="N239" s="317">
        <v>286.81589002263001</v>
      </c>
      <c r="O239" s="317">
        <v>0.45597461207725298</v>
      </c>
      <c r="P239" s="318">
        <v>0.65026828653421098</v>
      </c>
      <c r="Q239" s="318">
        <v>0.80062498581089703</v>
      </c>
    </row>
    <row r="240" spans="10:17" ht="15.95" customHeight="1" x14ac:dyDescent="0.25">
      <c r="J240" s="305" t="s">
        <v>1848</v>
      </c>
      <c r="K240" s="316" t="s">
        <v>2201</v>
      </c>
      <c r="L240" s="316" t="s">
        <v>1840</v>
      </c>
      <c r="M240" s="317">
        <v>-126.92169189742501</v>
      </c>
      <c r="N240" s="317">
        <v>293.54665128131302</v>
      </c>
      <c r="O240" s="317">
        <v>-0.43237315548796101</v>
      </c>
      <c r="P240" s="318">
        <v>0.66718748817574802</v>
      </c>
      <c r="Q240" s="318">
        <v>0.80062498581089703</v>
      </c>
    </row>
    <row r="241" spans="10:17" ht="15.95" customHeight="1" x14ac:dyDescent="0.25">
      <c r="J241" s="305" t="s">
        <v>1908</v>
      </c>
      <c r="K241" s="316" t="s">
        <v>2201</v>
      </c>
      <c r="L241" s="316" t="s">
        <v>1840</v>
      </c>
      <c r="M241" s="317">
        <v>0.49768160793814598</v>
      </c>
      <c r="N241" s="317">
        <v>1.9796999039009799</v>
      </c>
      <c r="O241" s="317">
        <v>0.25139244940986699</v>
      </c>
      <c r="P241" s="318">
        <v>0.80245433912491604</v>
      </c>
      <c r="Q241" s="318">
        <v>0.80245433912491604</v>
      </c>
    </row>
    <row r="242" spans="10:17" ht="15.95" customHeight="1" x14ac:dyDescent="0.25">
      <c r="J242" s="305" t="s">
        <v>1893</v>
      </c>
      <c r="K242" s="316" t="s">
        <v>2201</v>
      </c>
      <c r="L242" s="316" t="s">
        <v>1840</v>
      </c>
      <c r="M242" s="317">
        <v>3.79274560874055</v>
      </c>
      <c r="N242" s="317">
        <v>3.9102755849308202</v>
      </c>
      <c r="O242" s="317">
        <v>0.96994330101867998</v>
      </c>
      <c r="P242" s="318">
        <v>0.33646241175499098</v>
      </c>
      <c r="Q242" s="318">
        <v>0.81826662723421495</v>
      </c>
    </row>
    <row r="243" spans="10:17" ht="15.95" customHeight="1" x14ac:dyDescent="0.25">
      <c r="J243" s="305" t="s">
        <v>1893</v>
      </c>
      <c r="K243" s="316" t="s">
        <v>2200</v>
      </c>
      <c r="L243" s="316" t="s">
        <v>1840</v>
      </c>
      <c r="M243" s="317">
        <v>3.1707223298541898</v>
      </c>
      <c r="N243" s="317">
        <v>3.8106535271253201</v>
      </c>
      <c r="O243" s="317">
        <v>0.83206786113827502</v>
      </c>
      <c r="P243" s="318">
        <v>0.40913331361710797</v>
      </c>
      <c r="Q243" s="318">
        <v>0.81826662723421495</v>
      </c>
    </row>
    <row r="244" spans="10:17" ht="15.95" customHeight="1" x14ac:dyDescent="0.25">
      <c r="J244" s="305" t="s">
        <v>1860</v>
      </c>
      <c r="K244" s="316" t="s">
        <v>2201</v>
      </c>
      <c r="L244" s="316" t="s">
        <v>1839</v>
      </c>
      <c r="M244" s="317">
        <v>-3.1555658654877399</v>
      </c>
      <c r="N244" s="317">
        <v>2.0888185895598599</v>
      </c>
      <c r="O244" s="317">
        <v>-1.5106940742770101</v>
      </c>
      <c r="P244" s="318">
        <v>0.136663026650957</v>
      </c>
      <c r="Q244" s="318">
        <v>0.81997815990574097</v>
      </c>
    </row>
    <row r="245" spans="10:17" ht="15.95" customHeight="1" x14ac:dyDescent="0.25">
      <c r="J245" s="305" t="s">
        <v>1887</v>
      </c>
      <c r="K245" s="316" t="s">
        <v>2200</v>
      </c>
      <c r="L245" s="316" t="s">
        <v>1840</v>
      </c>
      <c r="M245" s="317">
        <v>-3.3356749331559201</v>
      </c>
      <c r="N245" s="317">
        <v>11.1426837288958</v>
      </c>
      <c r="O245" s="317">
        <v>-0.29936010159793702</v>
      </c>
      <c r="P245" s="318">
        <v>0.76584074358695897</v>
      </c>
      <c r="Q245" s="318">
        <v>0.83450266428690001</v>
      </c>
    </row>
    <row r="246" spans="10:17" ht="15.95" customHeight="1" x14ac:dyDescent="0.25">
      <c r="J246" s="305" t="s">
        <v>1887</v>
      </c>
      <c r="K246" s="316" t="s">
        <v>2199</v>
      </c>
      <c r="L246" s="316" t="s">
        <v>1839</v>
      </c>
      <c r="M246" s="317">
        <v>-2.18141524910593</v>
      </c>
      <c r="N246" s="317">
        <v>10.3892963811867</v>
      </c>
      <c r="O246" s="317">
        <v>-0.209967563641376</v>
      </c>
      <c r="P246" s="318">
        <v>0.83450266428690001</v>
      </c>
      <c r="Q246" s="318">
        <v>0.83450266428690001</v>
      </c>
    </row>
    <row r="247" spans="10:17" ht="15.95" customHeight="1" x14ac:dyDescent="0.25">
      <c r="J247" s="305" t="s">
        <v>1848</v>
      </c>
      <c r="K247" s="316" t="s">
        <v>2201</v>
      </c>
      <c r="L247" s="316" t="s">
        <v>1839</v>
      </c>
      <c r="M247" s="317">
        <v>53.397780936820503</v>
      </c>
      <c r="N247" s="317">
        <v>272.92625164868599</v>
      </c>
      <c r="O247" s="317">
        <v>0.19564911991520201</v>
      </c>
      <c r="P247" s="318">
        <v>0.845620929340966</v>
      </c>
      <c r="Q247" s="318">
        <v>0.845620929340966</v>
      </c>
    </row>
    <row r="248" spans="10:17" ht="15.95" customHeight="1" x14ac:dyDescent="0.25">
      <c r="J248" s="305" t="s">
        <v>1947</v>
      </c>
      <c r="K248" s="316" t="s">
        <v>2200</v>
      </c>
      <c r="L248" s="316" t="s">
        <v>1840</v>
      </c>
      <c r="M248" s="317">
        <v>-0.52769895023319502</v>
      </c>
      <c r="N248" s="317">
        <v>1.3851593219023799</v>
      </c>
      <c r="O248" s="317">
        <v>-0.38096624835073201</v>
      </c>
      <c r="P248" s="318">
        <v>0.70476732579673895</v>
      </c>
      <c r="Q248" s="318">
        <v>0.84572079095608599</v>
      </c>
    </row>
    <row r="249" spans="10:17" ht="15.95" customHeight="1" x14ac:dyDescent="0.25">
      <c r="J249" s="305" t="s">
        <v>1863</v>
      </c>
      <c r="K249" s="316" t="s">
        <v>2201</v>
      </c>
      <c r="L249" s="316" t="s">
        <v>1839</v>
      </c>
      <c r="M249" s="317">
        <v>8.9036471371310502E-2</v>
      </c>
      <c r="N249" s="317">
        <v>0.14216946858561999</v>
      </c>
      <c r="O249" s="317">
        <v>0.62626998790313004</v>
      </c>
      <c r="P249" s="318">
        <v>0.53383438262583005</v>
      </c>
      <c r="Q249" s="318">
        <v>0.84861553521120403</v>
      </c>
    </row>
    <row r="250" spans="10:17" ht="15.95" customHeight="1" x14ac:dyDescent="0.25">
      <c r="J250" s="305" t="s">
        <v>1863</v>
      </c>
      <c r="K250" s="316" t="s">
        <v>2199</v>
      </c>
      <c r="L250" s="316" t="s">
        <v>1839</v>
      </c>
      <c r="M250" s="317">
        <v>8.0306850555938294E-2</v>
      </c>
      <c r="N250" s="317">
        <v>0.138940592051191</v>
      </c>
      <c r="O250" s="317">
        <v>0.57799415829716905</v>
      </c>
      <c r="P250" s="318">
        <v>0.56574369014080295</v>
      </c>
      <c r="Q250" s="318">
        <v>0.84861553521120403</v>
      </c>
    </row>
    <row r="251" spans="10:17" ht="15.95" customHeight="1" x14ac:dyDescent="0.25">
      <c r="J251" s="305" t="s">
        <v>1938</v>
      </c>
      <c r="K251" s="316" t="s">
        <v>2200</v>
      </c>
      <c r="L251" s="316" t="s">
        <v>1839</v>
      </c>
      <c r="M251" s="317">
        <v>7.5746862472870102E-2</v>
      </c>
      <c r="N251" s="317">
        <v>0.40710362408800999</v>
      </c>
      <c r="O251" s="317">
        <v>0.18606285474013501</v>
      </c>
      <c r="P251" s="318">
        <v>0.85310784207464996</v>
      </c>
      <c r="Q251" s="318">
        <v>0.85310784207464996</v>
      </c>
    </row>
    <row r="252" spans="10:17" ht="15.95" customHeight="1" x14ac:dyDescent="0.25">
      <c r="J252" s="305" t="s">
        <v>1944</v>
      </c>
      <c r="K252" s="316" t="s">
        <v>2199</v>
      </c>
      <c r="L252" s="316" t="s">
        <v>1839</v>
      </c>
      <c r="M252" s="317">
        <v>-0.91649402073910602</v>
      </c>
      <c r="N252" s="317">
        <v>5.39038205019936</v>
      </c>
      <c r="O252" s="317">
        <v>-0.170023944908545</v>
      </c>
      <c r="P252" s="318">
        <v>0.86564381615742902</v>
      </c>
      <c r="Q252" s="318">
        <v>0.86564381615742902</v>
      </c>
    </row>
    <row r="253" spans="10:17" ht="15.95" customHeight="1" x14ac:dyDescent="0.25">
      <c r="J253" s="305" t="s">
        <v>1959</v>
      </c>
      <c r="K253" s="316" t="s">
        <v>2199</v>
      </c>
      <c r="L253" s="316" t="s">
        <v>1840</v>
      </c>
      <c r="M253" s="317">
        <v>11.064780211547699</v>
      </c>
      <c r="N253" s="317">
        <v>9.1170434581903592</v>
      </c>
      <c r="O253" s="317">
        <v>1.2136368837430001</v>
      </c>
      <c r="P253" s="318">
        <v>0.230293311044416</v>
      </c>
      <c r="Q253" s="318">
        <v>0.86955789928364902</v>
      </c>
    </row>
    <row r="254" spans="10:17" ht="15.95" customHeight="1" x14ac:dyDescent="0.25">
      <c r="J254" s="305" t="s">
        <v>1959</v>
      </c>
      <c r="K254" s="316" t="s">
        <v>2200</v>
      </c>
      <c r="L254" s="316" t="s">
        <v>1840</v>
      </c>
      <c r="M254" s="317">
        <v>6.4462544381617004</v>
      </c>
      <c r="N254" s="317">
        <v>9.1170434581903592</v>
      </c>
      <c r="O254" s="317">
        <v>0.70705535930846797</v>
      </c>
      <c r="P254" s="318">
        <v>0.48264443534127399</v>
      </c>
      <c r="Q254" s="318">
        <v>0.86955789928364902</v>
      </c>
    </row>
    <row r="255" spans="10:17" ht="15.95" customHeight="1" x14ac:dyDescent="0.25">
      <c r="J255" s="305" t="s">
        <v>1959</v>
      </c>
      <c r="K255" s="316" t="s">
        <v>2201</v>
      </c>
      <c r="L255" s="316" t="s">
        <v>1840</v>
      </c>
      <c r="M255" s="317">
        <v>4.6185257733859997</v>
      </c>
      <c r="N255" s="317">
        <v>9.3479543472256008</v>
      </c>
      <c r="O255" s="317">
        <v>0.494068071134381</v>
      </c>
      <c r="P255" s="318">
        <v>0.62327980620979895</v>
      </c>
      <c r="Q255" s="318">
        <v>0.86955789928364902</v>
      </c>
    </row>
    <row r="256" spans="10:17" ht="15.95" customHeight="1" x14ac:dyDescent="0.25">
      <c r="J256" s="305" t="s">
        <v>1959</v>
      </c>
      <c r="K256" s="316" t="s">
        <v>2201</v>
      </c>
      <c r="L256" s="316" t="s">
        <v>1839</v>
      </c>
      <c r="M256" s="317">
        <v>2.9783286784382299</v>
      </c>
      <c r="N256" s="317">
        <v>8.6872665757350092</v>
      </c>
      <c r="O256" s="317">
        <v>0.34283841211425498</v>
      </c>
      <c r="P256" s="318">
        <v>0.73306793321330699</v>
      </c>
      <c r="Q256" s="318">
        <v>0.86955789928364902</v>
      </c>
    </row>
    <row r="257" spans="10:17" ht="15.95" customHeight="1" x14ac:dyDescent="0.25">
      <c r="J257" s="305" t="s">
        <v>1959</v>
      </c>
      <c r="K257" s="316" t="s">
        <v>2199</v>
      </c>
      <c r="L257" s="316" t="s">
        <v>1839</v>
      </c>
      <c r="M257" s="317">
        <v>1.57557193550494</v>
      </c>
      <c r="N257" s="317">
        <v>8.5003777948836099</v>
      </c>
      <c r="O257" s="317">
        <v>0.18535316588555301</v>
      </c>
      <c r="P257" s="318">
        <v>0.85366418070755501</v>
      </c>
      <c r="Q257" s="318">
        <v>0.86955789928364902</v>
      </c>
    </row>
    <row r="258" spans="10:17" ht="15.95" customHeight="1" x14ac:dyDescent="0.25">
      <c r="J258" s="305" t="s">
        <v>1959</v>
      </c>
      <c r="K258" s="316" t="s">
        <v>2200</v>
      </c>
      <c r="L258" s="316" t="s">
        <v>1839</v>
      </c>
      <c r="M258" s="317">
        <v>-1.4027567429332899</v>
      </c>
      <c r="N258" s="317">
        <v>8.5003777948836099</v>
      </c>
      <c r="O258" s="317">
        <v>-0.165022870369081</v>
      </c>
      <c r="P258" s="318">
        <v>0.86955789928364902</v>
      </c>
      <c r="Q258" s="318">
        <v>0.86955789928364902</v>
      </c>
    </row>
    <row r="259" spans="10:17" ht="15.95" customHeight="1" x14ac:dyDescent="0.25">
      <c r="J259" s="305" t="s">
        <v>1884</v>
      </c>
      <c r="K259" s="316" t="s">
        <v>2201</v>
      </c>
      <c r="L259" s="316" t="s">
        <v>1839</v>
      </c>
      <c r="M259" s="317">
        <v>-13.333084857233301</v>
      </c>
      <c r="N259" s="317">
        <v>72.403039884332998</v>
      </c>
      <c r="O259" s="317">
        <v>-0.184150898616046</v>
      </c>
      <c r="P259" s="318">
        <v>0.85459631088588806</v>
      </c>
      <c r="Q259" s="318">
        <v>0.87522738271491796</v>
      </c>
    </row>
    <row r="260" spans="10:17" ht="15.95" customHeight="1" x14ac:dyDescent="0.25">
      <c r="J260" s="305" t="s">
        <v>1884</v>
      </c>
      <c r="K260" s="316" t="s">
        <v>2199</v>
      </c>
      <c r="L260" s="316" t="s">
        <v>1840</v>
      </c>
      <c r="M260" s="317">
        <v>-11.9840282666954</v>
      </c>
      <c r="N260" s="317">
        <v>75.949943795722604</v>
      </c>
      <c r="O260" s="317">
        <v>-0.15778850737438399</v>
      </c>
      <c r="P260" s="318">
        <v>0.87522738271491796</v>
      </c>
      <c r="Q260" s="318">
        <v>0.87522738271491796</v>
      </c>
    </row>
    <row r="261" spans="10:17" ht="15.95" customHeight="1" x14ac:dyDescent="0.25">
      <c r="J261" s="305" t="s">
        <v>1851</v>
      </c>
      <c r="K261" s="316" t="s">
        <v>2201</v>
      </c>
      <c r="L261" s="316" t="s">
        <v>1839</v>
      </c>
      <c r="M261" s="317">
        <v>9.8139579957784697</v>
      </c>
      <c r="N261" s="317">
        <v>28.2762570549637</v>
      </c>
      <c r="O261" s="317">
        <v>0.347074154004965</v>
      </c>
      <c r="P261" s="318">
        <v>0.72989937003541305</v>
      </c>
      <c r="Q261" s="318">
        <v>0.87587924404249595</v>
      </c>
    </row>
    <row r="262" spans="10:17" ht="15.95" customHeight="1" x14ac:dyDescent="0.25">
      <c r="J262" s="305" t="s">
        <v>1902</v>
      </c>
      <c r="K262" s="316" t="s">
        <v>2201</v>
      </c>
      <c r="L262" s="316" t="s">
        <v>1840</v>
      </c>
      <c r="M262" s="317">
        <v>8.5785450029718593</v>
      </c>
      <c r="N262" s="317">
        <v>8.0516781110189193</v>
      </c>
      <c r="O262" s="317">
        <v>1.0654356625647901</v>
      </c>
      <c r="P262" s="318">
        <v>0.29149643958851001</v>
      </c>
      <c r="Q262" s="318">
        <v>0.879943642205676</v>
      </c>
    </row>
    <row r="263" spans="10:17" ht="15.95" customHeight="1" x14ac:dyDescent="0.25">
      <c r="J263" s="305" t="s">
        <v>1902</v>
      </c>
      <c r="K263" s="316" t="s">
        <v>2199</v>
      </c>
      <c r="L263" s="316" t="s">
        <v>1840</v>
      </c>
      <c r="M263" s="317">
        <v>6.7596038709429997</v>
      </c>
      <c r="N263" s="317">
        <v>7.8448528679052103</v>
      </c>
      <c r="O263" s="317">
        <v>0.86166101324829603</v>
      </c>
      <c r="P263" s="318">
        <v>0.39278943106656</v>
      </c>
      <c r="Q263" s="318">
        <v>0.879943642205676</v>
      </c>
    </row>
    <row r="264" spans="10:17" ht="15.95" customHeight="1" x14ac:dyDescent="0.25">
      <c r="J264" s="305" t="s">
        <v>1902</v>
      </c>
      <c r="K264" s="316" t="s">
        <v>2199</v>
      </c>
      <c r="L264" s="316" t="s">
        <v>1839</v>
      </c>
      <c r="M264" s="317">
        <v>-3.6575455465301001</v>
      </c>
      <c r="N264" s="317">
        <v>7.3134140084761903</v>
      </c>
      <c r="O264" s="317">
        <v>-0.50011465811877098</v>
      </c>
      <c r="P264" s="318">
        <v>0.619085117327281</v>
      </c>
      <c r="Q264" s="318">
        <v>0.879943642205676</v>
      </c>
    </row>
    <row r="265" spans="10:17" ht="15.95" customHeight="1" x14ac:dyDescent="0.25">
      <c r="J265" s="305" t="s">
        <v>1902</v>
      </c>
      <c r="K265" s="316" t="s">
        <v>2200</v>
      </c>
      <c r="L265" s="316" t="s">
        <v>1839</v>
      </c>
      <c r="M265" s="317">
        <v>-2.5221926491051998</v>
      </c>
      <c r="N265" s="317">
        <v>7.3134140084761903</v>
      </c>
      <c r="O265" s="317">
        <v>-0.34487212759759001</v>
      </c>
      <c r="P265" s="318">
        <v>0.73156891201090202</v>
      </c>
      <c r="Q265" s="318">
        <v>0.879943642205676</v>
      </c>
    </row>
    <row r="266" spans="10:17" ht="15.95" customHeight="1" x14ac:dyDescent="0.25">
      <c r="J266" s="305" t="s">
        <v>1902</v>
      </c>
      <c r="K266" s="316" t="s">
        <v>2200</v>
      </c>
      <c r="L266" s="316" t="s">
        <v>1840</v>
      </c>
      <c r="M266" s="317">
        <v>-1.81894113202885</v>
      </c>
      <c r="N266" s="317">
        <v>7.8448528679052103</v>
      </c>
      <c r="O266" s="317">
        <v>-0.23186427618935801</v>
      </c>
      <c r="P266" s="318">
        <v>0.817544084940375</v>
      </c>
      <c r="Q266" s="318">
        <v>0.879943642205676</v>
      </c>
    </row>
    <row r="267" spans="10:17" ht="15.95" customHeight="1" x14ac:dyDescent="0.25">
      <c r="J267" s="305" t="s">
        <v>1902</v>
      </c>
      <c r="K267" s="316" t="s">
        <v>2201</v>
      </c>
      <c r="L267" s="316" t="s">
        <v>1839</v>
      </c>
      <c r="M267" s="317">
        <v>-1.1353528974248901</v>
      </c>
      <c r="N267" s="317">
        <v>7.4806752447882898</v>
      </c>
      <c r="O267" s="317">
        <v>-0.15177144579506799</v>
      </c>
      <c r="P267" s="318">
        <v>0.879943642205676</v>
      </c>
      <c r="Q267" s="318">
        <v>0.879943642205676</v>
      </c>
    </row>
    <row r="268" spans="10:17" ht="15.95" customHeight="1" x14ac:dyDescent="0.25">
      <c r="J268" s="305" t="s">
        <v>1899</v>
      </c>
      <c r="K268" s="316" t="s">
        <v>2199</v>
      </c>
      <c r="L268" s="316" t="s">
        <v>1840</v>
      </c>
      <c r="M268" s="317">
        <v>780.22816578826303</v>
      </c>
      <c r="N268" s="317">
        <v>530.80882315916995</v>
      </c>
      <c r="O268" s="317">
        <v>1.4698854498021501</v>
      </c>
      <c r="P268" s="318">
        <v>0.14751082244199801</v>
      </c>
      <c r="Q268" s="318">
        <v>0.88506493465198699</v>
      </c>
    </row>
    <row r="269" spans="10:17" ht="15.95" customHeight="1" x14ac:dyDescent="0.25">
      <c r="J269" s="305" t="s">
        <v>1899</v>
      </c>
      <c r="K269" s="316" t="s">
        <v>2200</v>
      </c>
      <c r="L269" s="316" t="s">
        <v>1840</v>
      </c>
      <c r="M269" s="317">
        <v>466.20512531237802</v>
      </c>
      <c r="N269" s="317">
        <v>530.80882315916904</v>
      </c>
      <c r="O269" s="317">
        <v>0.87829196684731903</v>
      </c>
      <c r="P269" s="318">
        <v>0.38375395259170297</v>
      </c>
      <c r="Q269" s="318">
        <v>0.88685595145767904</v>
      </c>
    </row>
    <row r="270" spans="10:17" ht="15.95" customHeight="1" x14ac:dyDescent="0.25">
      <c r="J270" s="305" t="s">
        <v>1899</v>
      </c>
      <c r="K270" s="316" t="s">
        <v>2201</v>
      </c>
      <c r="L270" s="316" t="s">
        <v>1840</v>
      </c>
      <c r="M270" s="317">
        <v>314.02304047588598</v>
      </c>
      <c r="N270" s="317">
        <v>543.67715996450499</v>
      </c>
      <c r="O270" s="317">
        <v>0.57759101098966004</v>
      </c>
      <c r="P270" s="318">
        <v>0.56594561131639398</v>
      </c>
      <c r="Q270" s="318">
        <v>0.88685595145767904</v>
      </c>
    </row>
    <row r="271" spans="10:17" ht="15.95" customHeight="1" x14ac:dyDescent="0.25">
      <c r="J271" s="305" t="s">
        <v>1899</v>
      </c>
      <c r="K271" s="316" t="s">
        <v>2199</v>
      </c>
      <c r="L271" s="316" t="s">
        <v>1839</v>
      </c>
      <c r="M271" s="317">
        <v>-218.60448265394601</v>
      </c>
      <c r="N271" s="317">
        <v>494.96423606930699</v>
      </c>
      <c r="O271" s="317">
        <v>-0.44165712737139301</v>
      </c>
      <c r="P271" s="318">
        <v>0.66053971879821005</v>
      </c>
      <c r="Q271" s="318">
        <v>0.88685595145767904</v>
      </c>
    </row>
    <row r="272" spans="10:17" ht="15.95" customHeight="1" x14ac:dyDescent="0.25">
      <c r="J272" s="305" t="s">
        <v>1899</v>
      </c>
      <c r="K272" s="316" t="s">
        <v>2201</v>
      </c>
      <c r="L272" s="316" t="s">
        <v>1839</v>
      </c>
      <c r="M272" s="317">
        <v>-147.838323501617</v>
      </c>
      <c r="N272" s="317">
        <v>505.38823719242799</v>
      </c>
      <c r="O272" s="317">
        <v>-0.292524266735806</v>
      </c>
      <c r="P272" s="318">
        <v>0.77101414590977402</v>
      </c>
      <c r="Q272" s="318">
        <v>0.88685595145767904</v>
      </c>
    </row>
    <row r="273" spans="10:17" ht="15.95" customHeight="1" x14ac:dyDescent="0.25">
      <c r="J273" s="305" t="s">
        <v>1899</v>
      </c>
      <c r="K273" s="316" t="s">
        <v>2200</v>
      </c>
      <c r="L273" s="316" t="s">
        <v>1839</v>
      </c>
      <c r="M273" s="317">
        <v>-70.766159152329806</v>
      </c>
      <c r="N273" s="317">
        <v>494.96423606930699</v>
      </c>
      <c r="O273" s="317">
        <v>-0.14297226747999001</v>
      </c>
      <c r="P273" s="318">
        <v>0.88685595145767904</v>
      </c>
      <c r="Q273" s="318">
        <v>0.88685595145767904</v>
      </c>
    </row>
    <row r="274" spans="10:17" ht="15.95" customHeight="1" x14ac:dyDescent="0.25">
      <c r="J274" s="305" t="s">
        <v>1860</v>
      </c>
      <c r="K274" s="316" t="s">
        <v>2199</v>
      </c>
      <c r="L274" s="316" t="s">
        <v>1839</v>
      </c>
      <c r="M274" s="317">
        <v>-2.1588922161287099</v>
      </c>
      <c r="N274" s="317">
        <v>2.0499888924356302</v>
      </c>
      <c r="O274" s="317">
        <v>-1.0531238603755</v>
      </c>
      <c r="P274" s="318">
        <v>0.29704170410161901</v>
      </c>
      <c r="Q274" s="318">
        <v>0.89112511230485603</v>
      </c>
    </row>
    <row r="275" spans="10:17" ht="15.95" customHeight="1" x14ac:dyDescent="0.25">
      <c r="J275" s="305" t="s">
        <v>1854</v>
      </c>
      <c r="K275" s="316" t="s">
        <v>2201</v>
      </c>
      <c r="L275" s="316" t="s">
        <v>1840</v>
      </c>
      <c r="M275" s="317">
        <v>2.5275864679428701</v>
      </c>
      <c r="N275" s="317">
        <v>6.4759080245552401</v>
      </c>
      <c r="O275" s="317">
        <v>0.39030610971601398</v>
      </c>
      <c r="P275" s="318">
        <v>0.69783567405659397</v>
      </c>
      <c r="Q275" s="318">
        <v>0.89334925550497901</v>
      </c>
    </row>
    <row r="276" spans="10:17" ht="15.95" customHeight="1" x14ac:dyDescent="0.25">
      <c r="J276" s="305" t="s">
        <v>1854</v>
      </c>
      <c r="K276" s="316" t="s">
        <v>2201</v>
      </c>
      <c r="L276" s="316" t="s">
        <v>1839</v>
      </c>
      <c r="M276" s="317">
        <v>2.0056503443065701</v>
      </c>
      <c r="N276" s="317">
        <v>6.0220511672754498</v>
      </c>
      <c r="O276" s="317">
        <v>0.33305103005526099</v>
      </c>
      <c r="P276" s="318">
        <v>0.74038404324301899</v>
      </c>
      <c r="Q276" s="318">
        <v>0.89334925550497901</v>
      </c>
    </row>
    <row r="277" spans="10:17" ht="15.95" customHeight="1" x14ac:dyDescent="0.25">
      <c r="J277" s="305" t="s">
        <v>1854</v>
      </c>
      <c r="K277" s="316" t="s">
        <v>2199</v>
      </c>
      <c r="L277" s="316" t="s">
        <v>1840</v>
      </c>
      <c r="M277" s="317">
        <v>1.67463738848905</v>
      </c>
      <c r="N277" s="317">
        <v>6.3317276771069899</v>
      </c>
      <c r="O277" s="317">
        <v>0.26448348284842899</v>
      </c>
      <c r="P277" s="318">
        <v>0.79242931511659198</v>
      </c>
      <c r="Q277" s="318">
        <v>0.89334925550497901</v>
      </c>
    </row>
    <row r="278" spans="10:17" ht="15.95" customHeight="1" x14ac:dyDescent="0.25">
      <c r="J278" s="305" t="s">
        <v>1854</v>
      </c>
      <c r="K278" s="316" t="s">
        <v>2200</v>
      </c>
      <c r="L278" s="316" t="s">
        <v>1840</v>
      </c>
      <c r="M278" s="317">
        <v>-0.85294907945381804</v>
      </c>
      <c r="N278" s="317">
        <v>6.3317276771069899</v>
      </c>
      <c r="O278" s="317">
        <v>-0.13471032282985601</v>
      </c>
      <c r="P278" s="318">
        <v>0.89334925550497901</v>
      </c>
      <c r="Q278" s="318">
        <v>0.89334925550497901</v>
      </c>
    </row>
    <row r="279" spans="10:17" ht="15.95" customHeight="1" x14ac:dyDescent="0.25">
      <c r="J279" s="305" t="s">
        <v>1905</v>
      </c>
      <c r="K279" s="316" t="s">
        <v>2200</v>
      </c>
      <c r="L279" s="316" t="s">
        <v>1840</v>
      </c>
      <c r="M279" s="317">
        <v>2.49505386481641</v>
      </c>
      <c r="N279" s="317">
        <v>19.281025710758801</v>
      </c>
      <c r="O279" s="317">
        <v>0.129404623086218</v>
      </c>
      <c r="P279" s="318">
        <v>0.89752996333021096</v>
      </c>
      <c r="Q279" s="318">
        <v>0.89752996333021096</v>
      </c>
    </row>
    <row r="280" spans="10:17" ht="15.95" customHeight="1" x14ac:dyDescent="0.25">
      <c r="J280" s="305" t="s">
        <v>1896</v>
      </c>
      <c r="K280" s="316" t="s">
        <v>2200</v>
      </c>
      <c r="L280" s="316" t="s">
        <v>1840</v>
      </c>
      <c r="M280" s="317">
        <v>24.284913223543999</v>
      </c>
      <c r="N280" s="317">
        <v>21.847605556977399</v>
      </c>
      <c r="O280" s="317">
        <v>1.1115594869291401</v>
      </c>
      <c r="P280" s="318">
        <v>0.27130701555970699</v>
      </c>
      <c r="Q280" s="318">
        <v>0.90941378518628602</v>
      </c>
    </row>
    <row r="281" spans="10:17" ht="15.95" customHeight="1" x14ac:dyDescent="0.25">
      <c r="J281" s="305" t="s">
        <v>1896</v>
      </c>
      <c r="K281" s="316" t="s">
        <v>2199</v>
      </c>
      <c r="L281" s="316" t="s">
        <v>1840</v>
      </c>
      <c r="M281" s="317">
        <v>16.040929393718098</v>
      </c>
      <c r="N281" s="317">
        <v>21.847605556977399</v>
      </c>
      <c r="O281" s="317">
        <v>0.73421910478400798</v>
      </c>
      <c r="P281" s="318">
        <v>0.46602689259882302</v>
      </c>
      <c r="Q281" s="318">
        <v>0.90941378518628602</v>
      </c>
    </row>
    <row r="282" spans="10:17" ht="15.95" customHeight="1" x14ac:dyDescent="0.25">
      <c r="J282" s="305" t="s">
        <v>1896</v>
      </c>
      <c r="K282" s="316" t="s">
        <v>2201</v>
      </c>
      <c r="L282" s="316" t="s">
        <v>1840</v>
      </c>
      <c r="M282" s="317">
        <v>-8.2439838298259396</v>
      </c>
      <c r="N282" s="317">
        <v>22.3193369790703</v>
      </c>
      <c r="O282" s="317">
        <v>-0.36936508631760201</v>
      </c>
      <c r="P282" s="318">
        <v>0.71328207100955998</v>
      </c>
      <c r="Q282" s="318">
        <v>0.90941378518628602</v>
      </c>
    </row>
    <row r="283" spans="10:17" ht="15.95" customHeight="1" x14ac:dyDescent="0.25">
      <c r="J283" s="305" t="s">
        <v>1896</v>
      </c>
      <c r="K283" s="316" t="s">
        <v>2201</v>
      </c>
      <c r="L283" s="316" t="s">
        <v>1839</v>
      </c>
      <c r="M283" s="317">
        <v>-6.2310018494196298</v>
      </c>
      <c r="N283" s="317">
        <v>20.761240565139101</v>
      </c>
      <c r="O283" s="317">
        <v>-0.300126662945292</v>
      </c>
      <c r="P283" s="318">
        <v>0.76522540242064496</v>
      </c>
      <c r="Q283" s="318">
        <v>0.90941378518628602</v>
      </c>
    </row>
    <row r="284" spans="10:17" ht="15.95" customHeight="1" x14ac:dyDescent="0.25">
      <c r="J284" s="305" t="s">
        <v>1896</v>
      </c>
      <c r="K284" s="316" t="s">
        <v>2199</v>
      </c>
      <c r="L284" s="316" t="s">
        <v>1839</v>
      </c>
      <c r="M284" s="317">
        <v>-3.9013500573359301</v>
      </c>
      <c r="N284" s="317">
        <v>20.3782758539847</v>
      </c>
      <c r="O284" s="317">
        <v>-0.19144652301745499</v>
      </c>
      <c r="P284" s="318">
        <v>0.84890386796389306</v>
      </c>
      <c r="Q284" s="318">
        <v>0.90941378518628602</v>
      </c>
    </row>
    <row r="285" spans="10:17" ht="15.95" customHeight="1" x14ac:dyDescent="0.25">
      <c r="J285" s="305" t="s">
        <v>1896</v>
      </c>
      <c r="K285" s="316" t="s">
        <v>2200</v>
      </c>
      <c r="L285" s="316" t="s">
        <v>1839</v>
      </c>
      <c r="M285" s="317">
        <v>2.3296517920837001</v>
      </c>
      <c r="N285" s="317">
        <v>20.3782758539847</v>
      </c>
      <c r="O285" s="317">
        <v>0.114320358050711</v>
      </c>
      <c r="P285" s="318">
        <v>0.90941378518628602</v>
      </c>
      <c r="Q285" s="318">
        <v>0.90941378518628602</v>
      </c>
    </row>
    <row r="286" spans="10:17" ht="15.95" customHeight="1" x14ac:dyDescent="0.25">
      <c r="J286" s="305" t="s">
        <v>1851</v>
      </c>
      <c r="K286" s="316" t="s">
        <v>2199</v>
      </c>
      <c r="L286" s="316" t="s">
        <v>1840</v>
      </c>
      <c r="M286" s="317">
        <v>3.0463092508424601</v>
      </c>
      <c r="N286" s="317">
        <v>29.681548439301299</v>
      </c>
      <c r="O286" s="317">
        <v>0.102633097362563</v>
      </c>
      <c r="P286" s="318">
        <v>0.918642991857754</v>
      </c>
      <c r="Q286" s="318">
        <v>0.918642991857754</v>
      </c>
    </row>
    <row r="287" spans="10:17" ht="15.95" customHeight="1" x14ac:dyDescent="0.25">
      <c r="J287" s="305" t="s">
        <v>1860</v>
      </c>
      <c r="K287" s="316" t="s">
        <v>2200</v>
      </c>
      <c r="L287" s="316" t="s">
        <v>1839</v>
      </c>
      <c r="M287" s="317">
        <v>0.99667364935903502</v>
      </c>
      <c r="N287" s="317">
        <v>2.0499888924356302</v>
      </c>
      <c r="O287" s="317">
        <v>0.48618490228738098</v>
      </c>
      <c r="P287" s="318">
        <v>0.62883183904233797</v>
      </c>
      <c r="Q287" s="318">
        <v>0.92104786166011599</v>
      </c>
    </row>
    <row r="288" spans="10:17" ht="15.95" customHeight="1" x14ac:dyDescent="0.25">
      <c r="J288" s="305" t="s">
        <v>1860</v>
      </c>
      <c r="K288" s="316" t="s">
        <v>2199</v>
      </c>
      <c r="L288" s="316" t="s">
        <v>1840</v>
      </c>
      <c r="M288" s="317">
        <v>0.70264872448661997</v>
      </c>
      <c r="N288" s="317">
        <v>2.1978416025662701</v>
      </c>
      <c r="O288" s="317">
        <v>0.31969943769659498</v>
      </c>
      <c r="P288" s="318">
        <v>0.75044426512084395</v>
      </c>
      <c r="Q288" s="318">
        <v>0.92104786166011599</v>
      </c>
    </row>
    <row r="289" spans="10:17" ht="15.95" customHeight="1" x14ac:dyDescent="0.25">
      <c r="J289" s="305" t="s">
        <v>1860</v>
      </c>
      <c r="K289" s="316" t="s">
        <v>2201</v>
      </c>
      <c r="L289" s="316" t="s">
        <v>1840</v>
      </c>
      <c r="M289" s="317">
        <v>0.66712275005130495</v>
      </c>
      <c r="N289" s="317">
        <v>2.24567860730685</v>
      </c>
      <c r="O289" s="317">
        <v>0.29706955745165903</v>
      </c>
      <c r="P289" s="318">
        <v>0.76753988471676304</v>
      </c>
      <c r="Q289" s="318">
        <v>0.92104786166011599</v>
      </c>
    </row>
    <row r="290" spans="10:17" ht="15.95" customHeight="1" x14ac:dyDescent="0.25">
      <c r="J290" s="305" t="s">
        <v>1941</v>
      </c>
      <c r="K290" s="316" t="s">
        <v>2200</v>
      </c>
      <c r="L290" s="316" t="s">
        <v>1839</v>
      </c>
      <c r="M290" s="317">
        <v>-0.129843115003974</v>
      </c>
      <c r="N290" s="317">
        <v>1.33434003652336</v>
      </c>
      <c r="O290" s="317">
        <v>-9.7308865394073296E-2</v>
      </c>
      <c r="P290" s="318">
        <v>0.92285024174445196</v>
      </c>
      <c r="Q290" s="318">
        <v>0.92285024174445196</v>
      </c>
    </row>
    <row r="291" spans="10:17" ht="15.95" customHeight="1" x14ac:dyDescent="0.25">
      <c r="J291" s="305" t="s">
        <v>1956</v>
      </c>
      <c r="K291" s="316" t="s">
        <v>2200</v>
      </c>
      <c r="L291" s="316" t="s">
        <v>1840</v>
      </c>
      <c r="M291" s="317">
        <v>-0.52911826707041199</v>
      </c>
      <c r="N291" s="317">
        <v>0.93159937963953499</v>
      </c>
      <c r="O291" s="317">
        <v>-0.56796760349405195</v>
      </c>
      <c r="P291" s="318">
        <v>0.57247392609798697</v>
      </c>
      <c r="Q291" s="318">
        <v>0.93525975014784402</v>
      </c>
    </row>
    <row r="292" spans="10:17" ht="15.95" customHeight="1" x14ac:dyDescent="0.25">
      <c r="J292" s="305" t="s">
        <v>1956</v>
      </c>
      <c r="K292" s="316" t="s">
        <v>2199</v>
      </c>
      <c r="L292" s="316" t="s">
        <v>1840</v>
      </c>
      <c r="M292" s="317">
        <v>-0.46001973603764901</v>
      </c>
      <c r="N292" s="317">
        <v>0.93159937963953399</v>
      </c>
      <c r="O292" s="317">
        <v>-0.493795665917731</v>
      </c>
      <c r="P292" s="318">
        <v>0.62350650009856301</v>
      </c>
      <c r="Q292" s="318">
        <v>0.93525975014784402</v>
      </c>
    </row>
    <row r="293" spans="10:17" ht="15.95" customHeight="1" x14ac:dyDescent="0.25">
      <c r="J293" s="305" t="s">
        <v>1947</v>
      </c>
      <c r="K293" s="316" t="s">
        <v>2199</v>
      </c>
      <c r="L293" s="316" t="s">
        <v>1839</v>
      </c>
      <c r="M293" s="317">
        <v>8.8624338610306802E-2</v>
      </c>
      <c r="N293" s="317">
        <v>1.2912509779677399</v>
      </c>
      <c r="O293" s="317">
        <v>6.8634479371151996E-2</v>
      </c>
      <c r="P293" s="318">
        <v>0.94554188063197497</v>
      </c>
      <c r="Q293" s="318">
        <v>0.94554188063197497</v>
      </c>
    </row>
    <row r="294" spans="10:17" ht="15.95" customHeight="1" x14ac:dyDescent="0.25">
      <c r="J294" s="305" t="s">
        <v>1866</v>
      </c>
      <c r="K294" s="316" t="s">
        <v>2200</v>
      </c>
      <c r="L294" s="316" t="s">
        <v>1840</v>
      </c>
      <c r="M294" s="317">
        <v>9.2372552406849301E-2</v>
      </c>
      <c r="N294" s="317">
        <v>1.4663942137700701</v>
      </c>
      <c r="O294" s="317">
        <v>6.2992987519611798E-2</v>
      </c>
      <c r="P294" s="318">
        <v>0.95000908127019601</v>
      </c>
      <c r="Q294" s="318">
        <v>0.95000908127019601</v>
      </c>
    </row>
    <row r="295" spans="10:17" ht="15.95" customHeight="1" x14ac:dyDescent="0.25">
      <c r="J295" s="305" t="s">
        <v>1863</v>
      </c>
      <c r="K295" s="316" t="s">
        <v>2201</v>
      </c>
      <c r="L295" s="316" t="s">
        <v>1840</v>
      </c>
      <c r="M295" s="317">
        <v>3.6916022576777403E-2</v>
      </c>
      <c r="N295" s="317">
        <v>0.153037790558466</v>
      </c>
      <c r="O295" s="317">
        <v>0.241221612270169</v>
      </c>
      <c r="P295" s="318">
        <v>0.81031479752759095</v>
      </c>
      <c r="Q295" s="318">
        <v>0.95014101841655496</v>
      </c>
    </row>
    <row r="296" spans="10:17" ht="15.95" customHeight="1" x14ac:dyDescent="0.25">
      <c r="J296" s="305" t="s">
        <v>1863</v>
      </c>
      <c r="K296" s="316" t="s">
        <v>2200</v>
      </c>
      <c r="L296" s="316" t="s">
        <v>1839</v>
      </c>
      <c r="M296" s="317">
        <v>-8.7296208153722007E-3</v>
      </c>
      <c r="N296" s="317">
        <v>0.138940592051191</v>
      </c>
      <c r="O296" s="317">
        <v>-6.2829880645361699E-2</v>
      </c>
      <c r="P296" s="318">
        <v>0.95014101841655496</v>
      </c>
      <c r="Q296" s="318">
        <v>0.95014101841655496</v>
      </c>
    </row>
    <row r="297" spans="10:17" ht="15.95" customHeight="1" x14ac:dyDescent="0.25">
      <c r="J297" s="305" t="s">
        <v>1920</v>
      </c>
      <c r="K297" s="316" t="s">
        <v>2199</v>
      </c>
      <c r="L297" s="316" t="s">
        <v>1840</v>
      </c>
      <c r="M297" s="317">
        <v>-12.9126243814063</v>
      </c>
      <c r="N297" s="317">
        <v>127.404793735556</v>
      </c>
      <c r="O297" s="317">
        <v>-0.10135116586121599</v>
      </c>
      <c r="P297" s="318">
        <v>0.919649926853084</v>
      </c>
      <c r="Q297" s="318">
        <v>0.96362738281669502</v>
      </c>
    </row>
    <row r="298" spans="10:17" ht="15.95" customHeight="1" x14ac:dyDescent="0.25">
      <c r="J298" s="305" t="s">
        <v>1920</v>
      </c>
      <c r="K298" s="316" t="s">
        <v>2200</v>
      </c>
      <c r="L298" s="316" t="s">
        <v>1839</v>
      </c>
      <c r="M298" s="317">
        <v>-9.3345064871405103</v>
      </c>
      <c r="N298" s="317">
        <v>118.852223321392</v>
      </c>
      <c r="O298" s="317">
        <v>-7.8538762054949196E-2</v>
      </c>
      <c r="P298" s="318">
        <v>0.937692896732498</v>
      </c>
      <c r="Q298" s="318">
        <v>0.96362738281669502</v>
      </c>
    </row>
    <row r="299" spans="10:17" ht="15.95" customHeight="1" x14ac:dyDescent="0.25">
      <c r="J299" s="305" t="s">
        <v>1920</v>
      </c>
      <c r="K299" s="316" t="s">
        <v>2201</v>
      </c>
      <c r="L299" s="316" t="s">
        <v>1840</v>
      </c>
      <c r="M299" s="317">
        <v>-7.0754761349082198</v>
      </c>
      <c r="N299" s="317">
        <v>130.00554006696001</v>
      </c>
      <c r="O299" s="317">
        <v>-5.4424420153663902E-2</v>
      </c>
      <c r="P299" s="318">
        <v>0.95679429155537699</v>
      </c>
      <c r="Q299" s="318">
        <v>0.96362738281669502</v>
      </c>
    </row>
    <row r="300" spans="10:17" ht="15.95" customHeight="1" x14ac:dyDescent="0.25">
      <c r="J300" s="305" t="s">
        <v>1920</v>
      </c>
      <c r="K300" s="316" t="s">
        <v>2200</v>
      </c>
      <c r="L300" s="316" t="s">
        <v>1840</v>
      </c>
      <c r="M300" s="317">
        <v>-5.8371482464981197</v>
      </c>
      <c r="N300" s="317">
        <v>127.404793735556</v>
      </c>
      <c r="O300" s="317">
        <v>-4.5815766231008699E-2</v>
      </c>
      <c r="P300" s="318">
        <v>0.96362738281669502</v>
      </c>
      <c r="Q300" s="318">
        <v>0.96362738281669502</v>
      </c>
    </row>
    <row r="301" spans="10:17" ht="15.95" customHeight="1" x14ac:dyDescent="0.25">
      <c r="J301" s="305" t="s">
        <v>1923</v>
      </c>
      <c r="K301" s="316" t="s">
        <v>2199</v>
      </c>
      <c r="L301" s="316" t="s">
        <v>1840</v>
      </c>
      <c r="M301" s="317">
        <v>-0.863157112087649</v>
      </c>
      <c r="N301" s="317">
        <v>10.751470568306599</v>
      </c>
      <c r="O301" s="317">
        <v>-8.0282702408364603E-2</v>
      </c>
      <c r="P301" s="318">
        <v>0.93631058443825699</v>
      </c>
      <c r="Q301" s="318">
        <v>0.97151989349875501</v>
      </c>
    </row>
    <row r="302" spans="10:17" ht="15.95" customHeight="1" x14ac:dyDescent="0.25">
      <c r="J302" s="305" t="s">
        <v>1923</v>
      </c>
      <c r="K302" s="316" t="s">
        <v>2200</v>
      </c>
      <c r="L302" s="316" t="s">
        <v>1839</v>
      </c>
      <c r="M302" s="317">
        <v>0.71530864698349195</v>
      </c>
      <c r="N302" s="317">
        <v>10.030875348761199</v>
      </c>
      <c r="O302" s="317">
        <v>7.1310690454530395E-2</v>
      </c>
      <c r="P302" s="318">
        <v>0.94341601487327198</v>
      </c>
      <c r="Q302" s="318">
        <v>0.97151989349875501</v>
      </c>
    </row>
    <row r="303" spans="10:17" ht="15.95" customHeight="1" x14ac:dyDescent="0.25">
      <c r="J303" s="305" t="s">
        <v>1923</v>
      </c>
      <c r="K303" s="316" t="s">
        <v>2201</v>
      </c>
      <c r="L303" s="316" t="s">
        <v>1840</v>
      </c>
      <c r="M303" s="317">
        <v>-0.47751534390183598</v>
      </c>
      <c r="N303" s="317">
        <v>10.960263803284001</v>
      </c>
      <c r="O303" s="317">
        <v>-4.3567869576164799E-2</v>
      </c>
      <c r="P303" s="318">
        <v>0.96540603993160001</v>
      </c>
      <c r="Q303" s="318">
        <v>0.97151989349875501</v>
      </c>
    </row>
    <row r="304" spans="10:17" ht="15.95" customHeight="1" x14ac:dyDescent="0.25">
      <c r="J304" s="305" t="s">
        <v>1923</v>
      </c>
      <c r="K304" s="316" t="s">
        <v>2200</v>
      </c>
      <c r="L304" s="316" t="s">
        <v>1840</v>
      </c>
      <c r="M304" s="317">
        <v>-0.38564176818581303</v>
      </c>
      <c r="N304" s="317">
        <v>10.751470568306599</v>
      </c>
      <c r="O304" s="317">
        <v>-3.5868746115774598E-2</v>
      </c>
      <c r="P304" s="318">
        <v>0.97151989349875501</v>
      </c>
      <c r="Q304" s="318">
        <v>0.97151989349875501</v>
      </c>
    </row>
    <row r="305" spans="10:17" ht="15.95" customHeight="1" x14ac:dyDescent="0.25">
      <c r="J305" s="305" t="s">
        <v>1857</v>
      </c>
      <c r="K305" s="316" t="s">
        <v>2201</v>
      </c>
      <c r="L305" s="316" t="s">
        <v>1839</v>
      </c>
      <c r="M305" s="317">
        <v>6.8992940164371204</v>
      </c>
      <c r="N305" s="317">
        <v>145.67346835542901</v>
      </c>
      <c r="O305" s="317">
        <v>4.7361363015010698E-2</v>
      </c>
      <c r="P305" s="318">
        <v>0.96240081381372</v>
      </c>
      <c r="Q305" s="318">
        <v>0.97218893490542602</v>
      </c>
    </row>
    <row r="306" spans="10:17" ht="15.95" customHeight="1" x14ac:dyDescent="0.25">
      <c r="J306" s="305" t="s">
        <v>1857</v>
      </c>
      <c r="K306" s="316" t="s">
        <v>2200</v>
      </c>
      <c r="L306" s="316" t="s">
        <v>1840</v>
      </c>
      <c r="M306" s="317">
        <v>-5.3604514156738796</v>
      </c>
      <c r="N306" s="317">
        <v>153.03286178878199</v>
      </c>
      <c r="O306" s="317">
        <v>-3.5028106728295101E-2</v>
      </c>
      <c r="P306" s="318">
        <v>0.97218893490542602</v>
      </c>
      <c r="Q306" s="318">
        <v>0.97218893490542602</v>
      </c>
    </row>
    <row r="307" spans="10:17" ht="15.95" customHeight="1" x14ac:dyDescent="0.25">
      <c r="J307" s="305" t="s">
        <v>1872</v>
      </c>
      <c r="K307" s="316" t="s">
        <v>2200</v>
      </c>
      <c r="L307" s="316" t="s">
        <v>1840</v>
      </c>
      <c r="M307" s="317">
        <v>0.620113274460251</v>
      </c>
      <c r="N307" s="317">
        <v>6.1077172349612603</v>
      </c>
      <c r="O307" s="317">
        <v>0.101529466837569</v>
      </c>
      <c r="P307" s="318">
        <v>0.919518035110376</v>
      </c>
      <c r="Q307" s="318">
        <v>0.97586794253216103</v>
      </c>
    </row>
    <row r="308" spans="10:17" ht="15.95" customHeight="1" x14ac:dyDescent="0.25">
      <c r="J308" s="305" t="s">
        <v>1872</v>
      </c>
      <c r="K308" s="316" t="s">
        <v>2201</v>
      </c>
      <c r="L308" s="316" t="s">
        <v>1839</v>
      </c>
      <c r="M308" s="317">
        <v>-0.177142489050195</v>
      </c>
      <c r="N308" s="317">
        <v>5.8282487970737398</v>
      </c>
      <c r="O308" s="317">
        <v>-3.0393776109752801E-2</v>
      </c>
      <c r="P308" s="318">
        <v>0.97586794253216103</v>
      </c>
      <c r="Q308" s="318">
        <v>0.97586794253216103</v>
      </c>
    </row>
    <row r="309" spans="10:17" ht="15.95" customHeight="1" x14ac:dyDescent="0.25">
      <c r="J309" s="305" t="s">
        <v>1926</v>
      </c>
      <c r="K309" s="316" t="s">
        <v>2200</v>
      </c>
      <c r="L309" s="316" t="s">
        <v>1840</v>
      </c>
      <c r="M309" s="317">
        <v>-0.33078576205390597</v>
      </c>
      <c r="N309" s="317">
        <v>4.2481965491380098</v>
      </c>
      <c r="O309" s="317">
        <v>-7.7864985347964794E-2</v>
      </c>
      <c r="P309" s="318">
        <v>0.93822506632452196</v>
      </c>
      <c r="Q309" s="318">
        <v>0.97596950164788399</v>
      </c>
    </row>
    <row r="310" spans="10:17" ht="15.95" customHeight="1" x14ac:dyDescent="0.25">
      <c r="J310" s="305" t="s">
        <v>1926</v>
      </c>
      <c r="K310" s="316" t="s">
        <v>2199</v>
      </c>
      <c r="L310" s="316" t="s">
        <v>1840</v>
      </c>
      <c r="M310" s="317">
        <v>-0.199668428236039</v>
      </c>
      <c r="N310" s="317">
        <v>4.2481965491380098</v>
      </c>
      <c r="O310" s="317">
        <v>-4.7000751007283903E-2</v>
      </c>
      <c r="P310" s="318">
        <v>0.96268711255182005</v>
      </c>
      <c r="Q310" s="318">
        <v>0.97596950164788399</v>
      </c>
    </row>
    <row r="311" spans="10:17" ht="15.95" customHeight="1" x14ac:dyDescent="0.25">
      <c r="J311" s="305" t="s">
        <v>1926</v>
      </c>
      <c r="K311" s="316" t="s">
        <v>2200</v>
      </c>
      <c r="L311" s="316" t="s">
        <v>1839</v>
      </c>
      <c r="M311" s="317">
        <v>-0.156832703250774</v>
      </c>
      <c r="N311" s="317">
        <v>3.9632119955283298</v>
      </c>
      <c r="O311" s="317">
        <v>-3.9572120650555001E-2</v>
      </c>
      <c r="P311" s="318">
        <v>0.968581574602009</v>
      </c>
      <c r="Q311" s="318">
        <v>0.97596950164788399</v>
      </c>
    </row>
    <row r="312" spans="10:17" ht="15.95" customHeight="1" x14ac:dyDescent="0.25">
      <c r="J312" s="305" t="s">
        <v>1926</v>
      </c>
      <c r="K312" s="316" t="s">
        <v>2201</v>
      </c>
      <c r="L312" s="316" t="s">
        <v>1840</v>
      </c>
      <c r="M312" s="317">
        <v>0.131117333817867</v>
      </c>
      <c r="N312" s="317">
        <v>4.3331035416562704</v>
      </c>
      <c r="O312" s="317">
        <v>3.0259450889500199E-2</v>
      </c>
      <c r="P312" s="318">
        <v>0.97596950164788399</v>
      </c>
      <c r="Q312" s="318">
        <v>0.97596950164788399</v>
      </c>
    </row>
    <row r="313" spans="10:17" ht="15.95" customHeight="1" x14ac:dyDescent="0.25">
      <c r="J313" s="305" t="s">
        <v>1956</v>
      </c>
      <c r="K313" s="316" t="s">
        <v>2201</v>
      </c>
      <c r="L313" s="316" t="s">
        <v>1840</v>
      </c>
      <c r="M313" s="317">
        <v>6.9098531032763102E-2</v>
      </c>
      <c r="N313" s="317">
        <v>0.95592846568925804</v>
      </c>
      <c r="O313" s="317">
        <v>7.2284206939000104E-2</v>
      </c>
      <c r="P313" s="318">
        <v>0.94264665505060297</v>
      </c>
      <c r="Q313" s="318">
        <v>0.97743418054421904</v>
      </c>
    </row>
    <row r="314" spans="10:17" ht="15.95" customHeight="1" x14ac:dyDescent="0.25">
      <c r="J314" s="305" t="s">
        <v>1956</v>
      </c>
      <c r="K314" s="316" t="s">
        <v>2199</v>
      </c>
      <c r="L314" s="316" t="s">
        <v>1839</v>
      </c>
      <c r="M314" s="317">
        <v>2.4683911258622501E-2</v>
      </c>
      <c r="N314" s="317">
        <v>0.868512845844579</v>
      </c>
      <c r="O314" s="317">
        <v>2.8420893688243399E-2</v>
      </c>
      <c r="P314" s="318">
        <v>0.97743418054421904</v>
      </c>
      <c r="Q314" s="318">
        <v>0.97743418054421904</v>
      </c>
    </row>
    <row r="315" spans="10:17" ht="15.95" customHeight="1" x14ac:dyDescent="0.25">
      <c r="J315" s="305" t="s">
        <v>1914</v>
      </c>
      <c r="K315" s="316" t="s">
        <v>2200</v>
      </c>
      <c r="L315" s="316" t="s">
        <v>1840</v>
      </c>
      <c r="M315" s="317">
        <v>-2.4396975917368202</v>
      </c>
      <c r="N315" s="317">
        <v>21.392998911838799</v>
      </c>
      <c r="O315" s="317">
        <v>-0.114041869575691</v>
      </c>
      <c r="P315" s="318">
        <v>0.90962995524756995</v>
      </c>
      <c r="Q315" s="318">
        <v>0.98100455674063602</v>
      </c>
    </row>
    <row r="316" spans="10:17" ht="15.95" customHeight="1" x14ac:dyDescent="0.25">
      <c r="J316" s="305" t="s">
        <v>1914</v>
      </c>
      <c r="K316" s="316" t="s">
        <v>2199</v>
      </c>
      <c r="L316" s="316" t="s">
        <v>1840</v>
      </c>
      <c r="M316" s="317">
        <v>-1.2699903273214701</v>
      </c>
      <c r="N316" s="317">
        <v>21.392998911838799</v>
      </c>
      <c r="O316" s="317">
        <v>-5.9364763797499401E-2</v>
      </c>
      <c r="P316" s="318">
        <v>0.95288196938433101</v>
      </c>
      <c r="Q316" s="318">
        <v>0.98100455674063602</v>
      </c>
    </row>
    <row r="317" spans="10:17" ht="15.95" customHeight="1" x14ac:dyDescent="0.25">
      <c r="J317" s="305" t="s">
        <v>1914</v>
      </c>
      <c r="K317" s="316" t="s">
        <v>2201</v>
      </c>
      <c r="L317" s="316" t="s">
        <v>1840</v>
      </c>
      <c r="M317" s="317">
        <v>1.1697072644153399</v>
      </c>
      <c r="N317" s="317">
        <v>21.816092672853699</v>
      </c>
      <c r="O317" s="317">
        <v>5.3616716886742903E-2</v>
      </c>
      <c r="P317" s="318">
        <v>0.95743434230909197</v>
      </c>
      <c r="Q317" s="318">
        <v>0.98100455674063602</v>
      </c>
    </row>
    <row r="318" spans="10:17" ht="15.95" customHeight="1" x14ac:dyDescent="0.25">
      <c r="J318" s="305" t="s">
        <v>1914</v>
      </c>
      <c r="K318" s="316" t="s">
        <v>2200</v>
      </c>
      <c r="L318" s="316" t="s">
        <v>1839</v>
      </c>
      <c r="M318" s="317">
        <v>-0.47742449848806701</v>
      </c>
      <c r="N318" s="317">
        <v>19.958357300477498</v>
      </c>
      <c r="O318" s="317">
        <v>-2.3921031741256801E-2</v>
      </c>
      <c r="P318" s="318">
        <v>0.98100455674063602</v>
      </c>
      <c r="Q318" s="318">
        <v>0.98100455674063602</v>
      </c>
    </row>
    <row r="319" spans="10:17" ht="15.95" customHeight="1" x14ac:dyDescent="0.25">
      <c r="J319" s="305" t="s">
        <v>1953</v>
      </c>
      <c r="K319" s="316" t="s">
        <v>2200</v>
      </c>
      <c r="L319" s="316" t="s">
        <v>1839</v>
      </c>
      <c r="M319" s="317">
        <v>3.11563477960873</v>
      </c>
      <c r="N319" s="317">
        <v>2.3864521197547202</v>
      </c>
      <c r="O319" s="317">
        <v>1.3055509280148301</v>
      </c>
      <c r="P319" s="318">
        <v>0.197418937038635</v>
      </c>
      <c r="Q319" s="318">
        <v>0.98617951524249203</v>
      </c>
    </row>
    <row r="320" spans="10:17" ht="15.95" customHeight="1" x14ac:dyDescent="0.25">
      <c r="J320" s="305" t="s">
        <v>1953</v>
      </c>
      <c r="K320" s="316" t="s">
        <v>2199</v>
      </c>
      <c r="L320" s="316" t="s">
        <v>1839</v>
      </c>
      <c r="M320" s="317">
        <v>1.8953647650194301</v>
      </c>
      <c r="N320" s="317">
        <v>2.3864521197547202</v>
      </c>
      <c r="O320" s="317">
        <v>0.79421864337015802</v>
      </c>
      <c r="P320" s="318">
        <v>0.43065699767344401</v>
      </c>
      <c r="Q320" s="318">
        <v>0.98617951524249203</v>
      </c>
    </row>
    <row r="321" spans="10:17" ht="15.95" customHeight="1" x14ac:dyDescent="0.25">
      <c r="J321" s="305" t="s">
        <v>1953</v>
      </c>
      <c r="K321" s="316" t="s">
        <v>2201</v>
      </c>
      <c r="L321" s="316" t="s">
        <v>1839</v>
      </c>
      <c r="M321" s="317">
        <v>-1.2202700145893</v>
      </c>
      <c r="N321" s="317">
        <v>2.4430366018048701</v>
      </c>
      <c r="O321" s="317">
        <v>-0.49948904313909698</v>
      </c>
      <c r="P321" s="318">
        <v>0.61951640178823397</v>
      </c>
      <c r="Q321" s="318">
        <v>0.98617951524249203</v>
      </c>
    </row>
    <row r="322" spans="10:17" ht="15.95" customHeight="1" x14ac:dyDescent="0.25">
      <c r="J322" s="305" t="s">
        <v>1953</v>
      </c>
      <c r="K322" s="316" t="s">
        <v>2201</v>
      </c>
      <c r="L322" s="316" t="s">
        <v>1840</v>
      </c>
      <c r="M322" s="317">
        <v>0.43287217467470401</v>
      </c>
      <c r="N322" s="317">
        <v>2.6301593126739302</v>
      </c>
      <c r="O322" s="317">
        <v>0.16458021101186801</v>
      </c>
      <c r="P322" s="318">
        <v>0.86990362468892302</v>
      </c>
      <c r="Q322" s="318">
        <v>0.98617951524249203</v>
      </c>
    </row>
    <row r="323" spans="10:17" ht="15.95" customHeight="1" x14ac:dyDescent="0.25">
      <c r="J323" s="305" t="s">
        <v>1953</v>
      </c>
      <c r="K323" s="316" t="s">
        <v>2199</v>
      </c>
      <c r="L323" s="316" t="s">
        <v>1840</v>
      </c>
      <c r="M323" s="317">
        <v>0.38831239500179299</v>
      </c>
      <c r="N323" s="317">
        <v>2.5601387311682799</v>
      </c>
      <c r="O323" s="317">
        <v>0.15167630967584</v>
      </c>
      <c r="P323" s="318">
        <v>0.88002529376465</v>
      </c>
      <c r="Q323" s="318">
        <v>0.98617951524249203</v>
      </c>
    </row>
    <row r="324" spans="10:17" ht="15.95" customHeight="1" x14ac:dyDescent="0.25">
      <c r="J324" s="305" t="s">
        <v>1953</v>
      </c>
      <c r="K324" s="316" t="s">
        <v>2200</v>
      </c>
      <c r="L324" s="316" t="s">
        <v>1840</v>
      </c>
      <c r="M324" s="317">
        <v>-4.4559779672911602E-2</v>
      </c>
      <c r="N324" s="317">
        <v>2.5601387311682799</v>
      </c>
      <c r="O324" s="317">
        <v>-1.74052207134015E-2</v>
      </c>
      <c r="P324" s="318">
        <v>0.98617951524249203</v>
      </c>
      <c r="Q324" s="318">
        <v>0.98617951524249203</v>
      </c>
    </row>
    <row r="325" spans="10:17" ht="15.95" customHeight="1" x14ac:dyDescent="0.25">
      <c r="J325" s="305" t="s">
        <v>1860</v>
      </c>
      <c r="K325" s="316" t="s">
        <v>2200</v>
      </c>
      <c r="L325" s="316" t="s">
        <v>1840</v>
      </c>
      <c r="M325" s="317">
        <v>3.5525974435314599E-2</v>
      </c>
      <c r="N325" s="317">
        <v>2.1978416025662701</v>
      </c>
      <c r="O325" s="317">
        <v>1.6164028560490099E-2</v>
      </c>
      <c r="P325" s="318">
        <v>0.98716380534026604</v>
      </c>
      <c r="Q325" s="318">
        <v>0.98716380534026604</v>
      </c>
    </row>
    <row r="326" spans="10:17" ht="15.95" customHeight="1" x14ac:dyDescent="0.25">
      <c r="J326" s="305" t="s">
        <v>1932</v>
      </c>
      <c r="K326" s="316" t="s">
        <v>2200</v>
      </c>
      <c r="L326" s="316" t="s">
        <v>1839</v>
      </c>
      <c r="M326" s="317">
        <v>0.233076201229453</v>
      </c>
      <c r="N326" s="317">
        <v>3.2121826029984901</v>
      </c>
      <c r="O326" s="317">
        <v>7.2560072086774299E-2</v>
      </c>
      <c r="P326" s="318">
        <v>0.94242664966638101</v>
      </c>
      <c r="Q326" s="318">
        <v>0.98918480072241999</v>
      </c>
    </row>
    <row r="327" spans="10:17" ht="15.95" customHeight="1" x14ac:dyDescent="0.25">
      <c r="J327" s="305" t="s">
        <v>1932</v>
      </c>
      <c r="K327" s="316" t="s">
        <v>2201</v>
      </c>
      <c r="L327" s="316" t="s">
        <v>1840</v>
      </c>
      <c r="M327" s="317">
        <v>0.11507100819718299</v>
      </c>
      <c r="N327" s="317">
        <v>3.5110765303890901</v>
      </c>
      <c r="O327" s="317">
        <v>3.2773711196899202E-2</v>
      </c>
      <c r="P327" s="318">
        <v>0.97397338897477104</v>
      </c>
      <c r="Q327" s="318">
        <v>0.98918480072241999</v>
      </c>
    </row>
    <row r="328" spans="10:17" ht="15.95" customHeight="1" x14ac:dyDescent="0.25">
      <c r="J328" s="305" t="s">
        <v>1932</v>
      </c>
      <c r="K328" s="316" t="s">
        <v>2199</v>
      </c>
      <c r="L328" s="316" t="s">
        <v>1840</v>
      </c>
      <c r="M328" s="317">
        <v>6.8181494889926406E-2</v>
      </c>
      <c r="N328" s="317">
        <v>3.4430698479203099</v>
      </c>
      <c r="O328" s="317">
        <v>1.9802530271382499E-2</v>
      </c>
      <c r="P328" s="318">
        <v>0.98427429652309095</v>
      </c>
      <c r="Q328" s="318">
        <v>0.98918480072241999</v>
      </c>
    </row>
    <row r="329" spans="10:17" ht="15.95" customHeight="1" x14ac:dyDescent="0.25">
      <c r="J329" s="305" t="s">
        <v>1932</v>
      </c>
      <c r="K329" s="316" t="s">
        <v>2200</v>
      </c>
      <c r="L329" s="316" t="s">
        <v>1840</v>
      </c>
      <c r="M329" s="317">
        <v>-4.68895133072567E-2</v>
      </c>
      <c r="N329" s="317">
        <v>3.4430698479203099</v>
      </c>
      <c r="O329" s="317">
        <v>-1.36185193383686E-2</v>
      </c>
      <c r="P329" s="318">
        <v>0.98918480072241999</v>
      </c>
      <c r="Q329" s="318">
        <v>0.98918480072241999</v>
      </c>
    </row>
    <row r="330" spans="10:17" ht="15.95" customHeight="1" x14ac:dyDescent="0.25">
      <c r="J330" s="305" t="s">
        <v>1893</v>
      </c>
      <c r="K330" s="316" t="s">
        <v>2200</v>
      </c>
      <c r="L330" s="316" t="s">
        <v>1839</v>
      </c>
      <c r="M330" s="317">
        <v>0.71870728331536804</v>
      </c>
      <c r="N330" s="317">
        <v>3.55259107020622</v>
      </c>
      <c r="O330" s="317">
        <v>0.202305097635019</v>
      </c>
      <c r="P330" s="318">
        <v>0.84045990485205002</v>
      </c>
      <c r="Q330" s="318">
        <v>0.98927452951688399</v>
      </c>
    </row>
    <row r="331" spans="10:17" ht="15.95" customHeight="1" x14ac:dyDescent="0.25">
      <c r="J331" s="305" t="s">
        <v>1893</v>
      </c>
      <c r="K331" s="316" t="s">
        <v>2201</v>
      </c>
      <c r="L331" s="316" t="s">
        <v>1839</v>
      </c>
      <c r="M331" s="317">
        <v>-0.67072264115632496</v>
      </c>
      <c r="N331" s="317">
        <v>3.6331698178110501</v>
      </c>
      <c r="O331" s="317">
        <v>-0.18461087006398899</v>
      </c>
      <c r="P331" s="318">
        <v>0.85423809057748101</v>
      </c>
      <c r="Q331" s="318">
        <v>0.98927452951688399</v>
      </c>
    </row>
    <row r="332" spans="10:17" ht="15.95" customHeight="1" x14ac:dyDescent="0.25">
      <c r="J332" s="305" t="s">
        <v>1893</v>
      </c>
      <c r="K332" s="316" t="s">
        <v>2199</v>
      </c>
      <c r="L332" s="316" t="s">
        <v>1839</v>
      </c>
      <c r="M332" s="317">
        <v>4.7984642159042801E-2</v>
      </c>
      <c r="N332" s="317">
        <v>3.55259107020622</v>
      </c>
      <c r="O332" s="317">
        <v>1.35069421756604E-2</v>
      </c>
      <c r="P332" s="318">
        <v>0.98927452951688399</v>
      </c>
      <c r="Q332" s="318">
        <v>0.98927452951688399</v>
      </c>
    </row>
    <row r="333" spans="10:17" ht="15.95" customHeight="1" x14ac:dyDescent="0.25">
      <c r="J333" s="305" t="s">
        <v>1917</v>
      </c>
      <c r="K333" s="316" t="s">
        <v>2200</v>
      </c>
      <c r="L333" s="316" t="s">
        <v>1840</v>
      </c>
      <c r="M333" s="317">
        <v>-0.82307998074903899</v>
      </c>
      <c r="N333" s="317">
        <v>12.8063294230714</v>
      </c>
      <c r="O333" s="317">
        <v>-6.4271342205691501E-2</v>
      </c>
      <c r="P333" s="318">
        <v>0.94899288926801095</v>
      </c>
      <c r="Q333" s="318">
        <v>0.99173079515263696</v>
      </c>
    </row>
    <row r="334" spans="10:17" ht="15.95" customHeight="1" x14ac:dyDescent="0.25">
      <c r="J334" s="305" t="s">
        <v>1917</v>
      </c>
      <c r="K334" s="316" t="s">
        <v>2201</v>
      </c>
      <c r="L334" s="316" t="s">
        <v>1840</v>
      </c>
      <c r="M334" s="317">
        <v>0.4724006401004</v>
      </c>
      <c r="N334" s="317">
        <v>13.060312289880001</v>
      </c>
      <c r="O334" s="317">
        <v>3.6170700180458003E-2</v>
      </c>
      <c r="P334" s="318">
        <v>0.97127692088501405</v>
      </c>
      <c r="Q334" s="318">
        <v>0.99173079515263696</v>
      </c>
    </row>
    <row r="335" spans="10:17" ht="15.95" customHeight="1" x14ac:dyDescent="0.25">
      <c r="J335" s="305" t="s">
        <v>1917</v>
      </c>
      <c r="K335" s="316" t="s">
        <v>2199</v>
      </c>
      <c r="L335" s="316" t="s">
        <v>1840</v>
      </c>
      <c r="M335" s="317">
        <v>-0.35067934064863898</v>
      </c>
      <c r="N335" s="317">
        <v>12.8063294230714</v>
      </c>
      <c r="O335" s="317">
        <v>-2.7383282833320501E-2</v>
      </c>
      <c r="P335" s="318">
        <v>0.97825556850935003</v>
      </c>
      <c r="Q335" s="318">
        <v>0.99173079515263696</v>
      </c>
    </row>
    <row r="336" spans="10:17" ht="15.95" customHeight="1" x14ac:dyDescent="0.25">
      <c r="J336" s="305" t="s">
        <v>1917</v>
      </c>
      <c r="K336" s="316" t="s">
        <v>2200</v>
      </c>
      <c r="L336" s="316" t="s">
        <v>1839</v>
      </c>
      <c r="M336" s="317">
        <v>0.124404294443581</v>
      </c>
      <c r="N336" s="317">
        <v>11.947444824360501</v>
      </c>
      <c r="O336" s="317">
        <v>1.0412627659926401E-2</v>
      </c>
      <c r="P336" s="318">
        <v>0.99173079515263696</v>
      </c>
      <c r="Q336" s="318">
        <v>0.99173079515263696</v>
      </c>
    </row>
    <row r="337" spans="10:17" ht="15.95" customHeight="1" x14ac:dyDescent="0.25">
      <c r="J337" s="305" t="s">
        <v>1929</v>
      </c>
      <c r="K337" s="316" t="s">
        <v>2199</v>
      </c>
      <c r="L337" s="316" t="s">
        <v>1840</v>
      </c>
      <c r="M337" s="317">
        <v>-34.595352523976103</v>
      </c>
      <c r="N337" s="317">
        <v>427.45521749731301</v>
      </c>
      <c r="O337" s="317">
        <v>-8.0933279342165404E-2</v>
      </c>
      <c r="P337" s="318">
        <v>0.93579597546183801</v>
      </c>
      <c r="Q337" s="318">
        <v>0.99318701173919099</v>
      </c>
    </row>
    <row r="338" spans="10:17" ht="15.95" customHeight="1" x14ac:dyDescent="0.25">
      <c r="J338" s="305" t="s">
        <v>1929</v>
      </c>
      <c r="K338" s="316" t="s">
        <v>2200</v>
      </c>
      <c r="L338" s="316" t="s">
        <v>1840</v>
      </c>
      <c r="M338" s="317">
        <v>-30.856039071367299</v>
      </c>
      <c r="N338" s="317">
        <v>427.45521749731301</v>
      </c>
      <c r="O338" s="317">
        <v>-7.2185430913733806E-2</v>
      </c>
      <c r="P338" s="318">
        <v>0.94272259399295799</v>
      </c>
      <c r="Q338" s="318">
        <v>0.99318701173919099</v>
      </c>
    </row>
    <row r="339" spans="10:17" ht="15.95" customHeight="1" x14ac:dyDescent="0.25">
      <c r="J339" s="305" t="s">
        <v>1929</v>
      </c>
      <c r="K339" s="316" t="s">
        <v>2200</v>
      </c>
      <c r="L339" s="316" t="s">
        <v>1839</v>
      </c>
      <c r="M339" s="317">
        <v>-14.540252680914399</v>
      </c>
      <c r="N339" s="317">
        <v>398.78701795262998</v>
      </c>
      <c r="O339" s="317">
        <v>-3.6461198650758503E-2</v>
      </c>
      <c r="P339" s="318">
        <v>0.971050282125824</v>
      </c>
      <c r="Q339" s="318">
        <v>0.99318701173919099</v>
      </c>
    </row>
    <row r="340" spans="10:17" ht="15.95" customHeight="1" x14ac:dyDescent="0.25">
      <c r="J340" s="305" t="s">
        <v>1929</v>
      </c>
      <c r="K340" s="316" t="s">
        <v>2201</v>
      </c>
      <c r="L340" s="316" t="s">
        <v>1840</v>
      </c>
      <c r="M340" s="317">
        <v>-3.7393134526087599</v>
      </c>
      <c r="N340" s="317">
        <v>435.93255201074601</v>
      </c>
      <c r="O340" s="317">
        <v>-8.5777339530189005E-3</v>
      </c>
      <c r="P340" s="318">
        <v>0.99318701173919099</v>
      </c>
      <c r="Q340" s="318">
        <v>0.99318701173919099</v>
      </c>
    </row>
    <row r="341" spans="10:17" ht="15.95" customHeight="1" x14ac:dyDescent="0.25">
      <c r="J341" s="305" t="s">
        <v>1890</v>
      </c>
      <c r="K341" s="316" t="s">
        <v>2201</v>
      </c>
      <c r="L341" s="316" t="s">
        <v>1840</v>
      </c>
      <c r="M341" s="317">
        <v>-9.0028608984211306E-2</v>
      </c>
      <c r="N341" s="317">
        <v>4.9209793303320799</v>
      </c>
      <c r="O341" s="317">
        <v>-1.8294856153792401E-2</v>
      </c>
      <c r="P341" s="318">
        <v>0.98546956360419802</v>
      </c>
      <c r="Q341" s="318">
        <v>0.99326885587465996</v>
      </c>
    </row>
    <row r="342" spans="10:17" ht="15.95" customHeight="1" x14ac:dyDescent="0.25">
      <c r="J342" s="305" t="s">
        <v>1890</v>
      </c>
      <c r="K342" s="316" t="s">
        <v>2201</v>
      </c>
      <c r="L342" s="316" t="s">
        <v>1839</v>
      </c>
      <c r="M342" s="317">
        <v>3.8815118646369703E-2</v>
      </c>
      <c r="N342" s="317">
        <v>4.5800210069540004</v>
      </c>
      <c r="O342" s="317">
        <v>8.4748778635371606E-3</v>
      </c>
      <c r="P342" s="318">
        <v>0.99326885587465996</v>
      </c>
      <c r="Q342" s="318">
        <v>0.99326885587465996</v>
      </c>
    </row>
    <row r="343" spans="10:17" ht="15.95" customHeight="1" x14ac:dyDescent="0.25">
      <c r="J343" s="305" t="s">
        <v>1950</v>
      </c>
      <c r="K343" s="316" t="s">
        <v>2201</v>
      </c>
      <c r="L343" s="316" t="s">
        <v>1839</v>
      </c>
      <c r="M343" s="317">
        <v>59.2403437059778</v>
      </c>
      <c r="N343" s="317">
        <v>146.43401827475</v>
      </c>
      <c r="O343" s="317">
        <v>0.40455315236126799</v>
      </c>
      <c r="P343" s="318">
        <v>0.68743042951918099</v>
      </c>
      <c r="Q343" s="318">
        <v>0.99721480336136603</v>
      </c>
    </row>
    <row r="344" spans="10:17" ht="15.95" customHeight="1" x14ac:dyDescent="0.25">
      <c r="J344" s="305" t="s">
        <v>1950</v>
      </c>
      <c r="K344" s="316" t="s">
        <v>2200</v>
      </c>
      <c r="L344" s="316" t="s">
        <v>1839</v>
      </c>
      <c r="M344" s="317">
        <v>-57.732306962822399</v>
      </c>
      <c r="N344" s="317">
        <v>143.208409507384</v>
      </c>
      <c r="O344" s="317">
        <v>-0.40313489383349199</v>
      </c>
      <c r="P344" s="318">
        <v>0.68848459364952597</v>
      </c>
      <c r="Q344" s="318">
        <v>0.99721480336136603</v>
      </c>
    </row>
    <row r="345" spans="10:17" ht="15.95" customHeight="1" x14ac:dyDescent="0.25">
      <c r="J345" s="305" t="s">
        <v>1950</v>
      </c>
      <c r="K345" s="316" t="s">
        <v>2199</v>
      </c>
      <c r="L345" s="316" t="s">
        <v>1840</v>
      </c>
      <c r="M345" s="317">
        <v>55.355775868505702</v>
      </c>
      <c r="N345" s="317">
        <v>153.60808036210599</v>
      </c>
      <c r="O345" s="317">
        <v>0.36037020798654301</v>
      </c>
      <c r="P345" s="318">
        <v>0.72001278743810804</v>
      </c>
      <c r="Q345" s="318">
        <v>0.99721480336136603</v>
      </c>
    </row>
    <row r="346" spans="10:17" ht="15.95" customHeight="1" x14ac:dyDescent="0.25">
      <c r="J346" s="305" t="s">
        <v>1950</v>
      </c>
      <c r="K346" s="316" t="s">
        <v>2201</v>
      </c>
      <c r="L346" s="316" t="s">
        <v>1840</v>
      </c>
      <c r="M346" s="317">
        <v>55.894534047334297</v>
      </c>
      <c r="N346" s="317">
        <v>157.595437250526</v>
      </c>
      <c r="O346" s="317">
        <v>0.354671017273679</v>
      </c>
      <c r="P346" s="318">
        <v>0.72423582655676899</v>
      </c>
      <c r="Q346" s="318">
        <v>0.99721480336136603</v>
      </c>
    </row>
    <row r="347" spans="10:17" ht="15.95" customHeight="1" x14ac:dyDescent="0.25">
      <c r="J347" s="305" t="s">
        <v>1950</v>
      </c>
      <c r="K347" s="316" t="s">
        <v>2199</v>
      </c>
      <c r="L347" s="316" t="s">
        <v>1839</v>
      </c>
      <c r="M347" s="317">
        <v>1.50803674315543</v>
      </c>
      <c r="N347" s="317">
        <v>143.208409507384</v>
      </c>
      <c r="O347" s="317">
        <v>1.0530364441186499E-2</v>
      </c>
      <c r="P347" s="318">
        <v>0.99163801774342297</v>
      </c>
      <c r="Q347" s="318">
        <v>0.99721480336136603</v>
      </c>
    </row>
    <row r="348" spans="10:17" ht="15.95" customHeight="1" x14ac:dyDescent="0.25">
      <c r="J348" s="305" t="s">
        <v>1950</v>
      </c>
      <c r="K348" s="316" t="s">
        <v>2200</v>
      </c>
      <c r="L348" s="316" t="s">
        <v>1840</v>
      </c>
      <c r="M348" s="317">
        <v>-0.53875817882864396</v>
      </c>
      <c r="N348" s="317">
        <v>153.60808036210599</v>
      </c>
      <c r="O348" s="317">
        <v>-3.5073557169558399E-3</v>
      </c>
      <c r="P348" s="318">
        <v>0.99721480336136603</v>
      </c>
      <c r="Q348" s="318">
        <v>0.99721480336136603</v>
      </c>
    </row>
    <row r="349" spans="10:17" ht="15.95" customHeight="1" x14ac:dyDescent="0.25">
      <c r="J349" s="305" t="s">
        <v>1935</v>
      </c>
      <c r="K349" s="316" t="s">
        <v>2200</v>
      </c>
      <c r="L349" s="316" t="s">
        <v>1839</v>
      </c>
      <c r="M349" s="317">
        <v>-12.203322222110801</v>
      </c>
      <c r="N349" s="317">
        <v>17.028399875177001</v>
      </c>
      <c r="O349" s="317">
        <v>-0.71664526975902698</v>
      </c>
      <c r="P349" s="318">
        <v>0.47675924256676699</v>
      </c>
      <c r="Q349" s="318">
        <v>0.99962824082337198</v>
      </c>
    </row>
    <row r="350" spans="10:17" ht="15.95" customHeight="1" x14ac:dyDescent="0.25">
      <c r="J350" s="305" t="s">
        <v>1935</v>
      </c>
      <c r="K350" s="316" t="s">
        <v>2201</v>
      </c>
      <c r="L350" s="316" t="s">
        <v>1839</v>
      </c>
      <c r="M350" s="317">
        <v>12.1953504111441</v>
      </c>
      <c r="N350" s="317">
        <v>17.4020240941725</v>
      </c>
      <c r="O350" s="317">
        <v>0.70080068531959105</v>
      </c>
      <c r="P350" s="318">
        <v>0.48647346154715598</v>
      </c>
      <c r="Q350" s="318">
        <v>0.99962824082337198</v>
      </c>
    </row>
    <row r="351" spans="10:17" ht="15.95" customHeight="1" x14ac:dyDescent="0.25">
      <c r="J351" s="305" t="s">
        <v>1935</v>
      </c>
      <c r="K351" s="316" t="s">
        <v>2201</v>
      </c>
      <c r="L351" s="316" t="s">
        <v>1840</v>
      </c>
      <c r="M351" s="317">
        <v>-8.5834819292318301</v>
      </c>
      <c r="N351" s="317">
        <v>18.725245919798599</v>
      </c>
      <c r="O351" s="317">
        <v>-0.45839087860290001</v>
      </c>
      <c r="P351" s="318">
        <v>0.64852689847386402</v>
      </c>
      <c r="Q351" s="318">
        <v>0.99962824082337198</v>
      </c>
    </row>
    <row r="352" spans="10:17" ht="15.95" customHeight="1" x14ac:dyDescent="0.25">
      <c r="J352" s="305" t="s">
        <v>1935</v>
      </c>
      <c r="K352" s="316" t="s">
        <v>2199</v>
      </c>
      <c r="L352" s="316" t="s">
        <v>1840</v>
      </c>
      <c r="M352" s="317">
        <v>-5.7749445662394798</v>
      </c>
      <c r="N352" s="317">
        <v>18.263632516361199</v>
      </c>
      <c r="O352" s="317">
        <v>-0.316199122001939</v>
      </c>
      <c r="P352" s="318">
        <v>0.75309913807127804</v>
      </c>
      <c r="Q352" s="318">
        <v>0.99962824082337198</v>
      </c>
    </row>
    <row r="353" spans="10:17" ht="15.95" customHeight="1" x14ac:dyDescent="0.25">
      <c r="J353" s="305" t="s">
        <v>1935</v>
      </c>
      <c r="K353" s="316" t="s">
        <v>2200</v>
      </c>
      <c r="L353" s="316" t="s">
        <v>1840</v>
      </c>
      <c r="M353" s="317">
        <v>2.8085373629923498</v>
      </c>
      <c r="N353" s="317">
        <v>18.263632516361199</v>
      </c>
      <c r="O353" s="317">
        <v>0.15377758835633401</v>
      </c>
      <c r="P353" s="318">
        <v>0.87837187885090895</v>
      </c>
      <c r="Q353" s="318">
        <v>0.99962824082337198</v>
      </c>
    </row>
    <row r="354" spans="10:17" ht="15.95" customHeight="1" x14ac:dyDescent="0.25">
      <c r="J354" s="305" t="s">
        <v>1935</v>
      </c>
      <c r="K354" s="316" t="s">
        <v>2199</v>
      </c>
      <c r="L354" s="316" t="s">
        <v>1839</v>
      </c>
      <c r="M354" s="317">
        <v>-7.9718109666697297E-3</v>
      </c>
      <c r="N354" s="317">
        <v>17.028399875177001</v>
      </c>
      <c r="O354" s="317">
        <v>-4.6814797779623398E-4</v>
      </c>
      <c r="P354" s="318">
        <v>0.99962824082337198</v>
      </c>
      <c r="Q354" s="318">
        <v>0.99962824082337198</v>
      </c>
    </row>
    <row r="356" spans="10:17" ht="15.95" customHeight="1" x14ac:dyDescent="0.2">
      <c r="J356" s="12" t="s">
        <v>2202</v>
      </c>
    </row>
  </sheetData>
  <mergeCells count="2">
    <mergeCell ref="B126:D126"/>
    <mergeCell ref="E126:G126"/>
  </mergeCells>
  <phoneticPr fontId="31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359C-346C-4CF9-B15A-D8B2BBAB65A8}">
  <dimension ref="A1:I32"/>
  <sheetViews>
    <sheetView workbookViewId="0">
      <selection activeCell="K21" sqref="K21:L21"/>
    </sheetView>
  </sheetViews>
  <sheetFormatPr defaultRowHeight="15.95" customHeight="1" x14ac:dyDescent="0.25"/>
  <cols>
    <col min="2" max="2" width="22.5703125" bestFit="1" customWidth="1"/>
    <col min="3" max="3" width="18.85546875" bestFit="1" customWidth="1"/>
    <col min="4" max="4" width="14.85546875" bestFit="1" customWidth="1"/>
    <col min="5" max="5" width="12.28515625" bestFit="1" customWidth="1"/>
    <col min="6" max="6" width="7.7109375" bestFit="1" customWidth="1"/>
    <col min="9" max="9" width="7.7109375" bestFit="1" customWidth="1"/>
  </cols>
  <sheetData>
    <row r="1" spans="1:9" ht="15.95" customHeight="1" x14ac:dyDescent="0.25">
      <c r="A1" s="34" t="s">
        <v>2376</v>
      </c>
    </row>
    <row r="3" spans="1:9" ht="15.95" customHeight="1" x14ac:dyDescent="0.25">
      <c r="B3" s="359" t="s">
        <v>81</v>
      </c>
      <c r="C3" s="360"/>
      <c r="D3" s="360"/>
      <c r="E3" s="360"/>
      <c r="F3" s="360"/>
      <c r="G3" s="360"/>
      <c r="H3" s="360"/>
      <c r="I3" s="361"/>
    </row>
    <row r="4" spans="1:9" ht="15.95" customHeight="1" x14ac:dyDescent="0.25">
      <c r="B4" s="353" t="s">
        <v>110</v>
      </c>
      <c r="C4" s="14" t="s">
        <v>83</v>
      </c>
      <c r="D4" s="14" t="s">
        <v>85</v>
      </c>
      <c r="E4" s="14" t="s">
        <v>87</v>
      </c>
      <c r="F4" s="39"/>
      <c r="G4" s="355" t="s">
        <v>87</v>
      </c>
      <c r="H4" s="356"/>
      <c r="I4" s="15"/>
    </row>
    <row r="5" spans="1:9" ht="15.95" customHeight="1" thickBot="1" x14ac:dyDescent="0.3">
      <c r="B5" s="354"/>
      <c r="C5" s="2" t="s">
        <v>84</v>
      </c>
      <c r="D5" s="2" t="s">
        <v>86</v>
      </c>
      <c r="E5" s="2" t="s">
        <v>88</v>
      </c>
      <c r="F5" s="2" t="s">
        <v>91</v>
      </c>
      <c r="G5" s="357" t="s">
        <v>88</v>
      </c>
      <c r="H5" s="358"/>
      <c r="I5" s="17" t="s">
        <v>91</v>
      </c>
    </row>
    <row r="6" spans="1:9" ht="15.95" customHeight="1" thickBot="1" x14ac:dyDescent="0.3">
      <c r="B6" s="16"/>
      <c r="C6" s="2"/>
      <c r="D6" s="2"/>
      <c r="E6" s="364" t="s">
        <v>90</v>
      </c>
      <c r="F6" s="365"/>
      <c r="G6" s="364" t="s">
        <v>111</v>
      </c>
      <c r="H6" s="366"/>
      <c r="I6" s="367"/>
    </row>
    <row r="7" spans="1:9" ht="15.95" customHeight="1" thickBot="1" x14ac:dyDescent="0.3">
      <c r="B7" s="18" t="s">
        <v>112</v>
      </c>
      <c r="C7" s="3" t="s">
        <v>113</v>
      </c>
      <c r="D7" s="3" t="s">
        <v>114</v>
      </c>
      <c r="E7" s="3" t="s">
        <v>115</v>
      </c>
      <c r="F7" s="3" t="s">
        <v>115</v>
      </c>
      <c r="G7" s="362" t="s">
        <v>116</v>
      </c>
      <c r="H7" s="363"/>
      <c r="I7" s="19">
        <v>0.96</v>
      </c>
    </row>
    <row r="8" spans="1:9" ht="15.95" customHeight="1" thickBot="1" x14ac:dyDescent="0.3">
      <c r="B8" s="18" t="s">
        <v>117</v>
      </c>
      <c r="C8" s="3"/>
      <c r="D8" s="3"/>
      <c r="E8" s="3"/>
      <c r="F8" s="3"/>
      <c r="G8" s="362"/>
      <c r="H8" s="363"/>
      <c r="I8" s="19"/>
    </row>
    <row r="9" spans="1:9" ht="15.95" customHeight="1" thickBot="1" x14ac:dyDescent="0.3">
      <c r="B9" s="18" t="s">
        <v>118</v>
      </c>
      <c r="C9" s="3" t="s">
        <v>119</v>
      </c>
      <c r="D9" s="3" t="s">
        <v>120</v>
      </c>
      <c r="E9" s="3" t="s">
        <v>121</v>
      </c>
      <c r="F9" s="3">
        <v>0.22</v>
      </c>
      <c r="G9" s="362" t="s">
        <v>122</v>
      </c>
      <c r="H9" s="363"/>
      <c r="I9" s="19">
        <v>0.18</v>
      </c>
    </row>
    <row r="10" spans="1:9" ht="15.95" customHeight="1" thickBot="1" x14ac:dyDescent="0.3">
      <c r="B10" s="18" t="s">
        <v>123</v>
      </c>
      <c r="C10" s="3" t="s">
        <v>124</v>
      </c>
      <c r="D10" s="3" t="s">
        <v>125</v>
      </c>
      <c r="E10" s="3" t="s">
        <v>126</v>
      </c>
      <c r="F10" s="3">
        <v>0.63</v>
      </c>
      <c r="G10" s="362" t="s">
        <v>127</v>
      </c>
      <c r="H10" s="363"/>
      <c r="I10" s="19">
        <v>0.53</v>
      </c>
    </row>
    <row r="11" spans="1:9" ht="15.95" customHeight="1" thickBot="1" x14ac:dyDescent="0.3">
      <c r="B11" s="18"/>
      <c r="C11" s="3"/>
      <c r="D11" s="3"/>
      <c r="E11" s="3"/>
      <c r="F11" s="3"/>
      <c r="G11" s="362"/>
      <c r="H11" s="363"/>
      <c r="I11" s="19"/>
    </row>
    <row r="12" spans="1:9" ht="15.95" customHeight="1" thickBot="1" x14ac:dyDescent="0.3">
      <c r="B12" s="18" t="s">
        <v>128</v>
      </c>
      <c r="C12" s="3" t="s">
        <v>129</v>
      </c>
      <c r="D12" s="3" t="s">
        <v>130</v>
      </c>
      <c r="E12" s="3" t="s">
        <v>131</v>
      </c>
      <c r="F12" s="3">
        <v>0.95</v>
      </c>
      <c r="G12" s="362" t="s">
        <v>132</v>
      </c>
      <c r="H12" s="363"/>
      <c r="I12" s="19">
        <v>0.76</v>
      </c>
    </row>
    <row r="13" spans="1:9" ht="15.95" customHeight="1" thickBot="1" x14ac:dyDescent="0.3">
      <c r="B13" s="18" t="s">
        <v>133</v>
      </c>
      <c r="C13" s="3" t="s">
        <v>134</v>
      </c>
      <c r="D13" s="3" t="s">
        <v>135</v>
      </c>
      <c r="E13" s="3" t="s">
        <v>136</v>
      </c>
      <c r="F13" s="3">
        <v>0.67</v>
      </c>
      <c r="G13" s="362" t="s">
        <v>137</v>
      </c>
      <c r="H13" s="363"/>
      <c r="I13" s="19">
        <v>0.7</v>
      </c>
    </row>
    <row r="14" spans="1:9" ht="15.95" customHeight="1" thickBot="1" x14ac:dyDescent="0.3">
      <c r="B14" s="18" t="s">
        <v>138</v>
      </c>
      <c r="C14" s="3" t="s">
        <v>139</v>
      </c>
      <c r="D14" s="3" t="s">
        <v>140</v>
      </c>
      <c r="E14" s="3" t="s">
        <v>141</v>
      </c>
      <c r="F14" s="3">
        <v>0.13</v>
      </c>
      <c r="G14" s="362" t="s">
        <v>142</v>
      </c>
      <c r="H14" s="363"/>
      <c r="I14" s="19">
        <v>0.13</v>
      </c>
    </row>
    <row r="15" spans="1:9" ht="15.95" customHeight="1" thickBot="1" x14ac:dyDescent="0.3">
      <c r="B15" s="35" t="s">
        <v>143</v>
      </c>
      <c r="C15" s="2" t="s">
        <v>144</v>
      </c>
      <c r="D15" s="4" t="s">
        <v>145</v>
      </c>
      <c r="E15" s="3" t="s">
        <v>146</v>
      </c>
      <c r="F15" s="4">
        <v>2.1000000000000001E-2</v>
      </c>
      <c r="G15" s="362" t="s">
        <v>147</v>
      </c>
      <c r="H15" s="363"/>
      <c r="I15" s="19">
        <v>0.18</v>
      </c>
    </row>
    <row r="16" spans="1:9" ht="15.95" customHeight="1" thickBot="1" x14ac:dyDescent="0.3">
      <c r="B16" s="18" t="s">
        <v>148</v>
      </c>
      <c r="C16" s="3" t="s">
        <v>149</v>
      </c>
      <c r="D16" s="3" t="s">
        <v>150</v>
      </c>
      <c r="E16" s="3" t="s">
        <v>151</v>
      </c>
      <c r="F16" s="3">
        <v>0.74</v>
      </c>
      <c r="G16" s="362" t="s">
        <v>131</v>
      </c>
      <c r="H16" s="363"/>
      <c r="I16" s="19">
        <v>0.95</v>
      </c>
    </row>
    <row r="17" spans="2:9" ht="15.95" customHeight="1" thickBot="1" x14ac:dyDescent="0.3">
      <c r="B17" s="18" t="s">
        <v>152</v>
      </c>
      <c r="C17" s="2" t="s">
        <v>153</v>
      </c>
      <c r="D17" s="2" t="s">
        <v>154</v>
      </c>
      <c r="E17" s="3" t="s">
        <v>155</v>
      </c>
      <c r="F17" s="2">
        <v>9.5000000000000001E-2</v>
      </c>
      <c r="G17" s="362" t="s">
        <v>156</v>
      </c>
      <c r="H17" s="363"/>
      <c r="I17" s="19">
        <v>0.46</v>
      </c>
    </row>
    <row r="18" spans="2:9" ht="15.95" customHeight="1" thickBot="1" x14ac:dyDescent="0.3">
      <c r="B18" s="18" t="s">
        <v>157</v>
      </c>
      <c r="C18" s="3" t="s">
        <v>158</v>
      </c>
      <c r="D18" s="3" t="s">
        <v>159</v>
      </c>
      <c r="E18" s="3" t="s">
        <v>160</v>
      </c>
      <c r="F18" s="3">
        <v>0.48</v>
      </c>
      <c r="G18" s="362" t="s">
        <v>161</v>
      </c>
      <c r="H18" s="363"/>
      <c r="I18" s="19">
        <v>0.15</v>
      </c>
    </row>
    <row r="19" spans="2:9" ht="15.95" customHeight="1" thickBot="1" x14ac:dyDescent="0.3">
      <c r="B19" s="36" t="s">
        <v>162</v>
      </c>
      <c r="C19" s="2" t="s">
        <v>163</v>
      </c>
      <c r="D19" s="4" t="s">
        <v>164</v>
      </c>
      <c r="E19" s="3" t="s">
        <v>165</v>
      </c>
      <c r="F19" s="4">
        <v>6.0000000000000001E-3</v>
      </c>
      <c r="G19" s="362" t="s">
        <v>166</v>
      </c>
      <c r="H19" s="363"/>
      <c r="I19" s="37">
        <v>8.0000000000000002E-3</v>
      </c>
    </row>
    <row r="20" spans="2:9" ht="15.95" customHeight="1" thickBot="1" x14ac:dyDescent="0.3">
      <c r="B20" s="18" t="s">
        <v>167</v>
      </c>
      <c r="C20" s="3" t="s">
        <v>168</v>
      </c>
      <c r="D20" s="3" t="s">
        <v>169</v>
      </c>
      <c r="E20" s="3" t="s">
        <v>170</v>
      </c>
      <c r="F20" s="3">
        <v>0.53</v>
      </c>
      <c r="G20" s="362" t="s">
        <v>171</v>
      </c>
      <c r="H20" s="363"/>
      <c r="I20" s="19">
        <v>1</v>
      </c>
    </row>
    <row r="21" spans="2:9" ht="15.95" customHeight="1" thickBot="1" x14ac:dyDescent="0.3">
      <c r="B21" s="35" t="s">
        <v>172</v>
      </c>
      <c r="C21" s="2" t="s">
        <v>173</v>
      </c>
      <c r="D21" s="4" t="s">
        <v>174</v>
      </c>
      <c r="E21" s="3" t="s">
        <v>175</v>
      </c>
      <c r="F21" s="4">
        <v>3.5999999999999997E-2</v>
      </c>
      <c r="G21" s="362" t="s">
        <v>176</v>
      </c>
      <c r="H21" s="363"/>
      <c r="I21" s="37">
        <v>2.4E-2</v>
      </c>
    </row>
    <row r="22" spans="2:9" ht="15.95" customHeight="1" thickBot="1" x14ac:dyDescent="0.3">
      <c r="B22" s="18" t="s">
        <v>177</v>
      </c>
      <c r="C22" s="2" t="s">
        <v>178</v>
      </c>
      <c r="D22" s="2" t="s">
        <v>179</v>
      </c>
      <c r="E22" s="3" t="s">
        <v>180</v>
      </c>
      <c r="F22" s="2">
        <v>7.6999999999999999E-2</v>
      </c>
      <c r="G22" s="362" t="s">
        <v>181</v>
      </c>
      <c r="H22" s="363"/>
      <c r="I22" s="17">
        <v>9.2999999999999999E-2</v>
      </c>
    </row>
    <row r="23" spans="2:9" ht="15.95" customHeight="1" thickBot="1" x14ac:dyDescent="0.3">
      <c r="B23" s="18" t="s">
        <v>182</v>
      </c>
      <c r="C23" s="2" t="s">
        <v>183</v>
      </c>
      <c r="D23" s="2" t="s">
        <v>184</v>
      </c>
      <c r="E23" s="3" t="s">
        <v>185</v>
      </c>
      <c r="F23" s="2">
        <v>5.2999999999999999E-2</v>
      </c>
      <c r="G23" s="362" t="s">
        <v>186</v>
      </c>
      <c r="H23" s="363"/>
      <c r="I23" s="17">
        <v>0.08</v>
      </c>
    </row>
    <row r="24" spans="2:9" ht="15.95" customHeight="1" thickBot="1" x14ac:dyDescent="0.3">
      <c r="B24" s="18" t="s">
        <v>187</v>
      </c>
      <c r="C24" s="2" t="s">
        <v>188</v>
      </c>
      <c r="D24" s="2" t="s">
        <v>189</v>
      </c>
      <c r="E24" s="3" t="s">
        <v>190</v>
      </c>
      <c r="F24" s="2">
        <v>8.4000000000000005E-2</v>
      </c>
      <c r="G24" s="362" t="s">
        <v>191</v>
      </c>
      <c r="H24" s="363"/>
      <c r="I24" s="17">
        <v>7.9000000000000001E-2</v>
      </c>
    </row>
    <row r="25" spans="2:9" ht="15.95" customHeight="1" thickBot="1" x14ac:dyDescent="0.3">
      <c r="B25" s="18" t="s">
        <v>192</v>
      </c>
      <c r="C25" s="3" t="s">
        <v>193</v>
      </c>
      <c r="D25" s="3" t="s">
        <v>194</v>
      </c>
      <c r="E25" s="3" t="s">
        <v>195</v>
      </c>
      <c r="F25" s="3">
        <v>0.37</v>
      </c>
      <c r="G25" s="362" t="s">
        <v>196</v>
      </c>
      <c r="H25" s="363"/>
      <c r="I25" s="19">
        <v>0.39</v>
      </c>
    </row>
    <row r="26" spans="2:9" ht="15.95" customHeight="1" thickBot="1" x14ac:dyDescent="0.3">
      <c r="B26" s="18" t="s">
        <v>197</v>
      </c>
      <c r="C26" s="3" t="s">
        <v>198</v>
      </c>
      <c r="D26" s="3" t="s">
        <v>199</v>
      </c>
      <c r="E26" s="3" t="s">
        <v>200</v>
      </c>
      <c r="F26" s="3">
        <v>0.75</v>
      </c>
      <c r="G26" s="362" t="s">
        <v>201</v>
      </c>
      <c r="H26" s="363"/>
      <c r="I26" s="19">
        <v>0.43</v>
      </c>
    </row>
    <row r="27" spans="2:9" ht="15.95" customHeight="1" thickBot="1" x14ac:dyDescent="0.3">
      <c r="B27" s="18" t="s">
        <v>202</v>
      </c>
      <c r="C27" s="3" t="s">
        <v>203</v>
      </c>
      <c r="D27" s="3" t="s">
        <v>204</v>
      </c>
      <c r="E27" s="3" t="s">
        <v>205</v>
      </c>
      <c r="F27" s="3">
        <v>0.38</v>
      </c>
      <c r="G27" s="362" t="s">
        <v>206</v>
      </c>
      <c r="H27" s="363"/>
      <c r="I27" s="19">
        <v>0.51</v>
      </c>
    </row>
    <row r="28" spans="2:9" ht="15.95" customHeight="1" x14ac:dyDescent="0.25">
      <c r="B28" s="20" t="s">
        <v>207</v>
      </c>
      <c r="C28" s="21" t="s">
        <v>208</v>
      </c>
      <c r="D28" s="21" t="s">
        <v>209</v>
      </c>
      <c r="E28" s="21" t="s">
        <v>210</v>
      </c>
      <c r="F28" s="21">
        <v>0.27</v>
      </c>
      <c r="G28" s="368" t="s">
        <v>211</v>
      </c>
      <c r="H28" s="369"/>
      <c r="I28" s="22">
        <v>0.17</v>
      </c>
    </row>
    <row r="30" spans="2:9" ht="15.95" customHeight="1" x14ac:dyDescent="0.25">
      <c r="B30" t="s">
        <v>2232</v>
      </c>
    </row>
    <row r="31" spans="2:9" ht="15.95" customHeight="1" x14ac:dyDescent="0.25">
      <c r="B31" t="s">
        <v>212</v>
      </c>
    </row>
    <row r="32" spans="2:9" ht="15.95" customHeight="1" x14ac:dyDescent="0.25">
      <c r="B32" t="s">
        <v>213</v>
      </c>
    </row>
  </sheetData>
  <mergeCells count="28">
    <mergeCell ref="G28:H28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B4:B5"/>
    <mergeCell ref="G4:H4"/>
    <mergeCell ref="G5:H5"/>
    <mergeCell ref="B3:I3"/>
    <mergeCell ref="G16:H16"/>
    <mergeCell ref="E6:F6"/>
    <mergeCell ref="G6:I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5F1D-2974-46C5-B8B3-44957056C05B}">
  <dimension ref="A1:F36"/>
  <sheetViews>
    <sheetView zoomScaleNormal="100" workbookViewId="0"/>
  </sheetViews>
  <sheetFormatPr defaultRowHeight="15.95" customHeight="1" x14ac:dyDescent="0.25"/>
  <cols>
    <col min="1" max="1" width="9.140625" style="188"/>
    <col min="2" max="2" width="35.7109375" style="188" customWidth="1"/>
    <col min="3" max="3" width="19" style="188" bestFit="1" customWidth="1"/>
    <col min="4" max="4" width="19.7109375" style="188" bestFit="1" customWidth="1"/>
    <col min="5" max="5" width="14.7109375" style="188" bestFit="1" customWidth="1"/>
    <col min="6" max="6" width="11.5703125" style="188" bestFit="1" customWidth="1"/>
    <col min="7" max="16384" width="9.140625" style="188"/>
  </cols>
  <sheetData>
    <row r="1" spans="1:6" s="12" customFormat="1" ht="15.95" customHeight="1" x14ac:dyDescent="0.25">
      <c r="A1" s="11" t="s">
        <v>2377</v>
      </c>
    </row>
    <row r="3" spans="1:6" ht="15.95" customHeight="1" x14ac:dyDescent="0.25">
      <c r="B3" s="372" t="s">
        <v>93</v>
      </c>
      <c r="C3" s="373"/>
      <c r="D3" s="373"/>
      <c r="E3" s="373"/>
      <c r="F3" s="374"/>
    </row>
    <row r="4" spans="1:6" ht="15.95" customHeight="1" x14ac:dyDescent="0.25">
      <c r="B4" s="370" t="s">
        <v>110</v>
      </c>
      <c r="C4" s="24" t="s">
        <v>94</v>
      </c>
      <c r="D4" s="24" t="s">
        <v>96</v>
      </c>
      <c r="E4" s="24" t="s">
        <v>87</v>
      </c>
      <c r="F4" s="25"/>
    </row>
    <row r="5" spans="1:6" ht="15.95" customHeight="1" thickBot="1" x14ac:dyDescent="0.3">
      <c r="B5" s="371"/>
      <c r="C5" s="26" t="s">
        <v>95</v>
      </c>
      <c r="D5" s="26" t="s">
        <v>97</v>
      </c>
      <c r="E5" s="26" t="s">
        <v>88</v>
      </c>
      <c r="F5" s="27" t="s">
        <v>91</v>
      </c>
    </row>
    <row r="6" spans="1:6" ht="15.95" customHeight="1" thickBot="1" x14ac:dyDescent="0.3">
      <c r="B6" s="28" t="s">
        <v>1180</v>
      </c>
      <c r="C6" s="29" t="s">
        <v>114</v>
      </c>
      <c r="D6" s="29" t="s">
        <v>214</v>
      </c>
      <c r="E6" s="29" t="s">
        <v>1181</v>
      </c>
      <c r="F6" s="30">
        <v>0.47</v>
      </c>
    </row>
    <row r="7" spans="1:6" ht="15.95" customHeight="1" thickBot="1" x14ac:dyDescent="0.3">
      <c r="B7" s="189" t="s">
        <v>117</v>
      </c>
      <c r="C7" s="29"/>
      <c r="D7" s="29"/>
      <c r="E7" s="29"/>
      <c r="F7" s="30"/>
    </row>
    <row r="8" spans="1:6" ht="15.95" customHeight="1" thickBot="1" x14ac:dyDescent="0.3">
      <c r="B8" s="190" t="s">
        <v>118</v>
      </c>
      <c r="C8" s="26" t="s">
        <v>215</v>
      </c>
      <c r="D8" s="32" t="s">
        <v>216</v>
      </c>
      <c r="E8" s="29" t="s">
        <v>1182</v>
      </c>
      <c r="F8" s="33">
        <v>2.3E-2</v>
      </c>
    </row>
    <row r="9" spans="1:6" ht="15.95" customHeight="1" thickBot="1" x14ac:dyDescent="0.3">
      <c r="B9" s="190" t="s">
        <v>123</v>
      </c>
      <c r="C9" s="26" t="s">
        <v>217</v>
      </c>
      <c r="D9" s="32" t="s">
        <v>218</v>
      </c>
      <c r="E9" s="29" t="s">
        <v>1183</v>
      </c>
      <c r="F9" s="33">
        <v>0.03</v>
      </c>
    </row>
    <row r="10" spans="1:6" ht="15.95" customHeight="1" thickBot="1" x14ac:dyDescent="0.3">
      <c r="B10" s="28"/>
      <c r="C10" s="29"/>
      <c r="D10" s="29"/>
      <c r="E10" s="29"/>
      <c r="F10" s="30"/>
    </row>
    <row r="11" spans="1:6" ht="15.95" customHeight="1" thickBot="1" x14ac:dyDescent="0.3">
      <c r="B11" s="28" t="s">
        <v>128</v>
      </c>
      <c r="C11" s="29" t="s">
        <v>130</v>
      </c>
      <c r="D11" s="29" t="s">
        <v>219</v>
      </c>
      <c r="E11" s="29" t="s">
        <v>1184</v>
      </c>
      <c r="F11" s="30">
        <v>0.72</v>
      </c>
    </row>
    <row r="12" spans="1:6" ht="15.95" customHeight="1" thickBot="1" x14ac:dyDescent="0.3">
      <c r="B12" s="28" t="s">
        <v>133</v>
      </c>
      <c r="C12" s="29" t="s">
        <v>135</v>
      </c>
      <c r="D12" s="29" t="s">
        <v>220</v>
      </c>
      <c r="E12" s="29" t="s">
        <v>1185</v>
      </c>
      <c r="F12" s="30">
        <v>0.56999999999999995</v>
      </c>
    </row>
    <row r="13" spans="1:6" ht="15.95" customHeight="1" thickBot="1" x14ac:dyDescent="0.3">
      <c r="B13" s="28" t="s">
        <v>138</v>
      </c>
      <c r="C13" s="29" t="s">
        <v>140</v>
      </c>
      <c r="D13" s="29" t="s">
        <v>221</v>
      </c>
      <c r="E13" s="29" t="s">
        <v>1186</v>
      </c>
      <c r="F13" s="30">
        <v>0.16</v>
      </c>
    </row>
    <row r="14" spans="1:6" ht="15.95" customHeight="1" thickBot="1" x14ac:dyDescent="0.3">
      <c r="B14" s="189" t="s">
        <v>143</v>
      </c>
      <c r="C14" s="26" t="s">
        <v>145</v>
      </c>
      <c r="D14" s="32" t="s">
        <v>222</v>
      </c>
      <c r="E14" s="29" t="s">
        <v>1187</v>
      </c>
      <c r="F14" s="33">
        <v>3.0000000000000001E-3</v>
      </c>
    </row>
    <row r="15" spans="1:6" ht="15.95" customHeight="1" thickBot="1" x14ac:dyDescent="0.3">
      <c r="B15" s="190" t="s">
        <v>148</v>
      </c>
      <c r="C15" s="26" t="s">
        <v>150</v>
      </c>
      <c r="D15" s="32" t="s">
        <v>223</v>
      </c>
      <c r="E15" s="191" t="s">
        <v>1188</v>
      </c>
      <c r="F15" s="33">
        <v>4.4999999999999998E-2</v>
      </c>
    </row>
    <row r="16" spans="1:6" ht="15.95" customHeight="1" thickBot="1" x14ac:dyDescent="0.3">
      <c r="B16" s="28" t="s">
        <v>152</v>
      </c>
      <c r="C16" s="29" t="s">
        <v>154</v>
      </c>
      <c r="D16" s="29" t="s">
        <v>224</v>
      </c>
      <c r="E16" s="29" t="s">
        <v>1189</v>
      </c>
      <c r="F16" s="30">
        <v>0.21</v>
      </c>
    </row>
    <row r="17" spans="2:6" ht="15.95" customHeight="1" thickBot="1" x14ac:dyDescent="0.3">
      <c r="B17" s="28" t="s">
        <v>157</v>
      </c>
      <c r="C17" s="29" t="s">
        <v>225</v>
      </c>
      <c r="D17" s="29" t="s">
        <v>226</v>
      </c>
      <c r="E17" s="29" t="s">
        <v>1190</v>
      </c>
      <c r="F17" s="30">
        <v>0.63</v>
      </c>
    </row>
    <row r="18" spans="2:6" ht="15.95" customHeight="1" thickBot="1" x14ac:dyDescent="0.3">
      <c r="B18" s="28" t="s">
        <v>162</v>
      </c>
      <c r="C18" s="29" t="s">
        <v>164</v>
      </c>
      <c r="D18" s="29" t="s">
        <v>227</v>
      </c>
      <c r="E18" s="29" t="s">
        <v>1191</v>
      </c>
      <c r="F18" s="30">
        <v>0.37</v>
      </c>
    </row>
    <row r="19" spans="2:6" ht="15.95" customHeight="1" thickBot="1" x14ac:dyDescent="0.3">
      <c r="B19" s="28" t="s">
        <v>167</v>
      </c>
      <c r="C19" s="29" t="s">
        <v>169</v>
      </c>
      <c r="D19" s="29" t="s">
        <v>228</v>
      </c>
      <c r="E19" s="29" t="s">
        <v>1192</v>
      </c>
      <c r="F19" s="30">
        <v>0.13</v>
      </c>
    </row>
    <row r="20" spans="2:6" ht="15.95" customHeight="1" thickBot="1" x14ac:dyDescent="0.3">
      <c r="B20" s="189" t="s">
        <v>172</v>
      </c>
      <c r="C20" s="26" t="s">
        <v>174</v>
      </c>
      <c r="D20" s="32" t="s">
        <v>229</v>
      </c>
      <c r="E20" s="29" t="s">
        <v>1193</v>
      </c>
      <c r="F20" s="33" t="s">
        <v>230</v>
      </c>
    </row>
    <row r="21" spans="2:6" ht="15.95" customHeight="1" thickBot="1" x14ac:dyDescent="0.3">
      <c r="B21" s="190" t="s">
        <v>177</v>
      </c>
      <c r="C21" s="26" t="s">
        <v>179</v>
      </c>
      <c r="D21" s="32" t="s">
        <v>231</v>
      </c>
      <c r="E21" s="29" t="s">
        <v>1194</v>
      </c>
      <c r="F21" s="33">
        <v>1E-3</v>
      </c>
    </row>
    <row r="22" spans="2:6" ht="15.95" customHeight="1" thickBot="1" x14ac:dyDescent="0.3">
      <c r="B22" s="190" t="s">
        <v>182</v>
      </c>
      <c r="C22" s="26" t="s">
        <v>184</v>
      </c>
      <c r="D22" s="32" t="s">
        <v>232</v>
      </c>
      <c r="E22" s="29" t="s">
        <v>1195</v>
      </c>
      <c r="F22" s="33">
        <v>1E-3</v>
      </c>
    </row>
    <row r="23" spans="2:6" ht="15.95" customHeight="1" thickBot="1" x14ac:dyDescent="0.3">
      <c r="B23" s="190" t="s">
        <v>187</v>
      </c>
      <c r="C23" s="26" t="s">
        <v>189</v>
      </c>
      <c r="D23" s="32" t="s">
        <v>233</v>
      </c>
      <c r="E23" s="29" t="s">
        <v>1196</v>
      </c>
      <c r="F23" s="33">
        <v>4.1000000000000002E-2</v>
      </c>
    </row>
    <row r="24" spans="2:6" ht="15.95" customHeight="1" thickBot="1" x14ac:dyDescent="0.3">
      <c r="B24" s="28" t="s">
        <v>192</v>
      </c>
      <c r="C24" s="29" t="s">
        <v>194</v>
      </c>
      <c r="D24" s="29" t="s">
        <v>234</v>
      </c>
      <c r="E24" s="29" t="s">
        <v>1197</v>
      </c>
      <c r="F24" s="30">
        <v>0.24</v>
      </c>
    </row>
    <row r="25" spans="2:6" ht="15.95" customHeight="1" thickBot="1" x14ac:dyDescent="0.3">
      <c r="B25" s="28" t="s">
        <v>197</v>
      </c>
      <c r="C25" s="29" t="s">
        <v>199</v>
      </c>
      <c r="D25" s="29" t="s">
        <v>235</v>
      </c>
      <c r="E25" s="29" t="s">
        <v>1198</v>
      </c>
      <c r="F25" s="30">
        <v>0.22</v>
      </c>
    </row>
    <row r="26" spans="2:6" ht="15.95" customHeight="1" thickBot="1" x14ac:dyDescent="0.3">
      <c r="B26" s="28" t="s">
        <v>202</v>
      </c>
      <c r="C26" s="29" t="s">
        <v>236</v>
      </c>
      <c r="D26" s="29" t="s">
        <v>237</v>
      </c>
      <c r="E26" s="29" t="s">
        <v>1199</v>
      </c>
      <c r="F26" s="30">
        <v>0.34</v>
      </c>
    </row>
    <row r="27" spans="2:6" ht="15.95" customHeight="1" thickBot="1" x14ac:dyDescent="0.3">
      <c r="B27" s="28" t="s">
        <v>207</v>
      </c>
      <c r="C27" s="29" t="s">
        <v>209</v>
      </c>
      <c r="D27" s="29" t="s">
        <v>238</v>
      </c>
      <c r="E27" s="29" t="s">
        <v>1200</v>
      </c>
      <c r="F27" s="30">
        <v>0.53</v>
      </c>
    </row>
    <row r="28" spans="2:6" ht="15.95" customHeight="1" thickBot="1" x14ac:dyDescent="0.3">
      <c r="B28" s="189" t="s">
        <v>239</v>
      </c>
      <c r="C28" s="192"/>
      <c r="D28" s="192"/>
      <c r="E28" s="192"/>
      <c r="F28" s="193"/>
    </row>
    <row r="29" spans="2:6" ht="15.95" customHeight="1" thickBot="1" x14ac:dyDescent="0.3">
      <c r="B29" s="190" t="s">
        <v>240</v>
      </c>
      <c r="C29" s="26" t="s">
        <v>241</v>
      </c>
      <c r="D29" s="194" t="s">
        <v>242</v>
      </c>
      <c r="E29" s="29" t="s">
        <v>1201</v>
      </c>
      <c r="F29" s="195" t="s">
        <v>230</v>
      </c>
    </row>
    <row r="30" spans="2:6" ht="15.95" customHeight="1" thickBot="1" x14ac:dyDescent="0.3">
      <c r="B30" s="190" t="s">
        <v>243</v>
      </c>
      <c r="C30" s="26" t="s">
        <v>244</v>
      </c>
      <c r="D30" s="194" t="s">
        <v>245</v>
      </c>
      <c r="E30" s="29" t="s">
        <v>1202</v>
      </c>
      <c r="F30" s="195">
        <v>2E-3</v>
      </c>
    </row>
    <row r="31" spans="2:6" ht="15.95" customHeight="1" x14ac:dyDescent="0.25">
      <c r="B31" s="196" t="s">
        <v>246</v>
      </c>
      <c r="C31" s="197" t="s">
        <v>247</v>
      </c>
      <c r="D31" s="198" t="s">
        <v>248</v>
      </c>
      <c r="E31" s="31" t="s">
        <v>1203</v>
      </c>
      <c r="F31" s="199" t="s">
        <v>230</v>
      </c>
    </row>
    <row r="33" spans="2:2" ht="15.95" customHeight="1" x14ac:dyDescent="0.25">
      <c r="B33" s="187"/>
    </row>
    <row r="35" spans="2:2" ht="15.95" customHeight="1" x14ac:dyDescent="0.25">
      <c r="B35" s="188" t="s">
        <v>2239</v>
      </c>
    </row>
    <row r="36" spans="2:2" ht="15.95" customHeight="1" x14ac:dyDescent="0.25">
      <c r="B36" s="330" t="s">
        <v>250</v>
      </c>
    </row>
  </sheetData>
  <mergeCells count="2">
    <mergeCell ref="B4:B5"/>
    <mergeCell ref="B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2173-343E-4B4D-9C85-1F3AFA30F3AF}">
  <dimension ref="A1:I35"/>
  <sheetViews>
    <sheetView zoomScale="110" zoomScaleNormal="110" workbookViewId="0"/>
  </sheetViews>
  <sheetFormatPr defaultColWidth="6.5703125" defaultRowHeight="15.95" customHeight="1" x14ac:dyDescent="0.2"/>
  <cols>
    <col min="1" max="2" width="6.5703125" style="10"/>
    <col min="3" max="3" width="31.140625" style="10" customWidth="1"/>
    <col min="4" max="4" width="20.5703125" style="10" bestFit="1" customWidth="1"/>
    <col min="5" max="5" width="19" style="10" bestFit="1" customWidth="1"/>
    <col min="6" max="6" width="8.42578125" style="10" bestFit="1" customWidth="1"/>
    <col min="7" max="7" width="18" style="10" bestFit="1" customWidth="1"/>
    <col min="8" max="8" width="19" style="10" bestFit="1" customWidth="1"/>
    <col min="9" max="9" width="8.42578125" style="10" bestFit="1" customWidth="1"/>
    <col min="10" max="16384" width="6.5703125" style="10"/>
  </cols>
  <sheetData>
    <row r="1" spans="1:9" s="9" customFormat="1" ht="15.95" customHeight="1" x14ac:dyDescent="0.25">
      <c r="A1" s="9" t="s">
        <v>2378</v>
      </c>
    </row>
    <row r="3" spans="1:9" ht="15.95" customHeight="1" x14ac:dyDescent="0.2">
      <c r="C3" s="377" t="s">
        <v>98</v>
      </c>
      <c r="D3" s="378"/>
      <c r="E3" s="378"/>
      <c r="F3" s="378"/>
      <c r="G3" s="378"/>
      <c r="H3" s="378"/>
      <c r="I3" s="379"/>
    </row>
    <row r="4" spans="1:9" ht="15.95" customHeight="1" thickBot="1" x14ac:dyDescent="0.25">
      <c r="C4" s="47"/>
      <c r="D4" s="380" t="s">
        <v>99</v>
      </c>
      <c r="E4" s="381"/>
      <c r="F4" s="382"/>
      <c r="G4" s="380" t="s">
        <v>100</v>
      </c>
      <c r="H4" s="381"/>
      <c r="I4" s="382"/>
    </row>
    <row r="5" spans="1:9" ht="15.95" customHeight="1" x14ac:dyDescent="0.2">
      <c r="C5" s="375" t="s">
        <v>110</v>
      </c>
      <c r="D5" s="40" t="s">
        <v>96</v>
      </c>
      <c r="E5" s="40" t="s">
        <v>103</v>
      </c>
      <c r="F5" s="48" t="s">
        <v>91</v>
      </c>
      <c r="G5" s="40" t="s">
        <v>96</v>
      </c>
      <c r="H5" s="40" t="s">
        <v>103</v>
      </c>
      <c r="I5" s="48" t="s">
        <v>91</v>
      </c>
    </row>
    <row r="6" spans="1:9" ht="15.95" customHeight="1" thickBot="1" x14ac:dyDescent="0.25">
      <c r="C6" s="376"/>
      <c r="D6" s="41" t="s">
        <v>102</v>
      </c>
      <c r="E6" s="41" t="s">
        <v>104</v>
      </c>
      <c r="F6" s="49"/>
      <c r="G6" s="41" t="s">
        <v>105</v>
      </c>
      <c r="H6" s="41" t="s">
        <v>106</v>
      </c>
      <c r="I6" s="49"/>
    </row>
    <row r="7" spans="1:9" ht="15.95" customHeight="1" thickBot="1" x14ac:dyDescent="0.25">
      <c r="C7" s="52" t="s">
        <v>249</v>
      </c>
      <c r="D7" s="41" t="s">
        <v>251</v>
      </c>
      <c r="E7" s="41" t="s">
        <v>252</v>
      </c>
      <c r="F7" s="50">
        <v>8.3000000000000004E-2</v>
      </c>
      <c r="G7" s="42" t="s">
        <v>253</v>
      </c>
      <c r="H7" s="42" t="s">
        <v>254</v>
      </c>
      <c r="I7" s="51">
        <v>0.56999999999999995</v>
      </c>
    </row>
    <row r="8" spans="1:9" ht="15.95" customHeight="1" thickBot="1" x14ac:dyDescent="0.25">
      <c r="C8" s="52" t="s">
        <v>117</v>
      </c>
      <c r="D8" s="42"/>
      <c r="E8" s="42"/>
      <c r="F8" s="51"/>
      <c r="G8" s="42"/>
      <c r="H8" s="42"/>
      <c r="I8" s="51"/>
    </row>
    <row r="9" spans="1:9" ht="15.95" customHeight="1" thickBot="1" x14ac:dyDescent="0.25">
      <c r="C9" s="52" t="s">
        <v>118</v>
      </c>
      <c r="D9" s="42" t="s">
        <v>255</v>
      </c>
      <c r="E9" s="42" t="s">
        <v>256</v>
      </c>
      <c r="F9" s="51">
        <v>0.55000000000000004</v>
      </c>
      <c r="G9" s="42" t="s">
        <v>257</v>
      </c>
      <c r="H9" s="42" t="s">
        <v>258</v>
      </c>
      <c r="I9" s="51">
        <v>0.52</v>
      </c>
    </row>
    <row r="10" spans="1:9" ht="15.95" customHeight="1" thickBot="1" x14ac:dyDescent="0.25">
      <c r="C10" s="52" t="s">
        <v>123</v>
      </c>
      <c r="D10" s="42" t="s">
        <v>259</v>
      </c>
      <c r="E10" s="42" t="s">
        <v>260</v>
      </c>
      <c r="F10" s="51">
        <v>0.41</v>
      </c>
      <c r="G10" s="42" t="s">
        <v>261</v>
      </c>
      <c r="H10" s="42" t="s">
        <v>262</v>
      </c>
      <c r="I10" s="51">
        <v>0.45</v>
      </c>
    </row>
    <row r="11" spans="1:9" ht="15.95" customHeight="1" thickBot="1" x14ac:dyDescent="0.25">
      <c r="C11" s="52"/>
      <c r="D11" s="42"/>
      <c r="E11" s="42"/>
      <c r="F11" s="51"/>
      <c r="G11" s="42"/>
      <c r="H11" s="42"/>
      <c r="I11" s="51"/>
    </row>
    <row r="12" spans="1:9" ht="15.95" customHeight="1" thickBot="1" x14ac:dyDescent="0.25">
      <c r="C12" s="71" t="s">
        <v>128</v>
      </c>
      <c r="D12" s="41" t="s">
        <v>263</v>
      </c>
      <c r="E12" s="43" t="s">
        <v>264</v>
      </c>
      <c r="F12" s="53">
        <v>1.6E-2</v>
      </c>
      <c r="G12" s="41" t="s">
        <v>265</v>
      </c>
      <c r="H12" s="43" t="s">
        <v>266</v>
      </c>
      <c r="I12" s="53">
        <v>0.02</v>
      </c>
    </row>
    <row r="13" spans="1:9" ht="15.95" customHeight="1" thickBot="1" x14ac:dyDescent="0.25">
      <c r="C13" s="71" t="s">
        <v>133</v>
      </c>
      <c r="D13" s="41" t="s">
        <v>267</v>
      </c>
      <c r="E13" s="43" t="s">
        <v>268</v>
      </c>
      <c r="F13" s="53">
        <v>1.4999999999999999E-2</v>
      </c>
      <c r="G13" s="41" t="s">
        <v>269</v>
      </c>
      <c r="H13" s="43" t="s">
        <v>270</v>
      </c>
      <c r="I13" s="53">
        <v>3.0000000000000001E-3</v>
      </c>
    </row>
    <row r="14" spans="1:9" ht="15.95" customHeight="1" thickBot="1" x14ac:dyDescent="0.25">
      <c r="C14" s="52" t="s">
        <v>138</v>
      </c>
      <c r="D14" s="42" t="s">
        <v>271</v>
      </c>
      <c r="E14" s="42" t="s">
        <v>272</v>
      </c>
      <c r="F14" s="51">
        <v>0.48</v>
      </c>
      <c r="G14" s="42" t="s">
        <v>273</v>
      </c>
      <c r="H14" s="42" t="s">
        <v>274</v>
      </c>
      <c r="I14" s="51">
        <v>0.39</v>
      </c>
    </row>
    <row r="15" spans="1:9" ht="15.95" customHeight="1" thickBot="1" x14ac:dyDescent="0.25">
      <c r="C15" s="71" t="s">
        <v>143</v>
      </c>
      <c r="D15" s="41" t="s">
        <v>275</v>
      </c>
      <c r="E15" s="43" t="s">
        <v>276</v>
      </c>
      <c r="F15" s="53" t="s">
        <v>230</v>
      </c>
      <c r="G15" s="41" t="s">
        <v>277</v>
      </c>
      <c r="H15" s="43" t="s">
        <v>278</v>
      </c>
      <c r="I15" s="53" t="s">
        <v>230</v>
      </c>
    </row>
    <row r="16" spans="1:9" ht="15.95" customHeight="1" thickBot="1" x14ac:dyDescent="0.25">
      <c r="C16" s="52" t="s">
        <v>148</v>
      </c>
      <c r="D16" s="42" t="s">
        <v>279</v>
      </c>
      <c r="E16" s="42" t="s">
        <v>280</v>
      </c>
      <c r="F16" s="51">
        <v>0.35</v>
      </c>
      <c r="G16" s="42" t="s">
        <v>281</v>
      </c>
      <c r="H16" s="42" t="s">
        <v>282</v>
      </c>
      <c r="I16" s="51">
        <v>0.76</v>
      </c>
    </row>
    <row r="17" spans="3:9" ht="15.95" customHeight="1" thickBot="1" x14ac:dyDescent="0.25">
      <c r="C17" s="52" t="s">
        <v>152</v>
      </c>
      <c r="D17" s="42" t="s">
        <v>283</v>
      </c>
      <c r="E17" s="42" t="s">
        <v>284</v>
      </c>
      <c r="F17" s="51">
        <v>0.2</v>
      </c>
      <c r="G17" s="42" t="s">
        <v>285</v>
      </c>
      <c r="H17" s="42" t="s">
        <v>286</v>
      </c>
      <c r="I17" s="51">
        <v>1</v>
      </c>
    </row>
    <row r="18" spans="3:9" ht="15.95" customHeight="1" thickBot="1" x14ac:dyDescent="0.25">
      <c r="C18" s="52" t="s">
        <v>157</v>
      </c>
      <c r="D18" s="42" t="s">
        <v>287</v>
      </c>
      <c r="E18" s="42" t="s">
        <v>288</v>
      </c>
      <c r="F18" s="51">
        <v>0.19</v>
      </c>
      <c r="G18" s="42" t="s">
        <v>289</v>
      </c>
      <c r="H18" s="42" t="s">
        <v>290</v>
      </c>
      <c r="I18" s="51">
        <v>0.84</v>
      </c>
    </row>
    <row r="19" spans="3:9" ht="15.95" customHeight="1" thickBot="1" x14ac:dyDescent="0.25">
      <c r="C19" s="54" t="s">
        <v>162</v>
      </c>
      <c r="D19" s="41" t="s">
        <v>291</v>
      </c>
      <c r="E19" s="44" t="s">
        <v>292</v>
      </c>
      <c r="F19" s="55">
        <v>4.0000000000000001E-3</v>
      </c>
      <c r="G19" s="42" t="s">
        <v>293</v>
      </c>
      <c r="H19" s="42" t="s">
        <v>294</v>
      </c>
      <c r="I19" s="51">
        <v>0.66</v>
      </c>
    </row>
    <row r="20" spans="3:9" ht="15.95" customHeight="1" thickBot="1" x14ac:dyDescent="0.25">
      <c r="C20" s="52" t="s">
        <v>167</v>
      </c>
      <c r="D20" s="42" t="s">
        <v>295</v>
      </c>
      <c r="E20" s="42" t="s">
        <v>296</v>
      </c>
      <c r="F20" s="51">
        <v>0.39</v>
      </c>
      <c r="G20" s="42" t="s">
        <v>297</v>
      </c>
      <c r="H20" s="42" t="s">
        <v>298</v>
      </c>
      <c r="I20" s="51">
        <v>0.7</v>
      </c>
    </row>
    <row r="21" spans="3:9" ht="15.95" customHeight="1" thickBot="1" x14ac:dyDescent="0.25">
      <c r="C21" s="52" t="s">
        <v>172</v>
      </c>
      <c r="D21" s="42" t="s">
        <v>299</v>
      </c>
      <c r="E21" s="42" t="s">
        <v>300</v>
      </c>
      <c r="F21" s="51">
        <v>0.93</v>
      </c>
      <c r="G21" s="42" t="s">
        <v>301</v>
      </c>
      <c r="H21" s="42" t="s">
        <v>302</v>
      </c>
      <c r="I21" s="51">
        <v>0.1</v>
      </c>
    </row>
    <row r="22" spans="3:9" ht="15.95" customHeight="1" thickBot="1" x14ac:dyDescent="0.25">
      <c r="C22" s="52" t="s">
        <v>177</v>
      </c>
      <c r="D22" s="42" t="s">
        <v>303</v>
      </c>
      <c r="E22" s="42" t="s">
        <v>304</v>
      </c>
      <c r="F22" s="51">
        <v>0.75</v>
      </c>
      <c r="G22" s="41" t="s">
        <v>305</v>
      </c>
      <c r="H22" s="41" t="s">
        <v>306</v>
      </c>
      <c r="I22" s="50">
        <v>6.8000000000000005E-2</v>
      </c>
    </row>
    <row r="23" spans="3:9" ht="15.95" customHeight="1" thickBot="1" x14ac:dyDescent="0.25">
      <c r="C23" s="52" t="s">
        <v>182</v>
      </c>
      <c r="D23" s="42" t="s">
        <v>307</v>
      </c>
      <c r="E23" s="42" t="s">
        <v>308</v>
      </c>
      <c r="F23" s="51">
        <v>0.78</v>
      </c>
      <c r="G23" s="42" t="s">
        <v>309</v>
      </c>
      <c r="H23" s="42" t="s">
        <v>310</v>
      </c>
      <c r="I23" s="51">
        <v>0.47</v>
      </c>
    </row>
    <row r="24" spans="3:9" ht="15.95" customHeight="1" thickBot="1" x14ac:dyDescent="0.25">
      <c r="C24" s="52" t="s">
        <v>187</v>
      </c>
      <c r="D24" s="42" t="s">
        <v>311</v>
      </c>
      <c r="E24" s="42" t="s">
        <v>312</v>
      </c>
      <c r="F24" s="51">
        <v>0.73</v>
      </c>
      <c r="G24" s="42" t="s">
        <v>313</v>
      </c>
      <c r="H24" s="42" t="s">
        <v>314</v>
      </c>
      <c r="I24" s="51">
        <v>0.14000000000000001</v>
      </c>
    </row>
    <row r="25" spans="3:9" ht="15.95" customHeight="1" thickBot="1" x14ac:dyDescent="0.25">
      <c r="C25" s="71" t="s">
        <v>192</v>
      </c>
      <c r="D25" s="41" t="s">
        <v>315</v>
      </c>
      <c r="E25" s="43" t="s">
        <v>316</v>
      </c>
      <c r="F25" s="53">
        <v>8.0000000000000002E-3</v>
      </c>
      <c r="G25" s="42" t="s">
        <v>317</v>
      </c>
      <c r="H25" s="42" t="s">
        <v>318</v>
      </c>
      <c r="I25" s="51">
        <v>0.85</v>
      </c>
    </row>
    <row r="26" spans="3:9" ht="15.95" customHeight="1" thickBot="1" x14ac:dyDescent="0.25">
      <c r="C26" s="71" t="s">
        <v>197</v>
      </c>
      <c r="D26" s="41" t="s">
        <v>319</v>
      </c>
      <c r="E26" s="43" t="s">
        <v>320</v>
      </c>
      <c r="F26" s="53">
        <v>4.0000000000000001E-3</v>
      </c>
      <c r="G26" s="42" t="s">
        <v>321</v>
      </c>
      <c r="H26" s="42" t="s">
        <v>322</v>
      </c>
      <c r="I26" s="51">
        <v>0.12</v>
      </c>
    </row>
    <row r="27" spans="3:9" ht="15.95" customHeight="1" thickBot="1" x14ac:dyDescent="0.25">
      <c r="C27" s="52" t="s">
        <v>202</v>
      </c>
      <c r="D27" s="42" t="s">
        <v>323</v>
      </c>
      <c r="E27" s="42" t="s">
        <v>324</v>
      </c>
      <c r="F27" s="51">
        <v>0.41</v>
      </c>
      <c r="G27" s="42" t="s">
        <v>325</v>
      </c>
      <c r="H27" s="42" t="s">
        <v>326</v>
      </c>
      <c r="I27" s="51">
        <v>0.16</v>
      </c>
    </row>
    <row r="28" spans="3:9" ht="15.95" customHeight="1" thickBot="1" x14ac:dyDescent="0.25">
      <c r="C28" s="52" t="s">
        <v>207</v>
      </c>
      <c r="D28" s="42" t="s">
        <v>327</v>
      </c>
      <c r="E28" s="56" t="s">
        <v>328</v>
      </c>
      <c r="F28" s="51">
        <v>0.99</v>
      </c>
      <c r="G28" s="42" t="s">
        <v>329</v>
      </c>
      <c r="H28" s="42" t="s">
        <v>330</v>
      </c>
      <c r="I28" s="51">
        <v>0.15</v>
      </c>
    </row>
    <row r="29" spans="3:9" ht="15.95" customHeight="1" thickBot="1" x14ac:dyDescent="0.25">
      <c r="C29" s="52" t="s">
        <v>239</v>
      </c>
      <c r="D29" s="42"/>
      <c r="E29" s="57"/>
      <c r="F29" s="51"/>
      <c r="G29" s="42"/>
      <c r="H29" s="42"/>
      <c r="I29" s="51"/>
    </row>
    <row r="30" spans="3:9" ht="15.95" customHeight="1" thickBot="1" x14ac:dyDescent="0.25">
      <c r="C30" s="54" t="s">
        <v>240</v>
      </c>
      <c r="D30" s="41" t="s">
        <v>331</v>
      </c>
      <c r="E30" s="44" t="s">
        <v>332</v>
      </c>
      <c r="F30" s="55">
        <v>1.6E-2</v>
      </c>
      <c r="G30" s="42" t="s">
        <v>333</v>
      </c>
      <c r="H30" s="42" t="s">
        <v>334</v>
      </c>
      <c r="I30" s="51">
        <v>0.21</v>
      </c>
    </row>
    <row r="31" spans="3:9" ht="15.95" customHeight="1" thickBot="1" x14ac:dyDescent="0.25">
      <c r="C31" s="52" t="s">
        <v>243</v>
      </c>
      <c r="D31" s="42" t="s">
        <v>335</v>
      </c>
      <c r="E31" s="42" t="s">
        <v>336</v>
      </c>
      <c r="F31" s="51">
        <v>0.3</v>
      </c>
      <c r="G31" s="42" t="s">
        <v>337</v>
      </c>
      <c r="H31" s="42" t="s">
        <v>338</v>
      </c>
      <c r="I31" s="51">
        <v>0.28999999999999998</v>
      </c>
    </row>
    <row r="32" spans="3:9" ht="15.95" customHeight="1" thickBot="1" x14ac:dyDescent="0.25">
      <c r="C32" s="58" t="s">
        <v>246</v>
      </c>
      <c r="D32" s="59" t="s">
        <v>339</v>
      </c>
      <c r="E32" s="59" t="s">
        <v>340</v>
      </c>
      <c r="F32" s="60">
        <v>6.0999999999999999E-2</v>
      </c>
      <c r="G32" s="61" t="s">
        <v>341</v>
      </c>
      <c r="H32" s="61" t="s">
        <v>342</v>
      </c>
      <c r="I32" s="62">
        <v>0.15</v>
      </c>
    </row>
    <row r="34" spans="3:3" ht="15.95" customHeight="1" x14ac:dyDescent="0.25">
      <c r="C34" t="s">
        <v>2240</v>
      </c>
    </row>
    <row r="35" spans="3:3" ht="15.95" customHeight="1" x14ac:dyDescent="0.25">
      <c r="C35" t="s">
        <v>250</v>
      </c>
    </row>
  </sheetData>
  <mergeCells count="4">
    <mergeCell ref="C5:C6"/>
    <mergeCell ref="C3:I3"/>
    <mergeCell ref="D4:F4"/>
    <mergeCell ref="G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30D3-11DA-49BF-86DF-6C960CFD45D5}">
  <dimension ref="A1:H35"/>
  <sheetViews>
    <sheetView workbookViewId="0"/>
  </sheetViews>
  <sheetFormatPr defaultRowHeight="15.95" customHeight="1" x14ac:dyDescent="0.2"/>
  <cols>
    <col min="1" max="1" width="9.140625" style="10"/>
    <col min="2" max="2" width="22.5703125" style="10" bestFit="1" customWidth="1"/>
    <col min="3" max="3" width="13.7109375" style="10" bestFit="1" customWidth="1"/>
    <col min="4" max="4" width="16.42578125" style="10" bestFit="1" customWidth="1"/>
    <col min="5" max="5" width="7.7109375" style="10" bestFit="1" customWidth="1"/>
    <col min="6" max="6" width="13.7109375" style="10" bestFit="1" customWidth="1"/>
    <col min="7" max="7" width="16.42578125" style="10" bestFit="1" customWidth="1"/>
    <col min="8" max="8" width="7.7109375" style="10" bestFit="1" customWidth="1"/>
    <col min="9" max="16384" width="9.140625" style="10"/>
  </cols>
  <sheetData>
    <row r="1" spans="1:8" s="9" customFormat="1" ht="15.95" customHeight="1" x14ac:dyDescent="0.25">
      <c r="A1" s="9" t="s">
        <v>2379</v>
      </c>
    </row>
    <row r="2" spans="1:8" ht="15.95" customHeight="1" thickBot="1" x14ac:dyDescent="0.25"/>
    <row r="3" spans="1:8" ht="15.95" customHeight="1" thickBot="1" x14ac:dyDescent="0.25">
      <c r="B3" s="383" t="s">
        <v>107</v>
      </c>
      <c r="C3" s="384"/>
      <c r="D3" s="384"/>
      <c r="E3" s="384"/>
      <c r="F3" s="384"/>
      <c r="G3" s="384"/>
      <c r="H3" s="385"/>
    </row>
    <row r="4" spans="1:8" ht="15.95" customHeight="1" thickBot="1" x14ac:dyDescent="0.25">
      <c r="B4" s="66"/>
      <c r="C4" s="388" t="s">
        <v>99</v>
      </c>
      <c r="D4" s="389"/>
      <c r="E4" s="390"/>
      <c r="F4" s="391" t="s">
        <v>100</v>
      </c>
      <c r="G4" s="389"/>
      <c r="H4" s="390"/>
    </row>
    <row r="5" spans="1:8" ht="15.95" customHeight="1" x14ac:dyDescent="0.2">
      <c r="B5" s="392" t="s">
        <v>110</v>
      </c>
      <c r="C5" s="1" t="s">
        <v>94</v>
      </c>
      <c r="D5" s="1" t="s">
        <v>103</v>
      </c>
      <c r="E5" s="394" t="s">
        <v>91</v>
      </c>
      <c r="F5" s="1" t="s">
        <v>94</v>
      </c>
      <c r="G5" s="1" t="s">
        <v>103</v>
      </c>
      <c r="H5" s="394" t="s">
        <v>91</v>
      </c>
    </row>
    <row r="6" spans="1:8" ht="15.95" customHeight="1" thickBot="1" x14ac:dyDescent="0.25">
      <c r="B6" s="393"/>
      <c r="C6" s="2" t="s">
        <v>108</v>
      </c>
      <c r="D6" s="2" t="s">
        <v>104</v>
      </c>
      <c r="E6" s="395"/>
      <c r="F6" s="2" t="s">
        <v>343</v>
      </c>
      <c r="G6" s="2" t="s">
        <v>106</v>
      </c>
      <c r="H6" s="395"/>
    </row>
    <row r="7" spans="1:8" ht="15.95" customHeight="1" thickBot="1" x14ac:dyDescent="0.25">
      <c r="B7" s="64" t="s">
        <v>112</v>
      </c>
      <c r="C7" s="3" t="s">
        <v>344</v>
      </c>
      <c r="D7" s="3" t="s">
        <v>252</v>
      </c>
      <c r="E7" s="6">
        <v>0.16</v>
      </c>
      <c r="F7" s="3" t="s">
        <v>345</v>
      </c>
      <c r="G7" s="3" t="s">
        <v>254</v>
      </c>
      <c r="H7" s="6">
        <v>0.66</v>
      </c>
    </row>
    <row r="8" spans="1:8" ht="15.95" customHeight="1" thickBot="1" x14ac:dyDescent="0.25">
      <c r="B8" s="67" t="s">
        <v>117</v>
      </c>
      <c r="C8" s="3"/>
      <c r="D8" s="3"/>
      <c r="E8" s="6"/>
      <c r="F8" s="3"/>
      <c r="G8" s="3"/>
      <c r="H8" s="6"/>
    </row>
    <row r="9" spans="1:8" ht="15.95" customHeight="1" thickBot="1" x14ac:dyDescent="0.25">
      <c r="B9" s="63" t="s">
        <v>118</v>
      </c>
      <c r="C9" s="2" t="s">
        <v>346</v>
      </c>
      <c r="D9" s="8" t="s">
        <v>256</v>
      </c>
      <c r="E9" s="46">
        <v>4.0000000000000001E-3</v>
      </c>
      <c r="F9" s="3" t="s">
        <v>347</v>
      </c>
      <c r="G9" s="13" t="s">
        <v>258</v>
      </c>
      <c r="H9" s="6">
        <v>0.18</v>
      </c>
    </row>
    <row r="10" spans="1:8" ht="15.95" customHeight="1" thickBot="1" x14ac:dyDescent="0.25">
      <c r="B10" s="64" t="s">
        <v>123</v>
      </c>
      <c r="C10" s="3" t="s">
        <v>348</v>
      </c>
      <c r="D10" s="3" t="s">
        <v>260</v>
      </c>
      <c r="E10" s="6">
        <v>0.56999999999999995</v>
      </c>
      <c r="F10" s="3" t="s">
        <v>349</v>
      </c>
      <c r="G10" s="3" t="s">
        <v>262</v>
      </c>
      <c r="H10" s="6">
        <v>0.18</v>
      </c>
    </row>
    <row r="11" spans="1:8" ht="15.95" customHeight="1" thickBot="1" x14ac:dyDescent="0.25">
      <c r="B11" s="64"/>
      <c r="C11" s="3"/>
      <c r="D11" s="3"/>
      <c r="E11" s="6"/>
      <c r="F11" s="3"/>
      <c r="G11" s="3"/>
      <c r="H11" s="6"/>
    </row>
    <row r="12" spans="1:8" ht="15.95" customHeight="1" thickBot="1" x14ac:dyDescent="0.25">
      <c r="B12" s="67" t="s">
        <v>128</v>
      </c>
      <c r="C12" s="3" t="s">
        <v>350</v>
      </c>
      <c r="D12" s="3" t="s">
        <v>264</v>
      </c>
      <c r="E12" s="7">
        <v>7.8E-2</v>
      </c>
      <c r="F12" s="2" t="s">
        <v>351</v>
      </c>
      <c r="G12" s="8" t="s">
        <v>266</v>
      </c>
      <c r="H12" s="46">
        <v>2.5999999999999999E-2</v>
      </c>
    </row>
    <row r="13" spans="1:8" ht="15.95" customHeight="1" thickBot="1" x14ac:dyDescent="0.25">
      <c r="B13" s="64" t="s">
        <v>133</v>
      </c>
      <c r="C13" s="3" t="s">
        <v>352</v>
      </c>
      <c r="D13" s="3" t="s">
        <v>268</v>
      </c>
      <c r="E13" s="6">
        <v>0.32</v>
      </c>
      <c r="F13" s="3" t="s">
        <v>353</v>
      </c>
      <c r="G13" s="3" t="s">
        <v>270</v>
      </c>
      <c r="H13" s="6">
        <v>0.12</v>
      </c>
    </row>
    <row r="14" spans="1:8" ht="15.95" customHeight="1" x14ac:dyDescent="0.2">
      <c r="B14" s="68" t="s">
        <v>354</v>
      </c>
      <c r="C14" s="396" t="s">
        <v>356</v>
      </c>
      <c r="D14" s="396" t="s">
        <v>272</v>
      </c>
      <c r="E14" s="386">
        <v>0.23</v>
      </c>
      <c r="F14" s="398" t="s">
        <v>357</v>
      </c>
      <c r="G14" s="396" t="s">
        <v>274</v>
      </c>
      <c r="H14" s="386">
        <v>0.49</v>
      </c>
    </row>
    <row r="15" spans="1:8" ht="15.95" customHeight="1" thickBot="1" x14ac:dyDescent="0.25">
      <c r="B15" s="64" t="s">
        <v>355</v>
      </c>
      <c r="C15" s="397"/>
      <c r="D15" s="397"/>
      <c r="E15" s="387"/>
      <c r="F15" s="399"/>
      <c r="G15" s="397"/>
      <c r="H15" s="387"/>
    </row>
    <row r="16" spans="1:8" ht="15.95" customHeight="1" x14ac:dyDescent="0.2">
      <c r="B16" s="69" t="s">
        <v>358</v>
      </c>
      <c r="C16" s="402" t="s">
        <v>359</v>
      </c>
      <c r="D16" s="404" t="s">
        <v>276</v>
      </c>
      <c r="E16" s="400" t="s">
        <v>230</v>
      </c>
      <c r="F16" s="392" t="s">
        <v>360</v>
      </c>
      <c r="G16" s="404" t="s">
        <v>278</v>
      </c>
      <c r="H16" s="400" t="s">
        <v>230</v>
      </c>
    </row>
    <row r="17" spans="2:8" ht="15.95" customHeight="1" thickBot="1" x14ac:dyDescent="0.25">
      <c r="B17" s="67" t="s">
        <v>355</v>
      </c>
      <c r="C17" s="403"/>
      <c r="D17" s="405"/>
      <c r="E17" s="406"/>
      <c r="F17" s="393"/>
      <c r="G17" s="405"/>
      <c r="H17" s="406"/>
    </row>
    <row r="18" spans="2:8" ht="15.95" customHeight="1" thickBot="1" x14ac:dyDescent="0.25">
      <c r="B18" s="65" t="s">
        <v>148</v>
      </c>
      <c r="C18" s="2" t="s">
        <v>361</v>
      </c>
      <c r="D18" s="8" t="s">
        <v>280</v>
      </c>
      <c r="E18" s="46">
        <v>2.7E-2</v>
      </c>
      <c r="F18" s="3" t="s">
        <v>362</v>
      </c>
      <c r="G18" s="3" t="s">
        <v>282</v>
      </c>
      <c r="H18" s="6">
        <v>0.42</v>
      </c>
    </row>
    <row r="19" spans="2:8" ht="15.95" customHeight="1" thickBot="1" x14ac:dyDescent="0.25">
      <c r="B19" s="64" t="s">
        <v>152</v>
      </c>
      <c r="C19" s="3" t="s">
        <v>363</v>
      </c>
      <c r="D19" s="3" t="s">
        <v>284</v>
      </c>
      <c r="E19" s="6">
        <v>0.1</v>
      </c>
      <c r="F19" s="3" t="s">
        <v>364</v>
      </c>
      <c r="G19" s="3" t="s">
        <v>286</v>
      </c>
      <c r="H19" s="6">
        <v>0.55000000000000004</v>
      </c>
    </row>
    <row r="20" spans="2:8" ht="15.95" customHeight="1" thickBot="1" x14ac:dyDescent="0.25">
      <c r="B20" s="63" t="s">
        <v>157</v>
      </c>
      <c r="C20" s="2" t="s">
        <v>365</v>
      </c>
      <c r="D20" s="8" t="s">
        <v>288</v>
      </c>
      <c r="E20" s="46">
        <v>2.8000000000000001E-2</v>
      </c>
      <c r="F20" s="3" t="s">
        <v>366</v>
      </c>
      <c r="G20" s="3" t="s">
        <v>290</v>
      </c>
      <c r="H20" s="6">
        <v>0.56999999999999995</v>
      </c>
    </row>
    <row r="21" spans="2:8" ht="15.95" customHeight="1" thickBot="1" x14ac:dyDescent="0.25">
      <c r="B21" s="64" t="s">
        <v>162</v>
      </c>
      <c r="C21" s="3" t="s">
        <v>367</v>
      </c>
      <c r="D21" s="3" t="s">
        <v>292</v>
      </c>
      <c r="E21" s="6">
        <v>0.17</v>
      </c>
      <c r="F21" s="3" t="s">
        <v>368</v>
      </c>
      <c r="G21" s="3" t="s">
        <v>294</v>
      </c>
      <c r="H21" s="6">
        <v>0.53</v>
      </c>
    </row>
    <row r="22" spans="2:8" ht="15.95" customHeight="1" thickBot="1" x14ac:dyDescent="0.25">
      <c r="B22" s="63" t="s">
        <v>167</v>
      </c>
      <c r="C22" s="3" t="s">
        <v>369</v>
      </c>
      <c r="D22" s="3" t="s">
        <v>296</v>
      </c>
      <c r="E22" s="6">
        <v>0.1</v>
      </c>
      <c r="F22" s="2" t="s">
        <v>370</v>
      </c>
      <c r="G22" s="8" t="s">
        <v>298</v>
      </c>
      <c r="H22" s="46">
        <v>4.2000000000000003E-2</v>
      </c>
    </row>
    <row r="23" spans="2:8" ht="15.95" customHeight="1" thickBot="1" x14ac:dyDescent="0.25">
      <c r="B23" s="67" t="s">
        <v>172</v>
      </c>
      <c r="C23" s="2" t="s">
        <v>371</v>
      </c>
      <c r="D23" s="8" t="s">
        <v>300</v>
      </c>
      <c r="E23" s="46">
        <v>8.0000000000000002E-3</v>
      </c>
      <c r="F23" s="2" t="s">
        <v>372</v>
      </c>
      <c r="G23" s="8" t="s">
        <v>302</v>
      </c>
      <c r="H23" s="46" t="s">
        <v>230</v>
      </c>
    </row>
    <row r="24" spans="2:8" ht="15.95" customHeight="1" thickBot="1" x14ac:dyDescent="0.25">
      <c r="B24" s="63" t="s">
        <v>177</v>
      </c>
      <c r="C24" s="2" t="s">
        <v>373</v>
      </c>
      <c r="D24" s="8" t="s">
        <v>304</v>
      </c>
      <c r="E24" s="46">
        <v>0.04</v>
      </c>
      <c r="F24" s="2" t="s">
        <v>374</v>
      </c>
      <c r="G24" s="8" t="s">
        <v>306</v>
      </c>
      <c r="H24" s="46">
        <v>1E-3</v>
      </c>
    </row>
    <row r="25" spans="2:8" ht="15.95" customHeight="1" thickBot="1" x14ac:dyDescent="0.25">
      <c r="B25" s="63" t="s">
        <v>182</v>
      </c>
      <c r="C25" s="3" t="s">
        <v>375</v>
      </c>
      <c r="D25" s="3" t="s">
        <v>308</v>
      </c>
      <c r="E25" s="7">
        <v>8.2000000000000003E-2</v>
      </c>
      <c r="F25" s="2" t="s">
        <v>376</v>
      </c>
      <c r="G25" s="8" t="s">
        <v>310</v>
      </c>
      <c r="H25" s="46" t="s">
        <v>230</v>
      </c>
    </row>
    <row r="26" spans="2:8" ht="15.95" customHeight="1" thickBot="1" x14ac:dyDescent="0.25">
      <c r="B26" s="64" t="s">
        <v>187</v>
      </c>
      <c r="C26" s="3" t="s">
        <v>377</v>
      </c>
      <c r="D26" s="3" t="s">
        <v>312</v>
      </c>
      <c r="E26" s="6">
        <v>0.57999999999999996</v>
      </c>
      <c r="F26" s="3" t="s">
        <v>378</v>
      </c>
      <c r="G26" s="3" t="s">
        <v>314</v>
      </c>
      <c r="H26" s="6">
        <v>0.44</v>
      </c>
    </row>
    <row r="27" spans="2:8" ht="15.95" customHeight="1" thickBot="1" x14ac:dyDescent="0.25">
      <c r="B27" s="67" t="s">
        <v>192</v>
      </c>
      <c r="C27" s="2" t="s">
        <v>379</v>
      </c>
      <c r="D27" s="8" t="s">
        <v>316</v>
      </c>
      <c r="E27" s="46">
        <v>1E-3</v>
      </c>
      <c r="F27" s="3" t="s">
        <v>380</v>
      </c>
      <c r="G27" s="3" t="s">
        <v>318</v>
      </c>
      <c r="H27" s="7">
        <v>7.5999999999999998E-2</v>
      </c>
    </row>
    <row r="28" spans="2:8" ht="15.95" customHeight="1" thickBot="1" x14ac:dyDescent="0.25">
      <c r="B28" s="67" t="s">
        <v>197</v>
      </c>
      <c r="C28" s="3" t="s">
        <v>381</v>
      </c>
      <c r="D28" s="3" t="s">
        <v>320</v>
      </c>
      <c r="E28" s="7">
        <v>7.1999999999999995E-2</v>
      </c>
      <c r="F28" s="2" t="s">
        <v>382</v>
      </c>
      <c r="G28" s="8" t="s">
        <v>322</v>
      </c>
      <c r="H28" s="46">
        <v>8.9999999999999993E-3</v>
      </c>
    </row>
    <row r="29" spans="2:8" ht="15.95" customHeight="1" thickBot="1" x14ac:dyDescent="0.25">
      <c r="B29" s="67" t="s">
        <v>202</v>
      </c>
      <c r="C29" s="3" t="s">
        <v>383</v>
      </c>
      <c r="D29" s="3" t="s">
        <v>324</v>
      </c>
      <c r="E29" s="6">
        <v>0.59</v>
      </c>
      <c r="F29" s="2" t="s">
        <v>384</v>
      </c>
      <c r="G29" s="8" t="s">
        <v>326</v>
      </c>
      <c r="H29" s="46">
        <v>3.7999999999999999E-2</v>
      </c>
    </row>
    <row r="30" spans="2:8" ht="15.95" customHeight="1" x14ac:dyDescent="0.2">
      <c r="B30" s="69" t="s">
        <v>385</v>
      </c>
      <c r="C30" s="396" t="s">
        <v>387</v>
      </c>
      <c r="D30" s="396" t="s">
        <v>328</v>
      </c>
      <c r="E30" s="386">
        <v>0.85</v>
      </c>
      <c r="F30" s="392" t="s">
        <v>388</v>
      </c>
      <c r="G30" s="404" t="s">
        <v>330</v>
      </c>
      <c r="H30" s="400">
        <v>1.4E-2</v>
      </c>
    </row>
    <row r="31" spans="2:8" ht="15.95" customHeight="1" thickBot="1" x14ac:dyDescent="0.25">
      <c r="B31" s="70" t="s">
        <v>386</v>
      </c>
      <c r="C31" s="407"/>
      <c r="D31" s="407"/>
      <c r="E31" s="408"/>
      <c r="F31" s="409"/>
      <c r="G31" s="410"/>
      <c r="H31" s="401"/>
    </row>
    <row r="34" spans="2:2" ht="15.95" customHeight="1" x14ac:dyDescent="0.25">
      <c r="B34" t="s">
        <v>2241</v>
      </c>
    </row>
    <row r="35" spans="2:2" ht="15.95" customHeight="1" x14ac:dyDescent="0.25">
      <c r="B35" t="s">
        <v>250</v>
      </c>
    </row>
  </sheetData>
  <mergeCells count="24">
    <mergeCell ref="H30:H31"/>
    <mergeCell ref="C16:C17"/>
    <mergeCell ref="D16:D17"/>
    <mergeCell ref="E16:E17"/>
    <mergeCell ref="F16:F17"/>
    <mergeCell ref="G16:G17"/>
    <mergeCell ref="H16:H17"/>
    <mergeCell ref="C30:C31"/>
    <mergeCell ref="D30:D31"/>
    <mergeCell ref="E30:E31"/>
    <mergeCell ref="F30:F31"/>
    <mergeCell ref="G30:G31"/>
    <mergeCell ref="B3:H3"/>
    <mergeCell ref="H14:H15"/>
    <mergeCell ref="C4:E4"/>
    <mergeCell ref="F4:H4"/>
    <mergeCell ref="B5:B6"/>
    <mergeCell ref="E5:E6"/>
    <mergeCell ref="H5:H6"/>
    <mergeCell ref="C14:C15"/>
    <mergeCell ref="D14:D15"/>
    <mergeCell ref="E14:E15"/>
    <mergeCell ref="F14:F15"/>
    <mergeCell ref="G14:G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7C416-1E70-421E-AE5C-04B935CBD6F4}">
  <dimension ref="A1:I59"/>
  <sheetViews>
    <sheetView zoomScale="80" zoomScaleNormal="80" workbookViewId="0"/>
  </sheetViews>
  <sheetFormatPr defaultRowHeight="15.95" customHeight="1" x14ac:dyDescent="0.25"/>
  <cols>
    <col min="2" max="2" width="48.42578125" bestFit="1" customWidth="1"/>
    <col min="3" max="3" width="21.42578125" bestFit="1" customWidth="1"/>
    <col min="4" max="4" width="17.140625" bestFit="1" customWidth="1"/>
    <col min="5" max="5" width="13" bestFit="1" customWidth="1"/>
    <col min="6" max="6" width="8.5703125" bestFit="1" customWidth="1"/>
    <col min="9" max="9" width="8.28515625" bestFit="1" customWidth="1"/>
  </cols>
  <sheetData>
    <row r="1" spans="1:9" s="9" customFormat="1" ht="15.95" customHeight="1" x14ac:dyDescent="0.25">
      <c r="A1" s="11" t="s">
        <v>2380</v>
      </c>
    </row>
    <row r="3" spans="1:9" ht="15.95" customHeight="1" x14ac:dyDescent="0.25">
      <c r="B3" s="359" t="s">
        <v>81</v>
      </c>
      <c r="C3" s="360"/>
      <c r="D3" s="360"/>
      <c r="E3" s="360"/>
      <c r="F3" s="360"/>
      <c r="G3" s="360"/>
      <c r="H3" s="360"/>
      <c r="I3" s="361"/>
    </row>
    <row r="4" spans="1:9" ht="15.95" customHeight="1" x14ac:dyDescent="0.25">
      <c r="B4" s="412" t="s">
        <v>389</v>
      </c>
      <c r="C4" s="79" t="s">
        <v>83</v>
      </c>
      <c r="D4" s="79" t="s">
        <v>85</v>
      </c>
      <c r="E4" s="79" t="s">
        <v>87</v>
      </c>
      <c r="F4" s="80"/>
      <c r="G4" s="414" t="s">
        <v>87</v>
      </c>
      <c r="H4" s="414"/>
      <c r="I4" s="72"/>
    </row>
    <row r="5" spans="1:9" ht="15.95" customHeight="1" x14ac:dyDescent="0.25">
      <c r="B5" s="413"/>
      <c r="C5" s="81" t="s">
        <v>84</v>
      </c>
      <c r="D5" s="81" t="s">
        <v>86</v>
      </c>
      <c r="E5" s="81" t="s">
        <v>88</v>
      </c>
      <c r="F5" s="82" t="s">
        <v>89</v>
      </c>
      <c r="G5" s="415" t="s">
        <v>88</v>
      </c>
      <c r="H5" s="415"/>
      <c r="I5" s="83" t="s">
        <v>89</v>
      </c>
    </row>
    <row r="6" spans="1:9" ht="15.95" customHeight="1" x14ac:dyDescent="0.25">
      <c r="B6" s="78"/>
      <c r="C6" s="79"/>
      <c r="D6" s="79"/>
      <c r="E6" s="416" t="s">
        <v>90</v>
      </c>
      <c r="F6" s="416"/>
      <c r="G6" s="416" t="s">
        <v>111</v>
      </c>
      <c r="H6" s="416"/>
      <c r="I6" s="417"/>
    </row>
    <row r="7" spans="1:9" ht="15.95" customHeight="1" x14ac:dyDescent="0.25">
      <c r="B7" s="84" t="s">
        <v>239</v>
      </c>
      <c r="C7" s="76"/>
      <c r="D7" s="76"/>
      <c r="E7" s="76"/>
      <c r="F7" s="76"/>
      <c r="G7" s="418"/>
      <c r="H7" s="418"/>
      <c r="I7" s="85"/>
    </row>
    <row r="8" spans="1:9" ht="15.95" customHeight="1" x14ac:dyDescent="0.25">
      <c r="B8" s="86" t="s">
        <v>240</v>
      </c>
      <c r="C8" s="74" t="s">
        <v>390</v>
      </c>
      <c r="D8" s="74" t="s">
        <v>391</v>
      </c>
      <c r="E8" s="75" t="s">
        <v>392</v>
      </c>
      <c r="F8" s="74">
        <v>0.46</v>
      </c>
      <c r="G8" s="411" t="s">
        <v>393</v>
      </c>
      <c r="H8" s="411"/>
      <c r="I8" s="87">
        <v>0.73</v>
      </c>
    </row>
    <row r="9" spans="1:9" ht="15.95" customHeight="1" x14ac:dyDescent="0.25">
      <c r="B9" s="86" t="s">
        <v>243</v>
      </c>
      <c r="C9" s="74" t="s">
        <v>394</v>
      </c>
      <c r="D9" s="74" t="s">
        <v>244</v>
      </c>
      <c r="E9" s="75" t="s">
        <v>395</v>
      </c>
      <c r="F9" s="74">
        <v>0.41</v>
      </c>
      <c r="G9" s="411" t="s">
        <v>396</v>
      </c>
      <c r="H9" s="411"/>
      <c r="I9" s="87">
        <v>0.66</v>
      </c>
    </row>
    <row r="10" spans="1:9" ht="15.95" customHeight="1" x14ac:dyDescent="0.25">
      <c r="B10" s="86" t="s">
        <v>246</v>
      </c>
      <c r="C10" s="74" t="s">
        <v>397</v>
      </c>
      <c r="D10" s="74" t="s">
        <v>247</v>
      </c>
      <c r="E10" s="75" t="s">
        <v>398</v>
      </c>
      <c r="F10" s="74">
        <v>0.4</v>
      </c>
      <c r="G10" s="411" t="s">
        <v>398</v>
      </c>
      <c r="H10" s="411"/>
      <c r="I10" s="87">
        <v>0.4</v>
      </c>
    </row>
    <row r="11" spans="1:9" ht="15.95" customHeight="1" x14ac:dyDescent="0.25">
      <c r="B11" s="84" t="s">
        <v>399</v>
      </c>
      <c r="C11" s="76"/>
      <c r="D11" s="76"/>
      <c r="E11" s="77"/>
      <c r="F11" s="77"/>
      <c r="G11" s="418"/>
      <c r="H11" s="418"/>
      <c r="I11" s="88"/>
    </row>
    <row r="12" spans="1:9" ht="15.95" customHeight="1" x14ac:dyDescent="0.25">
      <c r="B12" s="86" t="s">
        <v>400</v>
      </c>
      <c r="C12" s="419" t="s">
        <v>402</v>
      </c>
      <c r="D12" s="419" t="s">
        <v>403</v>
      </c>
      <c r="E12" s="411" t="s">
        <v>404</v>
      </c>
      <c r="F12" s="419">
        <v>8.6999999999999994E-2</v>
      </c>
      <c r="G12" s="411" t="s">
        <v>405</v>
      </c>
      <c r="H12" s="411"/>
      <c r="I12" s="420">
        <v>9.2999999999999999E-2</v>
      </c>
    </row>
    <row r="13" spans="1:9" ht="15.95" customHeight="1" x14ac:dyDescent="0.25">
      <c r="B13" s="86" t="s">
        <v>401</v>
      </c>
      <c r="C13" s="419"/>
      <c r="D13" s="419"/>
      <c r="E13" s="411"/>
      <c r="F13" s="419"/>
      <c r="G13" s="411"/>
      <c r="H13" s="411"/>
      <c r="I13" s="420"/>
    </row>
    <row r="14" spans="1:9" ht="15.95" customHeight="1" x14ac:dyDescent="0.25">
      <c r="B14" s="86" t="s">
        <v>406</v>
      </c>
      <c r="C14" s="74" t="s">
        <v>407</v>
      </c>
      <c r="D14" s="74" t="s">
        <v>408</v>
      </c>
      <c r="E14" s="75" t="s">
        <v>409</v>
      </c>
      <c r="F14" s="74">
        <v>0.35</v>
      </c>
      <c r="G14" s="411" t="s">
        <v>410</v>
      </c>
      <c r="H14" s="411"/>
      <c r="I14" s="87">
        <v>0.53</v>
      </c>
    </row>
    <row r="15" spans="1:9" ht="15.95" customHeight="1" x14ac:dyDescent="0.25">
      <c r="B15" s="86" t="s">
        <v>411</v>
      </c>
      <c r="C15" s="419" t="s">
        <v>413</v>
      </c>
      <c r="D15" s="419" t="s">
        <v>414</v>
      </c>
      <c r="E15" s="411" t="s">
        <v>415</v>
      </c>
      <c r="F15" s="419">
        <v>0.23</v>
      </c>
      <c r="G15" s="411" t="s">
        <v>416</v>
      </c>
      <c r="H15" s="411"/>
      <c r="I15" s="420">
        <v>0.16</v>
      </c>
    </row>
    <row r="16" spans="1:9" ht="15.95" customHeight="1" x14ac:dyDescent="0.25">
      <c r="B16" s="86" t="s">
        <v>412</v>
      </c>
      <c r="C16" s="419"/>
      <c r="D16" s="419"/>
      <c r="E16" s="411"/>
      <c r="F16" s="419"/>
      <c r="G16" s="411"/>
      <c r="H16" s="411"/>
      <c r="I16" s="420"/>
    </row>
    <row r="17" spans="2:9" ht="15.95" customHeight="1" x14ac:dyDescent="0.25">
      <c r="B17" s="86" t="s">
        <v>417</v>
      </c>
      <c r="C17" s="419" t="s">
        <v>419</v>
      </c>
      <c r="D17" s="419" t="s">
        <v>420</v>
      </c>
      <c r="E17" s="411" t="s">
        <v>421</v>
      </c>
      <c r="F17" s="419">
        <v>0.44</v>
      </c>
      <c r="G17" s="411" t="s">
        <v>422</v>
      </c>
      <c r="H17" s="411"/>
      <c r="I17" s="420">
        <v>0.43</v>
      </c>
    </row>
    <row r="18" spans="2:9" ht="15.95" customHeight="1" x14ac:dyDescent="0.25">
      <c r="B18" s="86" t="s">
        <v>418</v>
      </c>
      <c r="C18" s="419"/>
      <c r="D18" s="419"/>
      <c r="E18" s="411"/>
      <c r="F18" s="419"/>
      <c r="G18" s="411"/>
      <c r="H18" s="411"/>
      <c r="I18" s="420"/>
    </row>
    <row r="19" spans="2:9" ht="15.95" customHeight="1" x14ac:dyDescent="0.25">
      <c r="B19" s="86" t="s">
        <v>417</v>
      </c>
      <c r="C19" s="419" t="s">
        <v>423</v>
      </c>
      <c r="D19" s="419" t="s">
        <v>424</v>
      </c>
      <c r="E19" s="411" t="s">
        <v>425</v>
      </c>
      <c r="F19" s="419">
        <v>0.12</v>
      </c>
      <c r="G19" s="411" t="s">
        <v>426</v>
      </c>
      <c r="H19" s="411"/>
      <c r="I19" s="420">
        <v>0.11</v>
      </c>
    </row>
    <row r="20" spans="2:9" ht="15.95" customHeight="1" x14ac:dyDescent="0.25">
      <c r="B20" s="86" t="s">
        <v>412</v>
      </c>
      <c r="C20" s="419"/>
      <c r="D20" s="419"/>
      <c r="E20" s="411"/>
      <c r="F20" s="419"/>
      <c r="G20" s="411"/>
      <c r="H20" s="411"/>
      <c r="I20" s="420"/>
    </row>
    <row r="21" spans="2:9" ht="15.95" customHeight="1" x14ac:dyDescent="0.25">
      <c r="B21" s="86" t="s">
        <v>417</v>
      </c>
      <c r="C21" s="419" t="s">
        <v>428</v>
      </c>
      <c r="D21" s="419" t="s">
        <v>429</v>
      </c>
      <c r="E21" s="411" t="s">
        <v>430</v>
      </c>
      <c r="F21" s="419">
        <v>0.47</v>
      </c>
      <c r="G21" s="411" t="s">
        <v>431</v>
      </c>
      <c r="H21" s="411"/>
      <c r="I21" s="420">
        <v>0.43</v>
      </c>
    </row>
    <row r="22" spans="2:9" ht="15.95" customHeight="1" x14ac:dyDescent="0.25">
      <c r="B22" s="86" t="s">
        <v>427</v>
      </c>
      <c r="C22" s="419"/>
      <c r="D22" s="419"/>
      <c r="E22" s="411"/>
      <c r="F22" s="419"/>
      <c r="G22" s="411"/>
      <c r="H22" s="411"/>
      <c r="I22" s="420"/>
    </row>
    <row r="23" spans="2:9" ht="15.95" customHeight="1" x14ac:dyDescent="0.25">
      <c r="B23" s="86" t="s">
        <v>432</v>
      </c>
      <c r="C23" s="419" t="s">
        <v>433</v>
      </c>
      <c r="D23" s="419" t="s">
        <v>434</v>
      </c>
      <c r="E23" s="411" t="s">
        <v>435</v>
      </c>
      <c r="F23" s="419">
        <v>0.37</v>
      </c>
      <c r="G23" s="411" t="s">
        <v>436</v>
      </c>
      <c r="H23" s="411"/>
      <c r="I23" s="420">
        <v>0.23</v>
      </c>
    </row>
    <row r="24" spans="2:9" ht="15.95" customHeight="1" x14ac:dyDescent="0.25">
      <c r="B24" s="86" t="s">
        <v>418</v>
      </c>
      <c r="C24" s="419"/>
      <c r="D24" s="419"/>
      <c r="E24" s="411"/>
      <c r="F24" s="419"/>
      <c r="G24" s="411"/>
      <c r="H24" s="411"/>
      <c r="I24" s="420"/>
    </row>
    <row r="25" spans="2:9" ht="15.95" customHeight="1" x14ac:dyDescent="0.25">
      <c r="B25" s="86" t="s">
        <v>432</v>
      </c>
      <c r="C25" s="419" t="s">
        <v>437</v>
      </c>
      <c r="D25" s="419" t="s">
        <v>438</v>
      </c>
      <c r="E25" s="411" t="s">
        <v>439</v>
      </c>
      <c r="F25" s="419">
        <v>0.66</v>
      </c>
      <c r="G25" s="411" t="s">
        <v>440</v>
      </c>
      <c r="H25" s="411"/>
      <c r="I25" s="420">
        <v>0.5</v>
      </c>
    </row>
    <row r="26" spans="2:9" ht="15.95" customHeight="1" x14ac:dyDescent="0.25">
      <c r="B26" s="86" t="s">
        <v>412</v>
      </c>
      <c r="C26" s="419"/>
      <c r="D26" s="419"/>
      <c r="E26" s="411"/>
      <c r="F26" s="419"/>
      <c r="G26" s="411"/>
      <c r="H26" s="411"/>
      <c r="I26" s="420"/>
    </row>
    <row r="27" spans="2:9" ht="15.95" customHeight="1" x14ac:dyDescent="0.25">
      <c r="B27" s="86" t="s">
        <v>432</v>
      </c>
      <c r="C27" s="419" t="s">
        <v>441</v>
      </c>
      <c r="D27" s="419" t="s">
        <v>442</v>
      </c>
      <c r="E27" s="411" t="s">
        <v>443</v>
      </c>
      <c r="F27" s="419">
        <v>0.37</v>
      </c>
      <c r="G27" s="411" t="s">
        <v>444</v>
      </c>
      <c r="H27" s="411"/>
      <c r="I27" s="420">
        <v>0.69</v>
      </c>
    </row>
    <row r="28" spans="2:9" ht="15.95" customHeight="1" x14ac:dyDescent="0.25">
      <c r="B28" s="86" t="s">
        <v>427</v>
      </c>
      <c r="C28" s="419"/>
      <c r="D28" s="419"/>
      <c r="E28" s="411"/>
      <c r="F28" s="419"/>
      <c r="G28" s="411"/>
      <c r="H28" s="411"/>
      <c r="I28" s="420"/>
    </row>
    <row r="29" spans="2:9" ht="15.95" customHeight="1" x14ac:dyDescent="0.25">
      <c r="B29" s="86" t="s">
        <v>445</v>
      </c>
      <c r="C29" s="74" t="s">
        <v>446</v>
      </c>
      <c r="D29" s="74" t="s">
        <v>447</v>
      </c>
      <c r="E29" s="75" t="s">
        <v>448</v>
      </c>
      <c r="F29" s="74">
        <v>7.8E-2</v>
      </c>
      <c r="G29" s="411" t="s">
        <v>449</v>
      </c>
      <c r="H29" s="411"/>
      <c r="I29" s="87">
        <v>0.17</v>
      </c>
    </row>
    <row r="30" spans="2:9" ht="15.95" customHeight="1" x14ac:dyDescent="0.25">
      <c r="B30" s="86" t="s">
        <v>450</v>
      </c>
      <c r="C30" s="74" t="s">
        <v>451</v>
      </c>
      <c r="D30" s="74" t="s">
        <v>452</v>
      </c>
      <c r="E30" s="75" t="s">
        <v>444</v>
      </c>
      <c r="F30" s="74">
        <v>0.69</v>
      </c>
      <c r="G30" s="411" t="s">
        <v>453</v>
      </c>
      <c r="H30" s="411"/>
      <c r="I30" s="87">
        <v>0.86</v>
      </c>
    </row>
    <row r="31" spans="2:9" ht="15.95" customHeight="1" x14ac:dyDescent="0.25">
      <c r="B31" s="86" t="s">
        <v>454</v>
      </c>
      <c r="C31" s="74" t="s">
        <v>455</v>
      </c>
      <c r="D31" s="74" t="s">
        <v>456</v>
      </c>
      <c r="E31" s="75" t="s">
        <v>457</v>
      </c>
      <c r="F31" s="74">
        <v>0.96</v>
      </c>
      <c r="G31" s="411" t="s">
        <v>458</v>
      </c>
      <c r="H31" s="411"/>
      <c r="I31" s="87">
        <v>0.56999999999999995</v>
      </c>
    </row>
    <row r="32" spans="2:9" ht="15.95" customHeight="1" x14ac:dyDescent="0.25">
      <c r="B32" s="86" t="s">
        <v>459</v>
      </c>
      <c r="C32" s="74" t="s">
        <v>460</v>
      </c>
      <c r="D32" s="74" t="s">
        <v>461</v>
      </c>
      <c r="E32" s="75" t="s">
        <v>462</v>
      </c>
      <c r="F32" s="74">
        <v>0.35</v>
      </c>
      <c r="G32" s="411" t="s">
        <v>463</v>
      </c>
      <c r="H32" s="411"/>
      <c r="I32" s="87">
        <v>0.61</v>
      </c>
    </row>
    <row r="33" spans="2:9" ht="15.95" customHeight="1" x14ac:dyDescent="0.25">
      <c r="B33" s="84" t="s">
        <v>464</v>
      </c>
      <c r="C33" s="76"/>
      <c r="D33" s="76"/>
      <c r="E33" s="76"/>
      <c r="F33" s="76"/>
      <c r="G33" s="421"/>
      <c r="H33" s="421"/>
      <c r="I33" s="85"/>
    </row>
    <row r="34" spans="2:9" ht="15.95" customHeight="1" x14ac:dyDescent="0.25">
      <c r="B34" s="86" t="s">
        <v>465</v>
      </c>
      <c r="C34" s="74" t="s">
        <v>466</v>
      </c>
      <c r="D34" s="74" t="s">
        <v>467</v>
      </c>
      <c r="E34" s="75" t="s">
        <v>468</v>
      </c>
      <c r="F34" s="74">
        <v>0.17</v>
      </c>
      <c r="G34" s="411" t="s">
        <v>469</v>
      </c>
      <c r="H34" s="411"/>
      <c r="I34" s="87">
        <v>0.13</v>
      </c>
    </row>
    <row r="35" spans="2:9" ht="15.95" customHeight="1" x14ac:dyDescent="0.25">
      <c r="B35" s="86" t="s">
        <v>470</v>
      </c>
      <c r="C35" s="74" t="s">
        <v>471</v>
      </c>
      <c r="D35" s="74" t="s">
        <v>472</v>
      </c>
      <c r="E35" s="75" t="s">
        <v>473</v>
      </c>
      <c r="F35" s="74">
        <v>7.4999999999999997E-2</v>
      </c>
      <c r="G35" s="411" t="s">
        <v>473</v>
      </c>
      <c r="H35" s="411"/>
      <c r="I35" s="87">
        <v>7.4999999999999997E-2</v>
      </c>
    </row>
    <row r="36" spans="2:9" ht="15.95" customHeight="1" x14ac:dyDescent="0.25">
      <c r="B36" s="86" t="s">
        <v>474</v>
      </c>
      <c r="C36" s="74" t="s">
        <v>475</v>
      </c>
      <c r="D36" s="74" t="s">
        <v>476</v>
      </c>
      <c r="E36" s="75" t="s">
        <v>477</v>
      </c>
      <c r="F36" s="74">
        <v>0.93</v>
      </c>
      <c r="G36" s="411" t="s">
        <v>478</v>
      </c>
      <c r="H36" s="411"/>
      <c r="I36" s="87">
        <v>0.73</v>
      </c>
    </row>
    <row r="37" spans="2:9" ht="15.95" customHeight="1" x14ac:dyDescent="0.25">
      <c r="B37" s="86" t="s">
        <v>479</v>
      </c>
      <c r="C37" s="74" t="s">
        <v>480</v>
      </c>
      <c r="D37" s="74" t="s">
        <v>481</v>
      </c>
      <c r="E37" s="75" t="s">
        <v>482</v>
      </c>
      <c r="F37" s="74">
        <v>0.64</v>
      </c>
      <c r="G37" s="411" t="s">
        <v>483</v>
      </c>
      <c r="H37" s="411"/>
      <c r="I37" s="87">
        <v>0.7</v>
      </c>
    </row>
    <row r="38" spans="2:9" ht="15.95" customHeight="1" x14ac:dyDescent="0.25">
      <c r="B38" s="422" t="s">
        <v>484</v>
      </c>
      <c r="C38" s="419" t="s">
        <v>485</v>
      </c>
      <c r="D38" s="419" t="s">
        <v>486</v>
      </c>
      <c r="E38" s="411" t="s">
        <v>487</v>
      </c>
      <c r="F38" s="419">
        <v>0.12</v>
      </c>
      <c r="G38" s="411" t="s">
        <v>488</v>
      </c>
      <c r="H38" s="411"/>
      <c r="I38" s="420">
        <v>0.18</v>
      </c>
    </row>
    <row r="39" spans="2:9" ht="15.95" customHeight="1" x14ac:dyDescent="0.25">
      <c r="B39" s="422"/>
      <c r="C39" s="419"/>
      <c r="D39" s="419"/>
      <c r="E39" s="411"/>
      <c r="F39" s="419"/>
      <c r="G39" s="411"/>
      <c r="H39" s="411"/>
      <c r="I39" s="420"/>
    </row>
    <row r="40" spans="2:9" ht="15.95" customHeight="1" x14ac:dyDescent="0.25">
      <c r="B40" s="86" t="s">
        <v>489</v>
      </c>
      <c r="C40" s="74" t="s">
        <v>490</v>
      </c>
      <c r="D40" s="74" t="s">
        <v>491</v>
      </c>
      <c r="E40" s="75" t="s">
        <v>444</v>
      </c>
      <c r="F40" s="74">
        <v>0.69</v>
      </c>
      <c r="G40" s="411" t="s">
        <v>492</v>
      </c>
      <c r="H40" s="411"/>
      <c r="I40" s="87">
        <v>0.6</v>
      </c>
    </row>
    <row r="41" spans="2:9" ht="15.95" customHeight="1" x14ac:dyDescent="0.25">
      <c r="B41" s="86" t="s">
        <v>493</v>
      </c>
      <c r="C41" s="74" t="s">
        <v>494</v>
      </c>
      <c r="D41" s="74" t="s">
        <v>495</v>
      </c>
      <c r="E41" s="75" t="s">
        <v>496</v>
      </c>
      <c r="F41" s="74">
        <v>0.78</v>
      </c>
      <c r="G41" s="411" t="s">
        <v>497</v>
      </c>
      <c r="H41" s="411"/>
      <c r="I41" s="87">
        <v>0.94</v>
      </c>
    </row>
    <row r="42" spans="2:9" ht="15.95" customHeight="1" x14ac:dyDescent="0.25">
      <c r="B42" s="86" t="s">
        <v>498</v>
      </c>
      <c r="C42" s="74" t="s">
        <v>499</v>
      </c>
      <c r="D42" s="74" t="s">
        <v>500</v>
      </c>
      <c r="E42" s="75" t="s">
        <v>501</v>
      </c>
      <c r="F42" s="74">
        <v>0.55000000000000004</v>
      </c>
      <c r="G42" s="411" t="s">
        <v>502</v>
      </c>
      <c r="H42" s="411"/>
      <c r="I42" s="87">
        <v>0.57999999999999996</v>
      </c>
    </row>
    <row r="43" spans="2:9" ht="15.95" customHeight="1" x14ac:dyDescent="0.25">
      <c r="B43" s="86" t="s">
        <v>503</v>
      </c>
      <c r="C43" s="74" t="s">
        <v>504</v>
      </c>
      <c r="D43" s="74" t="s">
        <v>505</v>
      </c>
      <c r="E43" s="75" t="s">
        <v>506</v>
      </c>
      <c r="F43" s="74">
        <v>0.68</v>
      </c>
      <c r="G43" s="411" t="s">
        <v>507</v>
      </c>
      <c r="H43" s="411"/>
      <c r="I43" s="87">
        <v>0.76</v>
      </c>
    </row>
    <row r="44" spans="2:9" ht="15.95" customHeight="1" x14ac:dyDescent="0.25">
      <c r="B44" s="86" t="s">
        <v>508</v>
      </c>
      <c r="C44" s="74" t="s">
        <v>509</v>
      </c>
      <c r="D44" s="74" t="s">
        <v>510</v>
      </c>
      <c r="E44" s="75" t="s">
        <v>496</v>
      </c>
      <c r="F44" s="74">
        <v>0.78</v>
      </c>
      <c r="G44" s="411" t="s">
        <v>511</v>
      </c>
      <c r="H44" s="411"/>
      <c r="I44" s="87">
        <v>0.7</v>
      </c>
    </row>
    <row r="45" spans="2:9" ht="15.95" customHeight="1" x14ac:dyDescent="0.25">
      <c r="B45" s="86" t="s">
        <v>512</v>
      </c>
      <c r="C45" s="74" t="s">
        <v>513</v>
      </c>
      <c r="D45" s="74" t="s">
        <v>514</v>
      </c>
      <c r="E45" s="75" t="s">
        <v>515</v>
      </c>
      <c r="F45" s="74">
        <v>0.92</v>
      </c>
      <c r="G45" s="411" t="s">
        <v>516</v>
      </c>
      <c r="H45" s="411"/>
      <c r="I45" s="87">
        <v>0.8</v>
      </c>
    </row>
    <row r="46" spans="2:9" ht="15.95" customHeight="1" x14ac:dyDescent="0.25">
      <c r="B46" s="86" t="s">
        <v>517</v>
      </c>
      <c r="C46" s="74" t="s">
        <v>518</v>
      </c>
      <c r="D46" s="74" t="s">
        <v>519</v>
      </c>
      <c r="E46" s="75" t="s">
        <v>520</v>
      </c>
      <c r="F46" s="74">
        <v>0.89</v>
      </c>
      <c r="G46" s="411" t="s">
        <v>521</v>
      </c>
      <c r="H46" s="411"/>
      <c r="I46" s="87">
        <v>0.81</v>
      </c>
    </row>
    <row r="47" spans="2:9" ht="15.95" customHeight="1" x14ac:dyDescent="0.25">
      <c r="B47" s="86" t="s">
        <v>522</v>
      </c>
      <c r="C47" s="74" t="s">
        <v>523</v>
      </c>
      <c r="D47" s="74" t="s">
        <v>524</v>
      </c>
      <c r="E47" s="75" t="s">
        <v>525</v>
      </c>
      <c r="F47" s="74">
        <v>0.77</v>
      </c>
      <c r="G47" s="411" t="s">
        <v>520</v>
      </c>
      <c r="H47" s="411"/>
      <c r="I47" s="87">
        <v>0.66</v>
      </c>
    </row>
    <row r="48" spans="2:9" ht="15.95" customHeight="1" x14ac:dyDescent="0.25">
      <c r="B48" s="86" t="s">
        <v>526</v>
      </c>
      <c r="C48" s="74" t="s">
        <v>527</v>
      </c>
      <c r="D48" s="74" t="s">
        <v>528</v>
      </c>
      <c r="E48" s="75" t="s">
        <v>529</v>
      </c>
      <c r="F48" s="74">
        <v>0.54</v>
      </c>
      <c r="G48" s="411" t="s">
        <v>530</v>
      </c>
      <c r="H48" s="411"/>
      <c r="I48" s="87">
        <v>0.87</v>
      </c>
    </row>
    <row r="49" spans="2:9" ht="15.95" customHeight="1" x14ac:dyDescent="0.25">
      <c r="B49" s="86" t="s">
        <v>531</v>
      </c>
      <c r="C49" s="74" t="s">
        <v>532</v>
      </c>
      <c r="D49" s="74" t="s">
        <v>533</v>
      </c>
      <c r="E49" s="75" t="s">
        <v>534</v>
      </c>
      <c r="F49" s="74">
        <v>0.95</v>
      </c>
      <c r="G49" s="411" t="s">
        <v>535</v>
      </c>
      <c r="H49" s="411"/>
      <c r="I49" s="87">
        <v>0.65</v>
      </c>
    </row>
    <row r="50" spans="2:9" ht="15.95" customHeight="1" x14ac:dyDescent="0.25">
      <c r="B50" s="86" t="s">
        <v>536</v>
      </c>
      <c r="C50" s="74" t="s">
        <v>537</v>
      </c>
      <c r="D50" s="74" t="s">
        <v>538</v>
      </c>
      <c r="E50" s="75" t="s">
        <v>539</v>
      </c>
      <c r="F50" s="74">
        <v>0.89</v>
      </c>
      <c r="G50" s="411" t="s">
        <v>540</v>
      </c>
      <c r="H50" s="411"/>
      <c r="I50" s="87">
        <v>0.85</v>
      </c>
    </row>
    <row r="51" spans="2:9" ht="15.95" customHeight="1" x14ac:dyDescent="0.25">
      <c r="B51" s="86" t="s">
        <v>541</v>
      </c>
      <c r="C51" s="74" t="s">
        <v>542</v>
      </c>
      <c r="D51" s="74" t="s">
        <v>543</v>
      </c>
      <c r="E51" s="75" t="s">
        <v>544</v>
      </c>
      <c r="F51" s="74">
        <v>0.34</v>
      </c>
      <c r="G51" s="411" t="s">
        <v>545</v>
      </c>
      <c r="H51" s="411"/>
      <c r="I51" s="87">
        <v>0.33</v>
      </c>
    </row>
    <row r="52" spans="2:9" ht="15.95" customHeight="1" x14ac:dyDescent="0.25">
      <c r="B52" s="86" t="s">
        <v>546</v>
      </c>
      <c r="C52" s="74" t="s">
        <v>547</v>
      </c>
      <c r="D52" s="74" t="s">
        <v>548</v>
      </c>
      <c r="E52" s="75" t="s">
        <v>549</v>
      </c>
      <c r="F52" s="74">
        <v>0.65</v>
      </c>
      <c r="G52" s="411" t="s">
        <v>550</v>
      </c>
      <c r="H52" s="411"/>
      <c r="I52" s="87">
        <v>0.82</v>
      </c>
    </row>
    <row r="53" spans="2:9" ht="15.95" customHeight="1" x14ac:dyDescent="0.25">
      <c r="B53" s="84" t="s">
        <v>551</v>
      </c>
      <c r="C53" s="76"/>
      <c r="D53" s="76"/>
      <c r="E53" s="76"/>
      <c r="F53" s="76"/>
      <c r="G53" s="421"/>
      <c r="H53" s="421"/>
      <c r="I53" s="85"/>
    </row>
    <row r="54" spans="2:9" ht="15.95" customHeight="1" x14ac:dyDescent="0.25">
      <c r="B54" s="89" t="s">
        <v>552</v>
      </c>
      <c r="C54" s="81" t="s">
        <v>553</v>
      </c>
      <c r="D54" s="81" t="s">
        <v>554</v>
      </c>
      <c r="E54" s="82" t="s">
        <v>539</v>
      </c>
      <c r="F54" s="81">
        <v>0.92</v>
      </c>
      <c r="G54" s="423" t="s">
        <v>555</v>
      </c>
      <c r="H54" s="423"/>
      <c r="I54" s="73">
        <v>0.94</v>
      </c>
    </row>
    <row r="58" spans="2:9" ht="15.95" customHeight="1" x14ac:dyDescent="0.25">
      <c r="B58" t="s">
        <v>2233</v>
      </c>
    </row>
    <row r="59" spans="2:9" ht="15.95" customHeight="1" x14ac:dyDescent="0.25">
      <c r="B59" s="23" t="s">
        <v>92</v>
      </c>
    </row>
  </sheetData>
  <mergeCells count="91">
    <mergeCell ref="G51:H51"/>
    <mergeCell ref="G52:H52"/>
    <mergeCell ref="G53:H53"/>
    <mergeCell ref="G54:H54"/>
    <mergeCell ref="B3:I3"/>
    <mergeCell ref="G45:H45"/>
    <mergeCell ref="G46:H46"/>
    <mergeCell ref="G47:H47"/>
    <mergeCell ref="G48:H48"/>
    <mergeCell ref="G49:H49"/>
    <mergeCell ref="G50:H50"/>
    <mergeCell ref="I38:I39"/>
    <mergeCell ref="G40:H40"/>
    <mergeCell ref="G41:H41"/>
    <mergeCell ref="G42:H42"/>
    <mergeCell ref="G43:H43"/>
    <mergeCell ref="G44:H44"/>
    <mergeCell ref="G35:H35"/>
    <mergeCell ref="G36:H36"/>
    <mergeCell ref="G37:H37"/>
    <mergeCell ref="B38:B39"/>
    <mergeCell ref="C38:C39"/>
    <mergeCell ref="D38:D39"/>
    <mergeCell ref="E38:E39"/>
    <mergeCell ref="F38:F39"/>
    <mergeCell ref="G38:H39"/>
    <mergeCell ref="G34:H34"/>
    <mergeCell ref="C27:C28"/>
    <mergeCell ref="D27:D28"/>
    <mergeCell ref="E27:E28"/>
    <mergeCell ref="F27:F28"/>
    <mergeCell ref="G27:H28"/>
    <mergeCell ref="G29:H29"/>
    <mergeCell ref="G30:H30"/>
    <mergeCell ref="G31:H31"/>
    <mergeCell ref="G32:H32"/>
    <mergeCell ref="G33:H33"/>
    <mergeCell ref="I27:I28"/>
    <mergeCell ref="C25:C26"/>
    <mergeCell ref="D25:D26"/>
    <mergeCell ref="E25:E26"/>
    <mergeCell ref="F25:F26"/>
    <mergeCell ref="G25:H26"/>
    <mergeCell ref="I25:I26"/>
    <mergeCell ref="I23:I24"/>
    <mergeCell ref="C21:C22"/>
    <mergeCell ref="D21:D22"/>
    <mergeCell ref="E21:E22"/>
    <mergeCell ref="F21:F22"/>
    <mergeCell ref="G21:H22"/>
    <mergeCell ref="I21:I22"/>
    <mergeCell ref="C23:C24"/>
    <mergeCell ref="D23:D24"/>
    <mergeCell ref="E23:E24"/>
    <mergeCell ref="F23:F24"/>
    <mergeCell ref="G23:H24"/>
    <mergeCell ref="I19:I20"/>
    <mergeCell ref="C17:C18"/>
    <mergeCell ref="D17:D18"/>
    <mergeCell ref="E17:E18"/>
    <mergeCell ref="F17:F18"/>
    <mergeCell ref="G17:H18"/>
    <mergeCell ref="I17:I18"/>
    <mergeCell ref="C19:C20"/>
    <mergeCell ref="D19:D20"/>
    <mergeCell ref="E19:E20"/>
    <mergeCell ref="F19:F20"/>
    <mergeCell ref="G19:H20"/>
    <mergeCell ref="I12:I13"/>
    <mergeCell ref="G14:H14"/>
    <mergeCell ref="C15:C16"/>
    <mergeCell ref="D15:D16"/>
    <mergeCell ref="E15:E16"/>
    <mergeCell ref="F15:F16"/>
    <mergeCell ref="G15:H16"/>
    <mergeCell ref="I15:I16"/>
    <mergeCell ref="G11:H11"/>
    <mergeCell ref="C12:C13"/>
    <mergeCell ref="D12:D13"/>
    <mergeCell ref="E12:E13"/>
    <mergeCell ref="F12:F13"/>
    <mergeCell ref="G12:H13"/>
    <mergeCell ref="G10:H10"/>
    <mergeCell ref="B4:B5"/>
    <mergeCell ref="G4:H4"/>
    <mergeCell ref="G5:H5"/>
    <mergeCell ref="E6:F6"/>
    <mergeCell ref="G6:I6"/>
    <mergeCell ref="G7:H7"/>
    <mergeCell ref="G8:H8"/>
    <mergeCell ref="G9:H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568F6-08D7-4274-A6A3-E47F4E9B3CC6}">
  <dimension ref="A1:H59"/>
  <sheetViews>
    <sheetView workbookViewId="0"/>
  </sheetViews>
  <sheetFormatPr defaultRowHeight="15.95" customHeight="1" x14ac:dyDescent="0.25"/>
  <cols>
    <col min="2" max="2" width="39.42578125" bestFit="1" customWidth="1"/>
    <col min="3" max="3" width="13.7109375" bestFit="1" customWidth="1"/>
    <col min="4" max="4" width="16.42578125" bestFit="1" customWidth="1"/>
    <col min="5" max="5" width="7.7109375" bestFit="1" customWidth="1"/>
    <col min="6" max="6" width="13.7109375" bestFit="1" customWidth="1"/>
    <col min="7" max="7" width="20.5703125" customWidth="1"/>
    <col min="8" max="8" width="17" customWidth="1"/>
  </cols>
  <sheetData>
    <row r="1" spans="1:8" ht="15.95" customHeight="1" x14ac:dyDescent="0.25">
      <c r="A1" s="9" t="s">
        <v>2381</v>
      </c>
    </row>
    <row r="3" spans="1:8" ht="15.95" customHeight="1" x14ac:dyDescent="0.25">
      <c r="B3" s="359" t="s">
        <v>107</v>
      </c>
      <c r="C3" s="360"/>
      <c r="D3" s="360"/>
      <c r="E3" s="360"/>
      <c r="F3" s="360"/>
      <c r="G3" s="360"/>
      <c r="H3" s="361"/>
    </row>
    <row r="4" spans="1:8" ht="15.95" customHeight="1" x14ac:dyDescent="0.25">
      <c r="B4" s="106"/>
      <c r="C4" s="446" t="s">
        <v>99</v>
      </c>
      <c r="D4" s="447"/>
      <c r="E4" s="448"/>
      <c r="F4" s="449" t="s">
        <v>100</v>
      </c>
      <c r="G4" s="447"/>
      <c r="H4" s="450"/>
    </row>
    <row r="5" spans="1:8" ht="15.95" customHeight="1" x14ac:dyDescent="0.25">
      <c r="B5" s="451" t="s">
        <v>556</v>
      </c>
      <c r="C5" s="90" t="s">
        <v>94</v>
      </c>
      <c r="D5" s="90" t="s">
        <v>103</v>
      </c>
      <c r="E5" s="452" t="s">
        <v>91</v>
      </c>
      <c r="F5" s="90" t="s">
        <v>94</v>
      </c>
      <c r="G5" s="90" t="s">
        <v>103</v>
      </c>
      <c r="H5" s="451" t="s">
        <v>91</v>
      </c>
    </row>
    <row r="6" spans="1:8" ht="15.95" customHeight="1" thickBot="1" x14ac:dyDescent="0.3">
      <c r="B6" s="431"/>
      <c r="C6" s="91" t="s">
        <v>108</v>
      </c>
      <c r="D6" s="91" t="s">
        <v>104</v>
      </c>
      <c r="E6" s="433"/>
      <c r="F6" s="91" t="s">
        <v>343</v>
      </c>
      <c r="G6" s="91" t="s">
        <v>106</v>
      </c>
      <c r="H6" s="431"/>
    </row>
    <row r="7" spans="1:8" ht="15.95" customHeight="1" thickBot="1" x14ac:dyDescent="0.3">
      <c r="B7" s="92" t="s">
        <v>239</v>
      </c>
      <c r="C7" s="93"/>
      <c r="D7" s="93"/>
      <c r="E7" s="94"/>
      <c r="F7" s="93"/>
      <c r="G7" s="93"/>
      <c r="H7" s="93"/>
    </row>
    <row r="8" spans="1:8" ht="15.95" customHeight="1" thickBot="1" x14ac:dyDescent="0.3">
      <c r="B8" s="95" t="s">
        <v>240</v>
      </c>
      <c r="C8" s="91" t="s">
        <v>557</v>
      </c>
      <c r="D8" s="96" t="s">
        <v>332</v>
      </c>
      <c r="E8" s="97" t="s">
        <v>230</v>
      </c>
      <c r="F8" s="91" t="s">
        <v>558</v>
      </c>
      <c r="G8" s="96" t="s">
        <v>334</v>
      </c>
      <c r="H8" s="96" t="s">
        <v>230</v>
      </c>
    </row>
    <row r="9" spans="1:8" ht="15.95" customHeight="1" thickBot="1" x14ac:dyDescent="0.3">
      <c r="B9" s="95" t="s">
        <v>243</v>
      </c>
      <c r="C9" s="91" t="s">
        <v>559</v>
      </c>
      <c r="D9" s="96" t="s">
        <v>336</v>
      </c>
      <c r="E9" s="97">
        <v>4.0000000000000001E-3</v>
      </c>
      <c r="F9" s="91" t="s">
        <v>560</v>
      </c>
      <c r="G9" s="96" t="s">
        <v>338</v>
      </c>
      <c r="H9" s="96">
        <v>2E-3</v>
      </c>
    </row>
    <row r="10" spans="1:8" ht="15.95" customHeight="1" thickBot="1" x14ac:dyDescent="0.3">
      <c r="B10" s="95" t="s">
        <v>246</v>
      </c>
      <c r="C10" s="91" t="s">
        <v>561</v>
      </c>
      <c r="D10" s="96" t="s">
        <v>340</v>
      </c>
      <c r="E10" s="97" t="s">
        <v>230</v>
      </c>
      <c r="F10" s="91" t="s">
        <v>562</v>
      </c>
      <c r="G10" s="96" t="s">
        <v>342</v>
      </c>
      <c r="H10" s="96" t="s">
        <v>230</v>
      </c>
    </row>
    <row r="11" spans="1:8" ht="15.95" customHeight="1" thickBot="1" x14ac:dyDescent="0.3">
      <c r="B11" s="92" t="s">
        <v>399</v>
      </c>
      <c r="C11" s="93"/>
      <c r="D11" s="93"/>
      <c r="E11" s="94"/>
      <c r="F11" s="93"/>
      <c r="G11" s="93"/>
      <c r="H11" s="93"/>
    </row>
    <row r="12" spans="1:8" ht="15.95" customHeight="1" x14ac:dyDescent="0.25">
      <c r="B12" s="98" t="s">
        <v>400</v>
      </c>
      <c r="C12" s="438" t="s">
        <v>563</v>
      </c>
      <c r="D12" s="438" t="s">
        <v>564</v>
      </c>
      <c r="E12" s="440">
        <v>0.44</v>
      </c>
      <c r="F12" s="434" t="s">
        <v>565</v>
      </c>
      <c r="G12" s="442" t="s">
        <v>566</v>
      </c>
      <c r="H12" s="442">
        <v>1E-3</v>
      </c>
    </row>
    <row r="13" spans="1:8" ht="15.95" customHeight="1" thickBot="1" x14ac:dyDescent="0.3">
      <c r="B13" s="95" t="s">
        <v>401</v>
      </c>
      <c r="C13" s="439"/>
      <c r="D13" s="439"/>
      <c r="E13" s="441"/>
      <c r="F13" s="435"/>
      <c r="G13" s="443"/>
      <c r="H13" s="443"/>
    </row>
    <row r="14" spans="1:8" ht="15.95" customHeight="1" thickBot="1" x14ac:dyDescent="0.3">
      <c r="B14" s="99" t="s">
        <v>406</v>
      </c>
      <c r="C14" s="100" t="s">
        <v>567</v>
      </c>
      <c r="D14" s="100" t="s">
        <v>568</v>
      </c>
      <c r="E14" s="101">
        <v>0.35</v>
      </c>
      <c r="F14" s="100" t="s">
        <v>569</v>
      </c>
      <c r="G14" s="100" t="s">
        <v>570</v>
      </c>
      <c r="H14" s="100">
        <v>0.66</v>
      </c>
    </row>
    <row r="15" spans="1:8" ht="15.95" customHeight="1" x14ac:dyDescent="0.25">
      <c r="B15" s="102" t="s">
        <v>411</v>
      </c>
      <c r="C15" s="430" t="s">
        <v>571</v>
      </c>
      <c r="D15" s="430" t="s">
        <v>572</v>
      </c>
      <c r="E15" s="432">
        <v>7.0999999999999994E-2</v>
      </c>
      <c r="F15" s="444" t="s">
        <v>573</v>
      </c>
      <c r="G15" s="438" t="s">
        <v>574</v>
      </c>
      <c r="H15" s="438">
        <v>0.42</v>
      </c>
    </row>
    <row r="16" spans="1:8" ht="15.95" customHeight="1" thickBot="1" x14ac:dyDescent="0.3">
      <c r="B16" s="99" t="s">
        <v>412</v>
      </c>
      <c r="C16" s="431"/>
      <c r="D16" s="431"/>
      <c r="E16" s="433"/>
      <c r="F16" s="445"/>
      <c r="G16" s="439"/>
      <c r="H16" s="439"/>
    </row>
    <row r="17" spans="2:8" ht="15.95" customHeight="1" x14ac:dyDescent="0.25">
      <c r="B17" s="98" t="s">
        <v>417</v>
      </c>
      <c r="C17" s="438" t="s">
        <v>575</v>
      </c>
      <c r="D17" s="438" t="s">
        <v>576</v>
      </c>
      <c r="E17" s="440">
        <v>0.61</v>
      </c>
      <c r="F17" s="434" t="s">
        <v>577</v>
      </c>
      <c r="G17" s="442" t="s">
        <v>578</v>
      </c>
      <c r="H17" s="442">
        <v>3.5000000000000003E-2</v>
      </c>
    </row>
    <row r="18" spans="2:8" ht="15.95" customHeight="1" thickBot="1" x14ac:dyDescent="0.3">
      <c r="B18" s="95" t="s">
        <v>418</v>
      </c>
      <c r="C18" s="439"/>
      <c r="D18" s="439"/>
      <c r="E18" s="441"/>
      <c r="F18" s="435"/>
      <c r="G18" s="443"/>
      <c r="H18" s="443"/>
    </row>
    <row r="19" spans="2:8" ht="15.95" customHeight="1" x14ac:dyDescent="0.25">
      <c r="B19" s="102" t="s">
        <v>417</v>
      </c>
      <c r="C19" s="438" t="s">
        <v>579</v>
      </c>
      <c r="D19" s="438" t="s">
        <v>576</v>
      </c>
      <c r="E19" s="440">
        <v>0.38</v>
      </c>
      <c r="F19" s="444" t="s">
        <v>580</v>
      </c>
      <c r="G19" s="438" t="s">
        <v>581</v>
      </c>
      <c r="H19" s="438">
        <v>0.51</v>
      </c>
    </row>
    <row r="20" spans="2:8" ht="15.95" customHeight="1" thickBot="1" x14ac:dyDescent="0.3">
      <c r="B20" s="99" t="s">
        <v>412</v>
      </c>
      <c r="C20" s="439"/>
      <c r="D20" s="439"/>
      <c r="E20" s="441"/>
      <c r="F20" s="445"/>
      <c r="G20" s="439"/>
      <c r="H20" s="439"/>
    </row>
    <row r="21" spans="2:8" ht="15.95" customHeight="1" x14ac:dyDescent="0.25">
      <c r="B21" s="102" t="s">
        <v>417</v>
      </c>
      <c r="C21" s="438" t="s">
        <v>582</v>
      </c>
      <c r="D21" s="438" t="s">
        <v>583</v>
      </c>
      <c r="E21" s="440">
        <v>0.89</v>
      </c>
      <c r="F21" s="444" t="s">
        <v>584</v>
      </c>
      <c r="G21" s="438" t="s">
        <v>585</v>
      </c>
      <c r="H21" s="438">
        <v>0.16</v>
      </c>
    </row>
    <row r="22" spans="2:8" ht="15.95" customHeight="1" thickBot="1" x14ac:dyDescent="0.3">
      <c r="B22" s="99" t="s">
        <v>427</v>
      </c>
      <c r="C22" s="439"/>
      <c r="D22" s="439"/>
      <c r="E22" s="441"/>
      <c r="F22" s="445"/>
      <c r="G22" s="439"/>
      <c r="H22" s="439"/>
    </row>
    <row r="23" spans="2:8" ht="15.95" customHeight="1" x14ac:dyDescent="0.25">
      <c r="B23" s="102" t="s">
        <v>432</v>
      </c>
      <c r="C23" s="438" t="s">
        <v>586</v>
      </c>
      <c r="D23" s="438" t="s">
        <v>587</v>
      </c>
      <c r="E23" s="440">
        <v>0.41</v>
      </c>
      <c r="F23" s="434" t="s">
        <v>588</v>
      </c>
      <c r="G23" s="430" t="s">
        <v>589</v>
      </c>
      <c r="H23" s="430">
        <v>7.0999999999999994E-2</v>
      </c>
    </row>
    <row r="24" spans="2:8" ht="15.95" customHeight="1" thickBot="1" x14ac:dyDescent="0.3">
      <c r="B24" s="99" t="s">
        <v>418</v>
      </c>
      <c r="C24" s="439"/>
      <c r="D24" s="439"/>
      <c r="E24" s="441"/>
      <c r="F24" s="435"/>
      <c r="G24" s="431"/>
      <c r="H24" s="431"/>
    </row>
    <row r="25" spans="2:8" ht="15.95" customHeight="1" x14ac:dyDescent="0.25">
      <c r="B25" s="98" t="s">
        <v>432</v>
      </c>
      <c r="C25" s="438" t="s">
        <v>590</v>
      </c>
      <c r="D25" s="438" t="s">
        <v>591</v>
      </c>
      <c r="E25" s="440">
        <v>0.13</v>
      </c>
      <c r="F25" s="434" t="s">
        <v>592</v>
      </c>
      <c r="G25" s="442" t="s">
        <v>593</v>
      </c>
      <c r="H25" s="442">
        <v>1.2999999999999999E-2</v>
      </c>
    </row>
    <row r="26" spans="2:8" ht="15.95" customHeight="1" thickBot="1" x14ac:dyDescent="0.3">
      <c r="B26" s="95" t="s">
        <v>412</v>
      </c>
      <c r="C26" s="439"/>
      <c r="D26" s="439"/>
      <c r="E26" s="441"/>
      <c r="F26" s="435"/>
      <c r="G26" s="443"/>
      <c r="H26" s="443"/>
    </row>
    <row r="27" spans="2:8" ht="15.95" customHeight="1" x14ac:dyDescent="0.25">
      <c r="B27" s="98" t="s">
        <v>432</v>
      </c>
      <c r="C27" s="430" t="s">
        <v>594</v>
      </c>
      <c r="D27" s="430" t="s">
        <v>595</v>
      </c>
      <c r="E27" s="432">
        <v>7.6999999999999999E-2</v>
      </c>
      <c r="F27" s="434" t="s">
        <v>596</v>
      </c>
      <c r="G27" s="436" t="s">
        <v>597</v>
      </c>
      <c r="H27" s="436">
        <v>8.9999999999999993E-3</v>
      </c>
    </row>
    <row r="28" spans="2:8" ht="15.95" customHeight="1" thickBot="1" x14ac:dyDescent="0.3">
      <c r="B28" s="95" t="s">
        <v>427</v>
      </c>
      <c r="C28" s="431"/>
      <c r="D28" s="431"/>
      <c r="E28" s="433"/>
      <c r="F28" s="435"/>
      <c r="G28" s="437"/>
      <c r="H28" s="437"/>
    </row>
    <row r="29" spans="2:8" ht="15.95" customHeight="1" thickBot="1" x14ac:dyDescent="0.3">
      <c r="B29" s="99" t="s">
        <v>445</v>
      </c>
      <c r="C29" s="100" t="s">
        <v>598</v>
      </c>
      <c r="D29" s="100" t="s">
        <v>599</v>
      </c>
      <c r="E29" s="101">
        <v>0.1</v>
      </c>
      <c r="F29" s="100" t="s">
        <v>600</v>
      </c>
      <c r="G29" s="100" t="s">
        <v>601</v>
      </c>
      <c r="H29" s="100">
        <v>0.56999999999999995</v>
      </c>
    </row>
    <row r="30" spans="2:8" ht="15.95" customHeight="1" thickBot="1" x14ac:dyDescent="0.3">
      <c r="B30" s="99" t="s">
        <v>450</v>
      </c>
      <c r="C30" s="100" t="s">
        <v>602</v>
      </c>
      <c r="D30" s="100" t="s">
        <v>603</v>
      </c>
      <c r="E30" s="101">
        <v>0.19</v>
      </c>
      <c r="F30" s="100" t="s">
        <v>604</v>
      </c>
      <c r="G30" s="100" t="s">
        <v>605</v>
      </c>
      <c r="H30" s="100">
        <v>0.37</v>
      </c>
    </row>
    <row r="31" spans="2:8" ht="15.95" customHeight="1" thickBot="1" x14ac:dyDescent="0.3">
      <c r="B31" s="95" t="s">
        <v>454</v>
      </c>
      <c r="C31" s="100" t="s">
        <v>606</v>
      </c>
      <c r="D31" s="100" t="s">
        <v>607</v>
      </c>
      <c r="E31" s="101">
        <v>0.92</v>
      </c>
      <c r="F31" s="91" t="s">
        <v>608</v>
      </c>
      <c r="G31" s="96" t="s">
        <v>609</v>
      </c>
      <c r="H31" s="96">
        <v>1E-3</v>
      </c>
    </row>
    <row r="32" spans="2:8" ht="15.95" customHeight="1" thickBot="1" x14ac:dyDescent="0.3">
      <c r="B32" s="99" t="s">
        <v>459</v>
      </c>
      <c r="C32" s="100" t="s">
        <v>610</v>
      </c>
      <c r="D32" s="100" t="s">
        <v>611</v>
      </c>
      <c r="E32" s="101">
        <v>1</v>
      </c>
      <c r="F32" s="100" t="s">
        <v>612</v>
      </c>
      <c r="G32" s="100" t="s">
        <v>613</v>
      </c>
      <c r="H32" s="100">
        <v>0.39</v>
      </c>
    </row>
    <row r="33" spans="2:8" ht="15.95" customHeight="1" thickBot="1" x14ac:dyDescent="0.3">
      <c r="B33" s="424" t="s">
        <v>464</v>
      </c>
      <c r="C33" s="425"/>
      <c r="D33" s="425"/>
      <c r="E33" s="426"/>
      <c r="F33" s="427"/>
      <c r="G33" s="428"/>
      <c r="H33" s="429"/>
    </row>
    <row r="34" spans="2:8" ht="15.95" customHeight="1" thickBot="1" x14ac:dyDescent="0.3">
      <c r="B34" s="99" t="s">
        <v>465</v>
      </c>
      <c r="C34" s="100" t="s">
        <v>614</v>
      </c>
      <c r="D34" s="100" t="s">
        <v>615</v>
      </c>
      <c r="E34" s="101">
        <v>0.43</v>
      </c>
      <c r="F34" s="100" t="s">
        <v>616</v>
      </c>
      <c r="G34" s="100" t="s">
        <v>617</v>
      </c>
      <c r="H34" s="100">
        <v>0.93</v>
      </c>
    </row>
    <row r="35" spans="2:8" ht="15.95" customHeight="1" thickBot="1" x14ac:dyDescent="0.3">
      <c r="B35" s="99" t="s">
        <v>470</v>
      </c>
      <c r="C35" s="100" t="s">
        <v>618</v>
      </c>
      <c r="D35" s="100" t="s">
        <v>619</v>
      </c>
      <c r="E35" s="101">
        <v>0.22</v>
      </c>
      <c r="F35" s="100" t="s">
        <v>620</v>
      </c>
      <c r="G35" s="100" t="s">
        <v>621</v>
      </c>
      <c r="H35" s="100">
        <v>0.86</v>
      </c>
    </row>
    <row r="36" spans="2:8" ht="15.95" customHeight="1" thickBot="1" x14ac:dyDescent="0.3">
      <c r="B36" s="99" t="s">
        <v>474</v>
      </c>
      <c r="C36" s="100" t="s">
        <v>622</v>
      </c>
      <c r="D36" s="100" t="s">
        <v>623</v>
      </c>
      <c r="E36" s="101">
        <v>0.1</v>
      </c>
      <c r="F36" s="100" t="s">
        <v>624</v>
      </c>
      <c r="G36" s="100" t="s">
        <v>625</v>
      </c>
      <c r="H36" s="100">
        <v>0.4</v>
      </c>
    </row>
    <row r="37" spans="2:8" ht="15.95" customHeight="1" thickBot="1" x14ac:dyDescent="0.3">
      <c r="B37" s="99" t="s">
        <v>479</v>
      </c>
      <c r="C37" s="100" t="s">
        <v>626</v>
      </c>
      <c r="D37" s="100" t="s">
        <v>627</v>
      </c>
      <c r="E37" s="101">
        <v>0.84</v>
      </c>
      <c r="F37" s="100" t="s">
        <v>628</v>
      </c>
      <c r="G37" s="100" t="s">
        <v>629</v>
      </c>
      <c r="H37" s="100">
        <v>0.12</v>
      </c>
    </row>
    <row r="38" spans="2:8" ht="15.95" customHeight="1" thickBot="1" x14ac:dyDescent="0.3">
      <c r="B38" s="99" t="s">
        <v>484</v>
      </c>
      <c r="C38" s="100" t="s">
        <v>630</v>
      </c>
      <c r="D38" s="100" t="s">
        <v>631</v>
      </c>
      <c r="E38" s="101">
        <v>0.22</v>
      </c>
      <c r="F38" s="100" t="s">
        <v>632</v>
      </c>
      <c r="G38" s="100" t="s">
        <v>633</v>
      </c>
      <c r="H38" s="100">
        <v>0.14000000000000001</v>
      </c>
    </row>
    <row r="39" spans="2:8" ht="15.95" customHeight="1" thickBot="1" x14ac:dyDescent="0.3">
      <c r="B39" s="99" t="s">
        <v>489</v>
      </c>
      <c r="C39" s="100" t="s">
        <v>634</v>
      </c>
      <c r="D39" s="100" t="s">
        <v>635</v>
      </c>
      <c r="E39" s="101">
        <v>0.57999999999999996</v>
      </c>
      <c r="F39" s="100" t="s">
        <v>636</v>
      </c>
      <c r="G39" s="100" t="s">
        <v>637</v>
      </c>
      <c r="H39" s="100">
        <v>0.46</v>
      </c>
    </row>
    <row r="40" spans="2:8" ht="15.95" customHeight="1" thickBot="1" x14ac:dyDescent="0.3">
      <c r="B40" s="99" t="s">
        <v>493</v>
      </c>
      <c r="C40" s="100" t="s">
        <v>638</v>
      </c>
      <c r="D40" s="100" t="s">
        <v>639</v>
      </c>
      <c r="E40" s="101">
        <v>0.1</v>
      </c>
      <c r="F40" s="100" t="s">
        <v>640</v>
      </c>
      <c r="G40" s="100" t="s">
        <v>641</v>
      </c>
      <c r="H40" s="100">
        <v>0.8</v>
      </c>
    </row>
    <row r="41" spans="2:8" ht="15.95" customHeight="1" thickBot="1" x14ac:dyDescent="0.3">
      <c r="B41" s="99" t="s">
        <v>498</v>
      </c>
      <c r="C41" s="100" t="s">
        <v>642</v>
      </c>
      <c r="D41" s="100" t="s">
        <v>643</v>
      </c>
      <c r="E41" s="101">
        <v>0.45</v>
      </c>
      <c r="F41" s="100" t="s">
        <v>644</v>
      </c>
      <c r="G41" s="100" t="s">
        <v>645</v>
      </c>
      <c r="H41" s="100">
        <v>0.4</v>
      </c>
    </row>
    <row r="42" spans="2:8" ht="15.95" customHeight="1" thickBot="1" x14ac:dyDescent="0.3">
      <c r="B42" s="99" t="s">
        <v>503</v>
      </c>
      <c r="C42" s="100" t="s">
        <v>646</v>
      </c>
      <c r="D42" s="100" t="s">
        <v>647</v>
      </c>
      <c r="E42" s="101">
        <v>0.94</v>
      </c>
      <c r="F42" s="100" t="s">
        <v>648</v>
      </c>
      <c r="G42" s="100" t="s">
        <v>649</v>
      </c>
      <c r="H42" s="100">
        <v>0.15</v>
      </c>
    </row>
    <row r="43" spans="2:8" ht="15.95" customHeight="1" thickBot="1" x14ac:dyDescent="0.3">
      <c r="B43" s="99" t="s">
        <v>508</v>
      </c>
      <c r="C43" s="100" t="s">
        <v>650</v>
      </c>
      <c r="D43" s="100" t="s">
        <v>651</v>
      </c>
      <c r="E43" s="101">
        <v>0.9</v>
      </c>
      <c r="F43" s="91" t="s">
        <v>652</v>
      </c>
      <c r="G43" s="91" t="s">
        <v>653</v>
      </c>
      <c r="H43" s="91">
        <v>7.5999999999999998E-2</v>
      </c>
    </row>
    <row r="44" spans="2:8" ht="15.95" customHeight="1" thickBot="1" x14ac:dyDescent="0.3">
      <c r="B44" s="99" t="s">
        <v>512</v>
      </c>
      <c r="C44" s="100" t="s">
        <v>654</v>
      </c>
      <c r="D44" s="100" t="s">
        <v>655</v>
      </c>
      <c r="E44" s="101">
        <v>0.19</v>
      </c>
      <c r="F44" s="100" t="s">
        <v>656</v>
      </c>
      <c r="G44" s="100" t="s">
        <v>657</v>
      </c>
      <c r="H44" s="100">
        <v>0.28000000000000003</v>
      </c>
    </row>
    <row r="45" spans="2:8" ht="15.95" customHeight="1" thickBot="1" x14ac:dyDescent="0.3">
      <c r="B45" s="99" t="s">
        <v>517</v>
      </c>
      <c r="C45" s="100" t="s">
        <v>658</v>
      </c>
      <c r="D45" s="100" t="s">
        <v>659</v>
      </c>
      <c r="E45" s="101">
        <v>0.32</v>
      </c>
      <c r="F45" s="100" t="s">
        <v>660</v>
      </c>
      <c r="G45" s="100" t="s">
        <v>661</v>
      </c>
      <c r="H45" s="100">
        <v>1</v>
      </c>
    </row>
    <row r="46" spans="2:8" ht="15.95" customHeight="1" thickBot="1" x14ac:dyDescent="0.3">
      <c r="B46" s="99" t="s">
        <v>522</v>
      </c>
      <c r="C46" s="91" t="s">
        <v>662</v>
      </c>
      <c r="D46" s="91" t="s">
        <v>663</v>
      </c>
      <c r="E46" s="103">
        <v>6.5000000000000002E-2</v>
      </c>
      <c r="F46" s="100" t="s">
        <v>664</v>
      </c>
      <c r="G46" s="100" t="s">
        <v>665</v>
      </c>
      <c r="H46" s="100">
        <v>0.67</v>
      </c>
    </row>
    <row r="47" spans="2:8" ht="15.95" customHeight="1" thickBot="1" x14ac:dyDescent="0.3">
      <c r="B47" s="99" t="s">
        <v>526</v>
      </c>
      <c r="C47" s="100" t="s">
        <v>666</v>
      </c>
      <c r="D47" s="100" t="s">
        <v>667</v>
      </c>
      <c r="E47" s="101">
        <v>0.94</v>
      </c>
      <c r="F47" s="100" t="s">
        <v>668</v>
      </c>
      <c r="G47" s="100" t="s">
        <v>669</v>
      </c>
      <c r="H47" s="100">
        <v>0.68</v>
      </c>
    </row>
    <row r="48" spans="2:8" ht="15.95" customHeight="1" thickBot="1" x14ac:dyDescent="0.3">
      <c r="B48" s="99" t="s">
        <v>531</v>
      </c>
      <c r="C48" s="100" t="s">
        <v>670</v>
      </c>
      <c r="D48" s="100" t="s">
        <v>671</v>
      </c>
      <c r="E48" s="101">
        <v>0.43</v>
      </c>
      <c r="F48" s="100" t="s">
        <v>672</v>
      </c>
      <c r="G48" s="100" t="s">
        <v>673</v>
      </c>
      <c r="H48" s="100">
        <v>0.16</v>
      </c>
    </row>
    <row r="49" spans="2:8" ht="15.95" customHeight="1" thickBot="1" x14ac:dyDescent="0.3">
      <c r="B49" s="99" t="s">
        <v>536</v>
      </c>
      <c r="C49" s="100" t="s">
        <v>674</v>
      </c>
      <c r="D49" s="100" t="s">
        <v>675</v>
      </c>
      <c r="E49" s="101">
        <v>0.57999999999999996</v>
      </c>
      <c r="F49" s="100" t="s">
        <v>676</v>
      </c>
      <c r="G49" s="100" t="s">
        <v>677</v>
      </c>
      <c r="H49" s="100">
        <v>0.94</v>
      </c>
    </row>
    <row r="50" spans="2:8" ht="15.95" customHeight="1" thickBot="1" x14ac:dyDescent="0.3">
      <c r="B50" s="99" t="s">
        <v>541</v>
      </c>
      <c r="C50" s="100" t="s">
        <v>678</v>
      </c>
      <c r="D50" s="100" t="s">
        <v>679</v>
      </c>
      <c r="E50" s="101">
        <v>0.4</v>
      </c>
      <c r="F50" s="100" t="s">
        <v>680</v>
      </c>
      <c r="G50" s="100" t="s">
        <v>681</v>
      </c>
      <c r="H50" s="100">
        <v>0.45</v>
      </c>
    </row>
    <row r="51" spans="2:8" ht="15.95" customHeight="1" thickBot="1" x14ac:dyDescent="0.3">
      <c r="B51" s="99" t="s">
        <v>546</v>
      </c>
      <c r="C51" s="100" t="s">
        <v>682</v>
      </c>
      <c r="D51" s="100" t="s">
        <v>683</v>
      </c>
      <c r="E51" s="101">
        <v>0.13</v>
      </c>
      <c r="F51" s="100" t="s">
        <v>684</v>
      </c>
      <c r="G51" s="100" t="s">
        <v>685</v>
      </c>
      <c r="H51" s="100">
        <v>0.98</v>
      </c>
    </row>
    <row r="52" spans="2:8" ht="15.95" customHeight="1" thickBot="1" x14ac:dyDescent="0.3">
      <c r="B52" s="104" t="s">
        <v>551</v>
      </c>
      <c r="C52" s="93"/>
      <c r="D52" s="93"/>
      <c r="E52" s="94"/>
      <c r="F52" s="93"/>
      <c r="G52" s="93"/>
      <c r="H52" s="93"/>
    </row>
    <row r="53" spans="2:8" ht="15.95" customHeight="1" thickBot="1" x14ac:dyDescent="0.3">
      <c r="B53" s="95" t="s">
        <v>552</v>
      </c>
      <c r="C53" s="100" t="s">
        <v>686</v>
      </c>
      <c r="D53" s="100" t="s">
        <v>687</v>
      </c>
      <c r="E53" s="101">
        <v>0.14000000000000001</v>
      </c>
      <c r="F53" s="91" t="s">
        <v>688</v>
      </c>
      <c r="G53" s="105" t="s">
        <v>689</v>
      </c>
      <c r="H53" s="105">
        <v>8.0000000000000002E-3</v>
      </c>
    </row>
    <row r="56" spans="2:8" ht="15.95" customHeight="1" x14ac:dyDescent="0.25">
      <c r="B56" t="s">
        <v>2242</v>
      </c>
    </row>
    <row r="57" spans="2:8" ht="15.95" customHeight="1" x14ac:dyDescent="0.25">
      <c r="B57" t="s">
        <v>690</v>
      </c>
    </row>
    <row r="58" spans="2:8" ht="15.95" customHeight="1" x14ac:dyDescent="0.25">
      <c r="B58" t="s">
        <v>691</v>
      </c>
    </row>
    <row r="59" spans="2:8" ht="15.95" customHeight="1" x14ac:dyDescent="0.25">
      <c r="B59" t="s">
        <v>692</v>
      </c>
    </row>
  </sheetData>
  <mergeCells count="56">
    <mergeCell ref="H12:H13"/>
    <mergeCell ref="C4:E4"/>
    <mergeCell ref="F4:H4"/>
    <mergeCell ref="B5:B6"/>
    <mergeCell ref="E5:E6"/>
    <mergeCell ref="H5:H6"/>
    <mergeCell ref="C12:C13"/>
    <mergeCell ref="D12:D13"/>
    <mergeCell ref="E12:E13"/>
    <mergeCell ref="F12:F13"/>
    <mergeCell ref="G12:G13"/>
    <mergeCell ref="H17:H18"/>
    <mergeCell ref="C15:C16"/>
    <mergeCell ref="D15:D16"/>
    <mergeCell ref="E15:E16"/>
    <mergeCell ref="F15:F16"/>
    <mergeCell ref="G15:G16"/>
    <mergeCell ref="H15:H16"/>
    <mergeCell ref="C17:C18"/>
    <mergeCell ref="D17:D18"/>
    <mergeCell ref="E17:E18"/>
    <mergeCell ref="F17:F18"/>
    <mergeCell ref="G17:G18"/>
    <mergeCell ref="H21:H22"/>
    <mergeCell ref="C19:C20"/>
    <mergeCell ref="D19:D20"/>
    <mergeCell ref="E19:E20"/>
    <mergeCell ref="F19:F20"/>
    <mergeCell ref="G19:G20"/>
    <mergeCell ref="H19:H20"/>
    <mergeCell ref="C21:C22"/>
    <mergeCell ref="D21:D22"/>
    <mergeCell ref="E21:E22"/>
    <mergeCell ref="F21:F22"/>
    <mergeCell ref="G21:G22"/>
    <mergeCell ref="D23:D24"/>
    <mergeCell ref="E23:E24"/>
    <mergeCell ref="F23:F24"/>
    <mergeCell ref="G23:G24"/>
    <mergeCell ref="H23:H24"/>
    <mergeCell ref="B33:E33"/>
    <mergeCell ref="F33:H33"/>
    <mergeCell ref="B3:H3"/>
    <mergeCell ref="C27:C28"/>
    <mergeCell ref="D27:D28"/>
    <mergeCell ref="E27:E28"/>
    <mergeCell ref="F27:F28"/>
    <mergeCell ref="G27:G28"/>
    <mergeCell ref="H27:H28"/>
    <mergeCell ref="C25:C26"/>
    <mergeCell ref="D25:D26"/>
    <mergeCell ref="E25:E26"/>
    <mergeCell ref="F25:F26"/>
    <mergeCell ref="G25:G26"/>
    <mergeCell ref="H25:H26"/>
    <mergeCell ref="C23:C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K n 4 k W z B o K p W n A A A A 9 w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Y A L G B k Z 6 B j T 5 M 1 M Y 3 M w + h w g j o Y J A s k q C N c 2 l O S W l R q l 1 q n q 6 n q 4 0 + j G u j D / W E H Q B Q S w M E F A A C A A g A K n 4 k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+ J F s 9 E G R h g g E A A J U D A A A T A B w A R m 9 y b X V s Y X M v U 2 V j d G l v b j E u b S C i G A A o o B Q A A A A A A A A A A A A A A A A A A A A A A A A A A A C F k t 9 P w j A Q x 9 9 J + B + a + T K S S i i C G M k e z K b x y R 8 B n p g h t T u w o W t J e y M S 4 v 9 u y T A I Y 9 q X 6 z 7 X u / X 7 v T o Q K I 0 m o z K y Y b P R b L g P b i E j G T h h 5 Q r l G t x M G b 2 Y 5 V x Y Q y K i A J s N 4 t f I F F a A J 7 F b t x M j i h w 0 h g 9 S Q T s 2 G v 2 H C 4 P 4 N p 0 4 s C 5 l X c b Y o H P T T Z 8 1 J N b 3 J Z d k o n 2 0 T u K G x E Y p W I C P d p k m 4 J Z o V u n d S 8 x Y f y b M f A 6 Q m g J X B b q 0 5 m 5 t 4 d Z B i 0 4 T U D K X C D Y K a E B 3 j Y t c u 2 h A y b 0 W J p N 6 E V 3 3 O x 1 G y W t h E E a 4 U R A d t u 0 n o + G t R U u R F 0 H 8 w f X C O z L e r C D w a s f 8 3 R 8 a W 6 7 d 3 N i 8 b L 9 L u r B 0 h G 6 3 Q U m Z / z 3 6 D E H 4 x C 9 K f n i 3 h l / V 8 F 4 N 7 9 f w 6 x o + O O J f B 4 0 v 1 u R e f 0 Y e g W d + I A e d + 8 y e h y d 2 U D L d H 7 h T a i S 4 4 t Z F a I s 6 / 9 g / B p 6 5 y c 5 N X a C V / j 1 V Z X H / M K T m v m B W N T U B 8 W f + d 3 X V + u P q M 6 P 5 l a 0 O 6 L i 6 d 2 J 8 s y H 1 e X + G 3 1 B L A Q I t A B Q A A g A I A C p + J F s w a C q V p w A A A P c A A A A S A A A A A A A A A A A A A A A A A A A A A A B D b 2 5 m a W c v U G F j a 2 F n Z S 5 4 b W x Q S w E C L Q A U A A I A C A A q f i R b D 8 r p q 6 Q A A A D p A A A A E w A A A A A A A A A A A A A A A A D z A A A A W 0 N v b n R l b n R f V H l w Z X N d L n h t b F B L A Q I t A B Q A A g A I A C p + J F s 9 E G R h g g E A A J U D A A A T A A A A A A A A A A A A A A A A A O Q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s O A A A A A A A A G Q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X N j c m l w d G l 2 Z X N f b G 9 u Z 1 9 t Y W N y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Y z Y T Q w N z k z L T Z j M D k t N D F m N S 0 4 M G V i L W J l Y j I 3 N G Y 4 M j d k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b n V 0 c m l l b n Q m c X V v d D s s J n F 1 b 3 Q 7 Q 2 F m Z m V p b m F 0 Z W R f M i Z x d W 9 0 O y w m c X V v d D t E Z W N h Z m Z l a W 5 h d G V k X z I m c X V v d D s s J n F 1 b 3 Q 7 Q 2 F m Z m V p b m F 0 Z W R f M y Z x d W 9 0 O y w m c X V v d D t E Z W N h Z m Z l a W 5 h d G V k X z M m c X V v d D s s J n F 1 b 3 Q 7 Q 2 F m Z m V p b m F 0 Z W R f N C Z x d W 9 0 O y w m c X V v d D t E Z W N h Z m Z l a W 5 h d G V k X z Q m c X V v d D t d I i A v P j x F b n R y e S B U e X B l P S J G a W x s Q 2 9 s d W 1 u V H l w Z X M i I F Z h b H V l P S J z Q m d Z R 0 J n W U d C Z z 0 9 I i A v P j x F b n R y e S B U e X B l P S J G a W x s T G F z d F V w Z G F 0 Z W Q i I F Z h b H V l P S J k M j A y N S 0 w O S 0 w M V Q w O T o z M D o z M i 4 2 M T I 3 N T Q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z Y 3 J p c H R p d m V z X 2 x v b m d f b W F j c m 8 v Q X V 0 b 1 J l b W 9 2 Z W R D b 2 x 1 b W 5 z M S 5 7 b n V 0 c m l l b n Q s M H 0 m c X V v d D s s J n F 1 b 3 Q 7 U 2 V j d G l v b j E v Z G V z Y 3 J p c H R p d m V z X 2 x v b m d f b W F j c m 8 v Q X V 0 b 1 J l b W 9 2 Z W R D b 2 x 1 b W 5 z M S 5 7 Q 2 F m Z m V p b m F 0 Z W R f M i w x f S Z x d W 9 0 O y w m c X V v d D t T Z W N 0 a W 9 u M S 9 k Z X N j c m l w d G l 2 Z X N f b G 9 u Z 1 9 t Y W N y b y 9 B d X R v U m V t b 3 Z l Z E N v b H V t b n M x L n t E Z W N h Z m Z l a W 5 h d G V k X z I s M n 0 m c X V v d D s s J n F 1 b 3 Q 7 U 2 V j d G l v b j E v Z G V z Y 3 J p c H R p d m V z X 2 x v b m d f b W F j c m 8 v Q X V 0 b 1 J l b W 9 2 Z W R D b 2 x 1 b W 5 z M S 5 7 Q 2 F m Z m V p b m F 0 Z W R f M y w z f S Z x d W 9 0 O y w m c X V v d D t T Z W N 0 a W 9 u M S 9 k Z X N j c m l w d G l 2 Z X N f b G 9 u Z 1 9 t Y W N y b y 9 B d X R v U m V t b 3 Z l Z E N v b H V t b n M x L n t E Z W N h Z m Z l a W 5 h d G V k X z M s N H 0 m c X V v d D s s J n F 1 b 3 Q 7 U 2 V j d G l v b j E v Z G V z Y 3 J p c H R p d m V z X 2 x v b m d f b W F j c m 8 v Q X V 0 b 1 J l b W 9 2 Z W R D b 2 x 1 b W 5 z M S 5 7 Q 2 F m Z m V p b m F 0 Z W R f N C w 1 f S Z x d W 9 0 O y w m c X V v d D t T Z W N 0 a W 9 u M S 9 k Z X N j c m l w d G l 2 Z X N f b G 9 u Z 1 9 t Y W N y b y 9 B d X R v U m V t b 3 Z l Z E N v b H V t b n M x L n t E Z W N h Z m Z l a W 5 h d G V k X z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G V z Y 3 J p c H R p d m V z X 2 x v b m d f b W F j c m 8 v Q X V 0 b 1 J l b W 9 2 Z W R D b 2 x 1 b W 5 z M S 5 7 b n V 0 c m l l b n Q s M H 0 m c X V v d D s s J n F 1 b 3 Q 7 U 2 V j d G l v b j E v Z G V z Y 3 J p c H R p d m V z X 2 x v b m d f b W F j c m 8 v Q X V 0 b 1 J l b W 9 2 Z W R D b 2 x 1 b W 5 z M S 5 7 Q 2 F m Z m V p b m F 0 Z W R f M i w x f S Z x d W 9 0 O y w m c X V v d D t T Z W N 0 a W 9 u M S 9 k Z X N j c m l w d G l 2 Z X N f b G 9 u Z 1 9 t Y W N y b y 9 B d X R v U m V t b 3 Z l Z E N v b H V t b n M x L n t E Z W N h Z m Z l a W 5 h d G V k X z I s M n 0 m c X V v d D s s J n F 1 b 3 Q 7 U 2 V j d G l v b j E v Z G V z Y 3 J p c H R p d m V z X 2 x v b m d f b W F j c m 8 v Q X V 0 b 1 J l b W 9 2 Z W R D b 2 x 1 b W 5 z M S 5 7 Q 2 F m Z m V p b m F 0 Z W R f M y w z f S Z x d W 9 0 O y w m c X V v d D t T Z W N 0 a W 9 u M S 9 k Z X N j c m l w d G l 2 Z X N f b G 9 u Z 1 9 t Y W N y b y 9 B d X R v U m V t b 3 Z l Z E N v b H V t b n M x L n t E Z W N h Z m Z l a W 5 h d G V k X z M s N H 0 m c X V v d D s s J n F 1 b 3 Q 7 U 2 V j d G l v b j E v Z G V z Y 3 J p c H R p d m V z X 2 x v b m d f b W F j c m 8 v Q X V 0 b 1 J l b W 9 2 Z W R D b 2 x 1 b W 5 z M S 5 7 Q 2 F m Z m V p b m F 0 Z W R f N C w 1 f S Z x d W 9 0 O y w m c X V v d D t T Z W N 0 a W 9 u M S 9 k Z X N j c m l w d G l 2 Z X N f b G 9 u Z 1 9 t Y W N y b y 9 B d X R v U m V t b 3 Z l Z E N v b H V t b n M x L n t E Z W N h Z m Z l a W 5 h d G V k X z Q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l c 2 N y a X B 0 a X Z l c 1 9 s b 2 5 n X 2 1 h Y 3 J v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2 N y a X B 0 a X Z l c 1 9 s b 2 5 n X 2 1 h Y 3 J v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z Y 3 J p c H R p d m V z X 2 x v b m d f b W F j c m 8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z Y 3 J p c H R p d m V z X 2 x v b m d f b W F j c m 8 v Q 2 h h b m d l Z C U y M F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P j C k 0 k 0 i 9 G l 7 y L n + S v U m 4 A A A A A A g A A A A A A E G Y A A A A B A A A g A A A A i W 8 g F k E H L 4 z T g j B 3 D w s P 5 3 R H Q c Q k s p 7 r L I L c g e A R p O w A A A A A D o A A A A A C A A A g A A A A z V S a Q E B D g n G I a H g x p K o A b w l l A B s y 9 z V E x I 5 a R F u L n s N Q A A A A 4 N A f 2 3 J / r O b a y 1 K l a 6 I R 4 R C V T g Q f a f H 8 / J 7 j a Q W r v 0 4 Y 7 6 3 j i L s 6 + 0 i 1 V I C u X L a K O K 1 5 + u U Q V G v g M i u i O Q P e 4 H I w P b n 8 S b a U L b N o N Q l F z I V A A A A A f J B D t c V c U w E e E Q r T l B g R / s a r j 4 r / 1 y d f t k C b 1 J d P H 5 A 2 9 p j T m L 5 y A j E t Z e o 5 N L I V 5 f u 9 i g s j X z z M b w D J E J N y L Q = = < / D a t a M a s h u p > 
</file>

<file path=customXml/itemProps1.xml><?xml version="1.0" encoding="utf-8"?>
<ds:datastoreItem xmlns:ds="http://schemas.openxmlformats.org/officeDocument/2006/customXml" ds:itemID="{73DDCE48-C8F3-48F7-A5C2-B6DED9F531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</vt:i4>
      </vt:variant>
    </vt:vector>
  </HeadingPairs>
  <TitlesOfParts>
    <vt:vector size="23" baseType="lpstr">
      <vt:lpstr>Index</vt:lpstr>
      <vt:lpstr>Supplementary Data File 1</vt:lpstr>
      <vt:lpstr>Supplementary Data File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11-14</vt:lpstr>
      <vt:lpstr>Supplementary Data 15</vt:lpstr>
      <vt:lpstr>Supplementary Data 16</vt:lpstr>
      <vt:lpstr>Supplementary Data 17a-d</vt:lpstr>
      <vt:lpstr>Supplementary Data 18a-d</vt:lpstr>
      <vt:lpstr>Suppl Data 19 Daily tot V2</vt:lpstr>
      <vt:lpstr>Suppl Data 20 Daily total V3</vt:lpstr>
      <vt:lpstr>Suppl Data 21 Daily total V4</vt:lpstr>
      <vt:lpstr>Supplementary Data 22</vt:lpstr>
      <vt:lpstr>Supplementary Data 23</vt:lpstr>
      <vt:lpstr>'Supplementary Data 9'!_Hlk130808395</vt:lpstr>
      <vt:lpstr>'Supplementary Data 15'!_Hlk134705378</vt:lpstr>
    </vt:vector>
  </TitlesOfParts>
  <Company>University College Cork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Moloney</dc:creator>
  <cp:lastModifiedBy>Gerard Moloney</cp:lastModifiedBy>
  <dcterms:created xsi:type="dcterms:W3CDTF">2024-09-04T15:11:43Z</dcterms:created>
  <dcterms:modified xsi:type="dcterms:W3CDTF">2026-03-12T18:07:03Z</dcterms:modified>
</cp:coreProperties>
</file>