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iol0173\Dropbox\2022 analyses\2. Evolution in biofilm\Manuscripts_publication\Submission\NatComms\Revision\Final revision figures pdf\2nd revision\Updated figure pdfs\Final files\"/>
    </mc:Choice>
  </mc:AlternateContent>
  <xr:revisionPtr revIDLastSave="0" documentId="13_ncr:1_{5FB78083-5FF7-4E45-BBA1-E6A29DDB7452}" xr6:coauthVersionLast="47" xr6:coauthVersionMax="47" xr10:uidLastSave="{00000000-0000-0000-0000-000000000000}"/>
  <bookViews>
    <workbookView xWindow="5328" yWindow="348" windowWidth="17088" windowHeight="10980" firstSheet="16" activeTab="17" xr2:uid="{69952347-201C-4F9D-905C-C5946A6019BF}"/>
  </bookViews>
  <sheets>
    <sheet name="Fig. 1b" sheetId="29" r:id="rId1"/>
    <sheet name="Fig. 1c" sheetId="3" r:id="rId2"/>
    <sheet name="Fig. 1e" sheetId="30" r:id="rId3"/>
    <sheet name="Fig. 1f" sheetId="31" r:id="rId4"/>
    <sheet name="Fig. 2a" sheetId="7" r:id="rId5"/>
    <sheet name="Fig. 2b" sheetId="8" r:id="rId6"/>
    <sheet name="Fig. 2c" sheetId="32" r:id="rId7"/>
    <sheet name="Fig. 4a_final" sheetId="40" r:id="rId8"/>
    <sheet name="Fig, 4b" sheetId="27" r:id="rId9"/>
    <sheet name="Fig. 4c" sheetId="33" r:id="rId10"/>
    <sheet name="Fig. 5a" sheetId="41" r:id="rId11"/>
    <sheet name="Fig. 5b" sheetId="42" r:id="rId12"/>
    <sheet name="Fig. 5c" sheetId="43" r:id="rId13"/>
    <sheet name="Fig. 5d" sheetId="44" r:id="rId14"/>
    <sheet name="Fig. 5e" sheetId="45" r:id="rId15"/>
    <sheet name="Fig. 5f" sheetId="46" r:id="rId16"/>
    <sheet name="Fig. 6b" sheetId="10" r:id="rId17"/>
    <sheet name="Fig. 6c" sheetId="15" r:id="rId18"/>
    <sheet name="Fig. 6d" sheetId="51" r:id="rId19"/>
    <sheet name="Fig. 7d" sheetId="16" r:id="rId20"/>
    <sheet name="Fig. 7e" sheetId="17" r:id="rId21"/>
    <sheet name="Fig. 8b" sheetId="11" r:id="rId22"/>
    <sheet name="Fig. 8c" sheetId="18" r:id="rId23"/>
    <sheet name="Fig. 8d" sheetId="19" r:id="rId24"/>
    <sheet name="Fig. 8e" sheetId="20" r:id="rId25"/>
    <sheet name="Fig. 9a" sheetId="21" r:id="rId26"/>
    <sheet name="Fig. 9b" sheetId="22" r:id="rId27"/>
    <sheet name="Fig. 9c" sheetId="23" r:id="rId28"/>
    <sheet name="Fig. 9d" sheetId="24" r:id="rId29"/>
    <sheet name="Fig. 9e" sheetId="25" r:id="rId30"/>
    <sheet name="Suppl. Fig. 1" sheetId="26" r:id="rId31"/>
    <sheet name="Suppl. Fig. 2a" sheetId="36" r:id="rId32"/>
    <sheet name="Suppl. Fig 2b" sheetId="37" r:id="rId33"/>
    <sheet name="Suppl. Fig. 2c" sheetId="38" r:id="rId34"/>
    <sheet name="Suppl. Fig. 2d" sheetId="39" r:id="rId35"/>
    <sheet name="Suppl. Fig. 3" sheetId="49" r:id="rId36"/>
    <sheet name="Suppl. Fig. 4" sheetId="50" r:id="rId37"/>
    <sheet name="Suppl. Fig. 5" sheetId="34" r:id="rId38"/>
    <sheet name="Suppl. Fig. 6" sheetId="35" r:id="rId39"/>
    <sheet name="Suppl. Fig. 7" sheetId="47" r:id="rId40"/>
    <sheet name="Suppl. Fig. 8" sheetId="48" r:id="rId41"/>
  </sheets>
  <externalReferences>
    <externalReference r:id="rId42"/>
  </externalReferenc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0" i="49" l="1"/>
  <c r="D59" i="49"/>
  <c r="C59" i="49"/>
  <c r="B59" i="49"/>
  <c r="G58" i="49"/>
  <c r="F58" i="49"/>
  <c r="E58" i="49"/>
  <c r="D58" i="49"/>
  <c r="D60" i="49"/>
  <c r="C58" i="49"/>
  <c r="B58" i="49"/>
  <c r="B60" i="49"/>
  <c r="J57" i="49"/>
  <c r="I57" i="49"/>
  <c r="H57" i="49"/>
  <c r="J56" i="49"/>
  <c r="I56" i="49"/>
  <c r="H56" i="49"/>
  <c r="J55" i="49"/>
  <c r="I55" i="49"/>
  <c r="H55" i="49"/>
  <c r="J54" i="49"/>
  <c r="I54" i="49"/>
  <c r="H54" i="49"/>
  <c r="J53" i="49"/>
  <c r="I53" i="49"/>
  <c r="H53" i="49"/>
  <c r="J52" i="49"/>
  <c r="I52" i="49"/>
  <c r="H52" i="49"/>
  <c r="J51" i="49"/>
  <c r="I51" i="49"/>
  <c r="H51" i="49"/>
  <c r="J50" i="49"/>
  <c r="I50" i="49"/>
  <c r="H50" i="49"/>
  <c r="J49" i="49"/>
  <c r="I49" i="49"/>
  <c r="H49" i="49"/>
  <c r="J48" i="49"/>
  <c r="I48" i="49"/>
  <c r="H48" i="49"/>
  <c r="J47" i="49"/>
  <c r="I47" i="49"/>
  <c r="H47" i="49"/>
  <c r="J46" i="49"/>
  <c r="I46" i="49"/>
  <c r="H46" i="49"/>
  <c r="J45" i="49"/>
  <c r="I45" i="49"/>
  <c r="H45" i="49"/>
  <c r="J44" i="49"/>
  <c r="I44" i="49"/>
  <c r="H44" i="49"/>
  <c r="J43" i="49"/>
  <c r="I43" i="49"/>
  <c r="H43" i="49"/>
  <c r="J42" i="49"/>
  <c r="I42" i="49"/>
  <c r="H42" i="49"/>
  <c r="J41" i="49"/>
  <c r="I41" i="49"/>
  <c r="H41" i="49"/>
  <c r="J40" i="49"/>
  <c r="I40" i="49"/>
  <c r="H40" i="49"/>
  <c r="J39" i="49"/>
  <c r="I39" i="49"/>
  <c r="H39" i="49"/>
  <c r="J38" i="49"/>
  <c r="I38" i="49"/>
  <c r="H38" i="49"/>
  <c r="J37" i="49"/>
  <c r="I37" i="49"/>
  <c r="H37" i="49"/>
  <c r="M36" i="49"/>
  <c r="L36" i="49"/>
  <c r="K36" i="49"/>
  <c r="J36" i="49"/>
  <c r="I36" i="49"/>
  <c r="H36" i="49"/>
  <c r="M35" i="49"/>
  <c r="L35" i="49"/>
  <c r="K35" i="49"/>
  <c r="J35" i="49"/>
  <c r="I35" i="49"/>
  <c r="H35" i="49"/>
  <c r="M34" i="49"/>
  <c r="L34" i="49"/>
  <c r="K34" i="49"/>
  <c r="J34" i="49"/>
  <c r="I34" i="49"/>
  <c r="H34" i="49"/>
  <c r="D29" i="49"/>
  <c r="C29" i="49"/>
  <c r="B29" i="49"/>
  <c r="G28" i="49"/>
  <c r="F28" i="49"/>
  <c r="L4" i="49"/>
  <c r="D28" i="49"/>
  <c r="D30" i="49"/>
  <c r="C28" i="49"/>
  <c r="C30" i="49"/>
  <c r="B28" i="49"/>
  <c r="B30" i="49"/>
  <c r="J27" i="49"/>
  <c r="I27" i="49"/>
  <c r="E27" i="49"/>
  <c r="H27" i="49"/>
  <c r="J26" i="49"/>
  <c r="I26" i="49"/>
  <c r="E26" i="49"/>
  <c r="H26" i="49"/>
  <c r="J25" i="49"/>
  <c r="I25" i="49"/>
  <c r="E25" i="49"/>
  <c r="H25" i="49"/>
  <c r="J24" i="49"/>
  <c r="I24" i="49"/>
  <c r="E24" i="49"/>
  <c r="H24" i="49"/>
  <c r="J23" i="49"/>
  <c r="I23" i="49"/>
  <c r="E23" i="49"/>
  <c r="H23" i="49"/>
  <c r="J22" i="49"/>
  <c r="I22" i="49"/>
  <c r="E22" i="49"/>
  <c r="H22" i="49"/>
  <c r="J21" i="49"/>
  <c r="I21" i="49"/>
  <c r="E21" i="49"/>
  <c r="H21" i="49"/>
  <c r="J20" i="49"/>
  <c r="I20" i="49"/>
  <c r="E20" i="49"/>
  <c r="H20" i="49"/>
  <c r="J19" i="49"/>
  <c r="I19" i="49"/>
  <c r="E19" i="49"/>
  <c r="H19" i="49"/>
  <c r="J18" i="49"/>
  <c r="I18" i="49"/>
  <c r="E18" i="49"/>
  <c r="H18" i="49"/>
  <c r="J17" i="49"/>
  <c r="I17" i="49"/>
  <c r="E17" i="49"/>
  <c r="H17" i="49"/>
  <c r="J16" i="49"/>
  <c r="I16" i="49"/>
  <c r="E16" i="49"/>
  <c r="H16" i="49"/>
  <c r="J15" i="49"/>
  <c r="I15" i="49"/>
  <c r="E15" i="49"/>
  <c r="H15" i="49"/>
  <c r="J14" i="49"/>
  <c r="I14" i="49"/>
  <c r="E14" i="49"/>
  <c r="H14" i="49"/>
  <c r="J13" i="49"/>
  <c r="I13" i="49"/>
  <c r="E13" i="49"/>
  <c r="H13" i="49"/>
  <c r="J12" i="49"/>
  <c r="I12" i="49"/>
  <c r="E12" i="49"/>
  <c r="H12" i="49"/>
  <c r="J11" i="49"/>
  <c r="I11" i="49"/>
  <c r="E11" i="49"/>
  <c r="H11" i="49"/>
  <c r="J10" i="49"/>
  <c r="I10" i="49"/>
  <c r="E10" i="49"/>
  <c r="H10" i="49"/>
  <c r="J9" i="49"/>
  <c r="I9" i="49"/>
  <c r="E9" i="49"/>
  <c r="H9" i="49"/>
  <c r="J8" i="49"/>
  <c r="I8" i="49"/>
  <c r="E8" i="49"/>
  <c r="H8" i="49"/>
  <c r="J7" i="49"/>
  <c r="I7" i="49"/>
  <c r="E7" i="49"/>
  <c r="H7" i="49"/>
  <c r="M6" i="49"/>
  <c r="J6" i="49"/>
  <c r="I6" i="49"/>
  <c r="E6" i="49"/>
  <c r="H6" i="49"/>
  <c r="M5" i="49"/>
  <c r="L5" i="49"/>
  <c r="J5" i="49"/>
  <c r="I5" i="49"/>
  <c r="E5" i="49"/>
  <c r="H5" i="49"/>
  <c r="M4" i="49"/>
  <c r="J4" i="49"/>
  <c r="I4" i="49"/>
  <c r="E4" i="49"/>
  <c r="H4" i="49"/>
  <c r="L11" i="46"/>
  <c r="L9" i="46"/>
  <c r="L10" i="46"/>
  <c r="L7" i="46"/>
  <c r="M8" i="45"/>
  <c r="M7" i="45"/>
  <c r="L8" i="44"/>
  <c r="L7" i="44"/>
  <c r="L8" i="43"/>
  <c r="L9" i="43"/>
  <c r="L7" i="43"/>
  <c r="L8" i="42"/>
  <c r="L7" i="42"/>
  <c r="L7" i="41"/>
  <c r="L6" i="41"/>
  <c r="M5" i="19"/>
  <c r="N5" i="19"/>
  <c r="O5" i="19"/>
  <c r="P5" i="19"/>
  <c r="M6" i="19"/>
  <c r="N6" i="19"/>
  <c r="O6" i="19"/>
  <c r="P6" i="19"/>
  <c r="M7" i="19"/>
  <c r="N7" i="19"/>
  <c r="O7" i="19"/>
  <c r="P7" i="19"/>
  <c r="M8" i="19"/>
  <c r="N8" i="19"/>
  <c r="O8" i="19"/>
  <c r="P8" i="19"/>
  <c r="Q8" i="19"/>
  <c r="R8" i="19"/>
  <c r="S8" i="19"/>
  <c r="T8" i="19"/>
  <c r="M9" i="19"/>
  <c r="N9" i="19"/>
  <c r="O9" i="19"/>
  <c r="P9" i="19"/>
  <c r="M10" i="19"/>
  <c r="N10" i="19"/>
  <c r="O10" i="19"/>
  <c r="P10" i="19"/>
  <c r="M11" i="19"/>
  <c r="N11" i="19"/>
  <c r="O11" i="19"/>
  <c r="P11" i="19"/>
  <c r="Q11" i="19"/>
  <c r="R11" i="19"/>
  <c r="S11" i="19"/>
  <c r="T11" i="19"/>
  <c r="M12" i="19"/>
  <c r="N12" i="19"/>
  <c r="O12" i="19"/>
  <c r="P12" i="19"/>
  <c r="M13" i="19"/>
  <c r="N13" i="19"/>
  <c r="O13" i="19"/>
  <c r="P13" i="19"/>
  <c r="Q13" i="19"/>
  <c r="R13" i="19"/>
  <c r="S13" i="19"/>
  <c r="T13" i="19"/>
  <c r="M14" i="19"/>
  <c r="N14" i="19"/>
  <c r="P14" i="19"/>
  <c r="Q14" i="19"/>
  <c r="R14" i="19"/>
  <c r="S14" i="19"/>
  <c r="T14" i="19"/>
  <c r="N4" i="19"/>
  <c r="O4" i="19"/>
  <c r="P4" i="19"/>
  <c r="M4" i="19"/>
  <c r="Q50" i="18"/>
  <c r="Q51" i="18"/>
  <c r="Q52" i="18"/>
  <c r="Q53" i="18"/>
  <c r="Q54" i="18"/>
  <c r="Q55" i="18"/>
  <c r="Q56" i="18"/>
  <c r="Q57" i="18"/>
  <c r="Q58" i="18"/>
  <c r="Q59" i="18"/>
  <c r="Q61" i="18"/>
  <c r="Q62" i="18"/>
  <c r="Q63" i="18"/>
  <c r="Q64" i="18"/>
  <c r="Q65" i="18"/>
  <c r="Q66" i="18"/>
  <c r="Q67" i="18"/>
  <c r="Q68" i="18"/>
  <c r="Q69" i="18"/>
  <c r="Q70" i="18"/>
  <c r="Q71" i="18"/>
  <c r="Q72" i="18"/>
  <c r="Q43" i="18"/>
  <c r="Q44" i="18"/>
  <c r="Q45" i="18"/>
  <c r="Q46" i="18"/>
  <c r="Q47" i="18"/>
  <c r="Q48" i="18"/>
  <c r="Q42" i="18"/>
  <c r="D8" i="36"/>
  <c r="E8" i="36"/>
  <c r="C8" i="36"/>
  <c r="F6" i="36"/>
  <c r="F7" i="36"/>
  <c r="F5" i="36"/>
  <c r="V35" i="18"/>
  <c r="V36" i="18"/>
  <c r="V37" i="18"/>
  <c r="V34" i="18"/>
  <c r="V22" i="18"/>
  <c r="V23" i="18"/>
  <c r="V24" i="18"/>
  <c r="V25" i="18"/>
  <c r="V26" i="18"/>
  <c r="V27" i="18"/>
  <c r="V28" i="18"/>
  <c r="V29" i="18"/>
  <c r="V21" i="18"/>
  <c r="V10" i="18"/>
  <c r="V11" i="18"/>
  <c r="V12" i="18"/>
  <c r="V13" i="18"/>
  <c r="V14" i="18"/>
  <c r="V15" i="18"/>
  <c r="V16" i="18"/>
  <c r="V9" i="18"/>
  <c r="N35" i="18"/>
  <c r="N36" i="18"/>
  <c r="N37" i="18"/>
  <c r="N34" i="18"/>
  <c r="N22" i="18"/>
  <c r="N23" i="18"/>
  <c r="N24" i="18"/>
  <c r="N25" i="18"/>
  <c r="N26" i="18"/>
  <c r="N27" i="18"/>
  <c r="N28" i="18"/>
  <c r="N29" i="18"/>
  <c r="N21" i="18"/>
  <c r="N10" i="18"/>
  <c r="N11" i="18"/>
  <c r="N12" i="18"/>
  <c r="N13" i="18"/>
  <c r="N14" i="18"/>
  <c r="N15" i="18"/>
  <c r="N16" i="18"/>
  <c r="N9" i="18"/>
  <c r="H61" i="18"/>
  <c r="H62" i="18"/>
  <c r="H63" i="18"/>
  <c r="H64" i="18"/>
  <c r="H65" i="18"/>
  <c r="H66" i="18"/>
  <c r="H67" i="18"/>
  <c r="H68" i="18"/>
  <c r="H69" i="18"/>
  <c r="H70" i="18"/>
  <c r="H71" i="18"/>
  <c r="H72" i="18"/>
  <c r="H49" i="18"/>
  <c r="H50" i="18"/>
  <c r="H51" i="18"/>
  <c r="H52" i="18"/>
  <c r="H53" i="18"/>
  <c r="H54" i="18"/>
  <c r="H55" i="18"/>
  <c r="H56" i="18"/>
  <c r="H57" i="18"/>
  <c r="H58" i="18"/>
  <c r="H59" i="18"/>
  <c r="H60" i="18"/>
  <c r="H43" i="18"/>
  <c r="H44" i="18"/>
  <c r="H45" i="18"/>
  <c r="H46" i="18"/>
  <c r="H47" i="18"/>
  <c r="H48" i="18"/>
  <c r="H42" i="18"/>
  <c r="H35" i="18"/>
  <c r="H36" i="18"/>
  <c r="H37" i="18"/>
  <c r="H34" i="18"/>
  <c r="H22" i="18"/>
  <c r="H23" i="18"/>
  <c r="H24" i="18"/>
  <c r="H25" i="18"/>
  <c r="H26" i="18"/>
  <c r="H27" i="18"/>
  <c r="H28" i="18"/>
  <c r="H29" i="18"/>
  <c r="H21" i="18"/>
  <c r="H10" i="18"/>
  <c r="H11" i="18"/>
  <c r="H12" i="18"/>
  <c r="H13" i="18"/>
  <c r="H14" i="18"/>
  <c r="H15" i="18"/>
  <c r="H16" i="18"/>
  <c r="H9" i="18"/>
  <c r="X15" i="7"/>
  <c r="Y15" i="7"/>
  <c r="W15" i="7"/>
  <c r="G29" i="7"/>
  <c r="G30" i="7"/>
  <c r="G31" i="7"/>
  <c r="G32" i="7"/>
  <c r="G33" i="7"/>
  <c r="G34" i="7"/>
  <c r="G28" i="7"/>
  <c r="G18" i="7"/>
  <c r="G19" i="7"/>
  <c r="G20" i="7"/>
  <c r="G21" i="7"/>
  <c r="G22" i="7"/>
  <c r="G23" i="7"/>
  <c r="G17" i="7"/>
  <c r="G7" i="7"/>
  <c r="G8" i="7"/>
  <c r="G9" i="7"/>
  <c r="G10" i="7"/>
  <c r="G11" i="7"/>
  <c r="G12" i="7"/>
  <c r="G6" i="7"/>
  <c r="P40" i="7"/>
  <c r="P29" i="7"/>
  <c r="P17" i="7"/>
  <c r="P6" i="7"/>
  <c r="M40" i="7"/>
  <c r="M41" i="7"/>
  <c r="M42" i="7"/>
  <c r="M43" i="7"/>
  <c r="M44" i="7"/>
  <c r="M45" i="7"/>
  <c r="M39" i="7"/>
  <c r="M29" i="7"/>
  <c r="M30" i="7"/>
  <c r="M31" i="7"/>
  <c r="M32" i="7"/>
  <c r="M33" i="7"/>
  <c r="M34" i="7"/>
  <c r="M28" i="7"/>
  <c r="M17" i="7"/>
  <c r="M18" i="7"/>
  <c r="M19" i="7"/>
  <c r="M20" i="7"/>
  <c r="M21" i="7"/>
  <c r="M22" i="7"/>
  <c r="M16" i="7"/>
  <c r="M6" i="7"/>
  <c r="M7" i="7"/>
  <c r="M8" i="7"/>
  <c r="M9" i="7"/>
  <c r="M10" i="7"/>
  <c r="M11" i="7"/>
  <c r="M5" i="7"/>
  <c r="R97" i="26"/>
  <c r="S97" i="26"/>
  <c r="T97" i="26"/>
  <c r="U97" i="26"/>
  <c r="V97" i="26"/>
  <c r="W97" i="26"/>
  <c r="X97" i="26"/>
  <c r="Y97" i="26"/>
  <c r="Z97" i="26"/>
  <c r="Q97" i="26"/>
  <c r="R90" i="26"/>
  <c r="S90" i="26"/>
  <c r="T90" i="26"/>
  <c r="U90" i="26"/>
  <c r="V90" i="26"/>
  <c r="W90" i="26"/>
  <c r="X90" i="26"/>
  <c r="Y90" i="26"/>
  <c r="Z90" i="26"/>
  <c r="Q90" i="26"/>
  <c r="R83" i="26"/>
  <c r="S83" i="26"/>
  <c r="T83" i="26"/>
  <c r="U83" i="26"/>
  <c r="V83" i="26"/>
  <c r="W83" i="26"/>
  <c r="X83" i="26"/>
  <c r="Y83" i="26"/>
  <c r="Z83" i="26"/>
  <c r="Q83" i="26"/>
  <c r="R76" i="26"/>
  <c r="S76" i="26"/>
  <c r="T76" i="26"/>
  <c r="U76" i="26"/>
  <c r="V76" i="26"/>
  <c r="W76" i="26"/>
  <c r="X76" i="26"/>
  <c r="Y76" i="26"/>
  <c r="Z76" i="26"/>
  <c r="Q76" i="26"/>
  <c r="R69" i="26"/>
  <c r="S69" i="26"/>
  <c r="T69" i="26"/>
  <c r="U69" i="26"/>
  <c r="V69" i="26"/>
  <c r="W69" i="26"/>
  <c r="X69" i="26"/>
  <c r="Y69" i="26"/>
  <c r="Z69" i="26"/>
  <c r="Q69" i="26"/>
  <c r="R62" i="26"/>
  <c r="S62" i="26"/>
  <c r="T62" i="26"/>
  <c r="U62" i="26"/>
  <c r="V62" i="26"/>
  <c r="W62" i="26"/>
  <c r="X62" i="26"/>
  <c r="Y62" i="26"/>
  <c r="Z62" i="26"/>
  <c r="Q62" i="26"/>
  <c r="L6" i="49"/>
  <c r="E28" i="49"/>
  <c r="K4" i="49"/>
  <c r="K6" i="49"/>
  <c r="K5" i="49"/>
</calcChain>
</file>

<file path=xl/sharedStrings.xml><?xml version="1.0" encoding="utf-8"?>
<sst xmlns="http://schemas.openxmlformats.org/spreadsheetml/2006/main" count="5194" uniqueCount="1433">
  <si>
    <t>Z</t>
  </si>
  <si>
    <t>n2</t>
  </si>
  <si>
    <t>n1</t>
  </si>
  <si>
    <t>Test details</t>
  </si>
  <si>
    <t>G</t>
  </si>
  <si>
    <t>&gt;0.9999</t>
  </si>
  <si>
    <t>ns</t>
  </si>
  <si>
    <t>No</t>
  </si>
  <si>
    <t>M</t>
  </si>
  <si>
    <t>*</t>
  </si>
  <si>
    <t>Yes</t>
  </si>
  <si>
    <t>F</t>
  </si>
  <si>
    <t>L</t>
  </si>
  <si>
    <t>E</t>
  </si>
  <si>
    <t>K</t>
  </si>
  <si>
    <t>D</t>
  </si>
  <si>
    <t>J</t>
  </si>
  <si>
    <t>C</t>
  </si>
  <si>
    <t>I</t>
  </si>
  <si>
    <t>B</t>
  </si>
  <si>
    <t>H-?</t>
  </si>
  <si>
    <t>Summary</t>
  </si>
  <si>
    <t>Significant?</t>
  </si>
  <si>
    <t>A-?</t>
  </si>
  <si>
    <t>Alpha</t>
  </si>
  <si>
    <t>Number of comparisons per family</t>
  </si>
  <si>
    <t>Number of families</t>
  </si>
  <si>
    <t>DA14734</t>
  </si>
  <si>
    <t>C3091</t>
  </si>
  <si>
    <t>IA565</t>
  </si>
  <si>
    <r>
      <t>Δ</t>
    </r>
    <r>
      <rPr>
        <b/>
        <i/>
        <sz val="10"/>
        <rFont val="Arial"/>
        <family val="2"/>
      </rPr>
      <t>mrkJ</t>
    </r>
  </si>
  <si>
    <t>**</t>
  </si>
  <si>
    <t>P</t>
  </si>
  <si>
    <t>O</t>
  </si>
  <si>
    <t>N-?</t>
  </si>
  <si>
    <r>
      <t xml:space="preserve">DA14734 vs. </t>
    </r>
    <r>
      <rPr>
        <b/>
        <sz val="10"/>
        <rFont val="Arial"/>
        <family val="2"/>
      </rPr>
      <t xml:space="preserve">I6N99_05140 </t>
    </r>
    <r>
      <rPr>
        <sz val="10"/>
        <rFont val="Arial"/>
        <family val="2"/>
      </rPr>
      <t>A203V</t>
    </r>
  </si>
  <si>
    <r>
      <t xml:space="preserve">DA14734 vs. </t>
    </r>
    <r>
      <rPr>
        <b/>
        <sz val="10"/>
        <rFont val="Arial"/>
        <family val="2"/>
      </rPr>
      <t xml:space="preserve">YfiN </t>
    </r>
    <r>
      <rPr>
        <sz val="10"/>
        <rFont val="Arial"/>
        <family val="2"/>
      </rPr>
      <t>Glu77K</t>
    </r>
  </si>
  <si>
    <r>
      <t xml:space="preserve">DA14734 vs. prom. </t>
    </r>
    <r>
      <rPr>
        <b/>
        <sz val="10"/>
        <rFont val="Arial"/>
        <family val="2"/>
      </rPr>
      <t>mrkH</t>
    </r>
    <r>
      <rPr>
        <sz val="10"/>
        <rFont val="Arial"/>
        <family val="2"/>
      </rPr>
      <t xml:space="preserve"> + </t>
    </r>
    <r>
      <rPr>
        <b/>
        <sz val="10"/>
        <rFont val="Arial"/>
        <family val="2"/>
      </rPr>
      <t>PleD</t>
    </r>
    <r>
      <rPr>
        <sz val="10"/>
        <rFont val="Arial"/>
        <family val="2"/>
      </rPr>
      <t xml:space="preserve"> F123L</t>
    </r>
  </si>
  <si>
    <r>
      <t xml:space="preserve">C3091 vs. </t>
    </r>
    <r>
      <rPr>
        <b/>
        <sz val="10"/>
        <rFont val="Arial"/>
        <family val="2"/>
      </rPr>
      <t>BcsZ</t>
    </r>
    <r>
      <rPr>
        <sz val="10"/>
        <rFont val="Arial"/>
        <family val="2"/>
      </rPr>
      <t xml:space="preserve"> F184fs</t>
    </r>
  </si>
  <si>
    <r>
      <t xml:space="preserve">DA14734 vs. </t>
    </r>
    <r>
      <rPr>
        <b/>
        <sz val="10"/>
        <rFont val="Arial"/>
        <family val="2"/>
      </rPr>
      <t>MrkJ</t>
    </r>
    <r>
      <rPr>
        <sz val="10"/>
        <rFont val="Arial"/>
        <family val="2"/>
      </rPr>
      <t xml:space="preserve"> I36S + </t>
    </r>
    <r>
      <rPr>
        <b/>
        <sz val="10"/>
        <rFont val="Arial"/>
        <family val="2"/>
      </rPr>
      <t>I6N99_05140</t>
    </r>
    <r>
      <rPr>
        <sz val="10"/>
        <rFont val="Arial"/>
        <family val="2"/>
      </rPr>
      <t xml:space="preserve"> L213R</t>
    </r>
  </si>
  <si>
    <r>
      <t xml:space="preserve">C3091 vs. </t>
    </r>
    <r>
      <rPr>
        <b/>
        <sz val="10"/>
        <rFont val="Arial"/>
        <family val="2"/>
      </rPr>
      <t>BcsB</t>
    </r>
    <r>
      <rPr>
        <sz val="10"/>
        <rFont val="Arial"/>
        <family val="2"/>
      </rPr>
      <t xml:space="preserve"> A559D</t>
    </r>
  </si>
  <si>
    <r>
      <t xml:space="preserve">DA14734 vs. </t>
    </r>
    <r>
      <rPr>
        <b/>
        <sz val="10"/>
        <rFont val="Arial"/>
        <family val="2"/>
      </rPr>
      <t xml:space="preserve">YfiN </t>
    </r>
    <r>
      <rPr>
        <sz val="10"/>
        <rFont val="Arial"/>
        <family val="2"/>
      </rPr>
      <t>I84L</t>
    </r>
  </si>
  <si>
    <r>
      <t>C3091 vs. Δ</t>
    </r>
    <r>
      <rPr>
        <b/>
        <sz val="10"/>
        <rFont val="Arial"/>
        <family val="2"/>
      </rPr>
      <t>DL426_09630</t>
    </r>
  </si>
  <si>
    <r>
      <t xml:space="preserve">DA14734 vs. </t>
    </r>
    <r>
      <rPr>
        <b/>
        <sz val="10"/>
        <rFont val="Arial"/>
        <family val="2"/>
      </rPr>
      <t>YfiR</t>
    </r>
    <r>
      <rPr>
        <sz val="10"/>
        <rFont val="Arial"/>
        <family val="2"/>
      </rPr>
      <t xml:space="preserve"> I36S</t>
    </r>
  </si>
  <si>
    <r>
      <t xml:space="preserve">C3091 vs. </t>
    </r>
    <r>
      <rPr>
        <b/>
        <sz val="10"/>
        <rFont val="Arial"/>
        <family val="2"/>
      </rPr>
      <t>DL426_09630</t>
    </r>
    <r>
      <rPr>
        <sz val="10"/>
        <rFont val="Arial"/>
        <family val="2"/>
      </rPr>
      <t xml:space="preserve"> A203V</t>
    </r>
  </si>
  <si>
    <r>
      <t xml:space="preserve">DA14734 vs. </t>
    </r>
    <r>
      <rPr>
        <b/>
        <sz val="10"/>
        <rFont val="Arial"/>
        <family val="2"/>
      </rPr>
      <t xml:space="preserve">YfiR </t>
    </r>
    <r>
      <rPr>
        <sz val="10"/>
        <rFont val="Arial"/>
        <family val="2"/>
      </rPr>
      <t>W50R</t>
    </r>
  </si>
  <si>
    <r>
      <t>C3091 vs. Δ</t>
    </r>
    <r>
      <rPr>
        <b/>
        <sz val="10"/>
        <rFont val="Arial"/>
        <family val="2"/>
      </rPr>
      <t>DL426_18365</t>
    </r>
  </si>
  <si>
    <r>
      <t>IA565 vs. Δ</t>
    </r>
    <r>
      <rPr>
        <b/>
        <sz val="10"/>
        <rFont val="Arial"/>
        <family val="2"/>
      </rPr>
      <t>DPF99_12110</t>
    </r>
  </si>
  <si>
    <r>
      <t xml:space="preserve">DA14734 vs. </t>
    </r>
    <r>
      <rPr>
        <b/>
        <sz val="10"/>
        <rFont val="Arial"/>
        <family val="2"/>
      </rPr>
      <t xml:space="preserve">Rho </t>
    </r>
    <r>
      <rPr>
        <sz val="10"/>
        <rFont val="Arial"/>
        <family val="2"/>
      </rPr>
      <t>S325T (30°C)</t>
    </r>
  </si>
  <si>
    <r>
      <t xml:space="preserve">C3091 vs. </t>
    </r>
    <r>
      <rPr>
        <b/>
        <sz val="10"/>
        <rFont val="Arial"/>
        <family val="2"/>
      </rPr>
      <t>DL426_18365</t>
    </r>
    <r>
      <rPr>
        <sz val="10"/>
        <rFont val="Arial"/>
        <family val="2"/>
      </rPr>
      <t xml:space="preserve"> P439L</t>
    </r>
  </si>
  <si>
    <r>
      <t xml:space="preserve">IA565 vs. </t>
    </r>
    <r>
      <rPr>
        <b/>
        <sz val="10"/>
        <rFont val="Arial"/>
        <family val="2"/>
      </rPr>
      <t>DPF99_12110</t>
    </r>
    <r>
      <rPr>
        <sz val="10"/>
        <rFont val="Arial"/>
        <family val="2"/>
      </rPr>
      <t xml:space="preserve"> R43fs</t>
    </r>
  </si>
  <si>
    <r>
      <t xml:space="preserve">DA14734 vs. </t>
    </r>
    <r>
      <rPr>
        <b/>
        <sz val="10"/>
        <rFont val="Arial"/>
        <family val="2"/>
      </rPr>
      <t xml:space="preserve">Rho </t>
    </r>
    <r>
      <rPr>
        <sz val="10"/>
        <rFont val="Arial"/>
        <family val="2"/>
      </rPr>
      <t>S325T (37°C)</t>
    </r>
  </si>
  <si>
    <r>
      <t xml:space="preserve">C3091 vs. </t>
    </r>
    <r>
      <rPr>
        <b/>
        <sz val="10"/>
        <rFont val="Arial"/>
        <family val="2"/>
      </rPr>
      <t>YfiN</t>
    </r>
    <r>
      <rPr>
        <sz val="10"/>
        <rFont val="Arial"/>
        <family val="2"/>
      </rPr>
      <t xml:space="preserve"> L168P</t>
    </r>
  </si>
  <si>
    <r>
      <t>IA565 vs. Δ</t>
    </r>
    <r>
      <rPr>
        <b/>
        <i/>
        <sz val="10"/>
        <rFont val="Arial"/>
        <family val="2"/>
      </rPr>
      <t>mrkJ</t>
    </r>
  </si>
  <si>
    <r>
      <t xml:space="preserve">DA14734 vs. </t>
    </r>
    <r>
      <rPr>
        <b/>
        <sz val="10"/>
        <rFont val="Arial"/>
        <family val="2"/>
      </rPr>
      <t>MrkJ</t>
    </r>
    <r>
      <rPr>
        <sz val="10"/>
        <rFont val="Arial"/>
        <family val="2"/>
      </rPr>
      <t xml:space="preserve"> L210Q</t>
    </r>
  </si>
  <si>
    <r>
      <t xml:space="preserve">C3091 vs. </t>
    </r>
    <r>
      <rPr>
        <b/>
        <sz val="10"/>
        <rFont val="Arial"/>
        <family val="2"/>
      </rPr>
      <t>YfiR</t>
    </r>
    <r>
      <rPr>
        <sz val="10"/>
        <rFont val="Arial"/>
        <family val="2"/>
      </rPr>
      <t xml:space="preserve"> V78G</t>
    </r>
  </si>
  <si>
    <r>
      <t xml:space="preserve">IA565 vs. </t>
    </r>
    <r>
      <rPr>
        <b/>
        <sz val="10"/>
        <rFont val="Arial"/>
        <family val="2"/>
      </rPr>
      <t xml:space="preserve">MrkJ </t>
    </r>
    <r>
      <rPr>
        <sz val="10"/>
        <rFont val="Arial"/>
        <family val="2"/>
      </rPr>
      <t>F169fs</t>
    </r>
  </si>
  <si>
    <t>DF</t>
  </si>
  <si>
    <t>t</t>
  </si>
  <si>
    <t>SE of diff.</t>
  </si>
  <si>
    <t>Mean Diff.</t>
  </si>
  <si>
    <t>Mean 2</t>
  </si>
  <si>
    <t>Mean 1</t>
  </si>
  <si>
    <r>
      <t xml:space="preserve">C3091 vs. </t>
    </r>
    <r>
      <rPr>
        <b/>
        <sz val="10"/>
        <rFont val="Arial"/>
        <family val="2"/>
      </rPr>
      <t>MrkJ</t>
    </r>
    <r>
      <rPr>
        <sz val="10"/>
        <rFont val="Arial"/>
        <family val="2"/>
      </rPr>
      <t xml:space="preserve"> A69P</t>
    </r>
  </si>
  <si>
    <r>
      <t xml:space="preserve">IA565 vs. </t>
    </r>
    <r>
      <rPr>
        <b/>
        <sz val="10"/>
        <rFont val="Arial"/>
        <family val="2"/>
      </rPr>
      <t>MrkJ</t>
    </r>
    <r>
      <rPr>
        <sz val="10"/>
        <rFont val="Arial"/>
        <family val="2"/>
      </rPr>
      <t xml:space="preserve"> D143V</t>
    </r>
  </si>
  <si>
    <r>
      <t xml:space="preserve">IA565 vs. </t>
    </r>
    <r>
      <rPr>
        <b/>
        <sz val="10"/>
        <rFont val="Arial"/>
        <family val="2"/>
      </rPr>
      <t>MrkJ</t>
    </r>
    <r>
      <rPr>
        <sz val="10"/>
        <rFont val="Arial"/>
        <family val="2"/>
      </rPr>
      <t xml:space="preserve"> W140fs</t>
    </r>
  </si>
  <si>
    <r>
      <t xml:space="preserve">I6N99_05140 </t>
    </r>
    <r>
      <rPr>
        <sz val="10"/>
        <rFont val="Arial"/>
        <family val="2"/>
      </rPr>
      <t>A203V</t>
    </r>
  </si>
  <si>
    <t>AD</t>
  </si>
  <si>
    <t>-1.221 to 1.025</t>
  </si>
  <si>
    <r>
      <t xml:space="preserve">IA565 vs. </t>
    </r>
    <r>
      <rPr>
        <b/>
        <sz val="10"/>
        <rFont val="Arial"/>
        <family val="2"/>
      </rPr>
      <t>MrkJ</t>
    </r>
    <r>
      <rPr>
        <sz val="10"/>
        <rFont val="Arial"/>
        <family val="2"/>
      </rPr>
      <t xml:space="preserve"> S138*</t>
    </r>
  </si>
  <si>
    <r>
      <t xml:space="preserve">YfiN </t>
    </r>
    <r>
      <rPr>
        <sz val="10"/>
        <rFont val="Arial"/>
        <family val="2"/>
      </rPr>
      <t>Glu77K</t>
    </r>
  </si>
  <si>
    <t>AC</t>
  </si>
  <si>
    <t>-8.668 to 5.622</t>
  </si>
  <si>
    <r>
      <t>BcsZ</t>
    </r>
    <r>
      <rPr>
        <sz val="10"/>
        <rFont val="Arial"/>
        <family val="2"/>
      </rPr>
      <t xml:space="preserve"> F184fs</t>
    </r>
  </si>
  <si>
    <t>R</t>
  </si>
  <si>
    <t>-0.2580 to 1.030</t>
  </si>
  <si>
    <r>
      <t xml:space="preserve">prom. </t>
    </r>
    <r>
      <rPr>
        <b/>
        <sz val="10"/>
        <rFont val="Arial"/>
        <family val="2"/>
      </rPr>
      <t>mrkH</t>
    </r>
    <r>
      <rPr>
        <sz val="10"/>
        <rFont val="Arial"/>
        <family val="2"/>
      </rPr>
      <t xml:space="preserve"> + </t>
    </r>
    <r>
      <rPr>
        <b/>
        <sz val="10"/>
        <rFont val="Arial"/>
        <family val="2"/>
      </rPr>
      <t>PleD</t>
    </r>
    <r>
      <rPr>
        <sz val="10"/>
        <rFont val="Arial"/>
        <family val="2"/>
      </rPr>
      <t xml:space="preserve"> F123L</t>
    </r>
  </si>
  <si>
    <t>AB</t>
  </si>
  <si>
    <t>0.09681 to 1.231</t>
  </si>
  <si>
    <r>
      <t>BcsB</t>
    </r>
    <r>
      <rPr>
        <sz val="10"/>
        <rFont val="Arial"/>
        <family val="2"/>
      </rPr>
      <t xml:space="preserve"> A559D</t>
    </r>
  </si>
  <si>
    <t>Q</t>
  </si>
  <si>
    <t>-0.06819 to 1.227</t>
  </si>
  <si>
    <r>
      <t>MrkJ</t>
    </r>
    <r>
      <rPr>
        <sz val="10"/>
        <rFont val="Arial"/>
        <family val="2"/>
      </rPr>
      <t xml:space="preserve"> I36S + </t>
    </r>
    <r>
      <rPr>
        <b/>
        <sz val="10"/>
        <rFont val="Arial"/>
        <family val="2"/>
      </rPr>
      <t>I6N99_05140</t>
    </r>
    <r>
      <rPr>
        <sz val="10"/>
        <rFont val="Arial"/>
        <family val="2"/>
      </rPr>
      <t xml:space="preserve"> L213R</t>
    </r>
  </si>
  <si>
    <t>AA</t>
  </si>
  <si>
    <t>-0.1342 to 1.000</t>
  </si>
  <si>
    <r>
      <t>Δ</t>
    </r>
    <r>
      <rPr>
        <b/>
        <sz val="10"/>
        <rFont val="Arial"/>
        <family val="2"/>
      </rPr>
      <t>DL426_09630</t>
    </r>
  </si>
  <si>
    <t>-0.2599 to 1.065</t>
  </si>
  <si>
    <r>
      <t>Δ</t>
    </r>
    <r>
      <rPr>
        <b/>
        <sz val="10"/>
        <rFont val="Arial"/>
        <family val="2"/>
      </rPr>
      <t>DPF99_12110</t>
    </r>
  </si>
  <si>
    <t>H</t>
  </si>
  <si>
    <t>-1.727 to 0.5801</t>
  </si>
  <si>
    <r>
      <t xml:space="preserve">YfiN </t>
    </r>
    <r>
      <rPr>
        <sz val="10"/>
        <rFont val="Arial"/>
        <family val="2"/>
      </rPr>
      <t>I84L</t>
    </r>
  </si>
  <si>
    <t>-0.7280 to 1.459</t>
  </si>
  <si>
    <r>
      <t>DL426_09630</t>
    </r>
    <r>
      <rPr>
        <sz val="10"/>
        <rFont val="Arial"/>
        <family val="2"/>
      </rPr>
      <t xml:space="preserve"> A203V</t>
    </r>
  </si>
  <si>
    <t>-0.08587 to 1.209</t>
  </si>
  <si>
    <r>
      <t>DPF99_12110</t>
    </r>
    <r>
      <rPr>
        <sz val="10"/>
        <rFont val="Arial"/>
        <family val="2"/>
      </rPr>
      <t xml:space="preserve"> R43fs</t>
    </r>
  </si>
  <si>
    <t>-0.8593 to 1.602</t>
  </si>
  <si>
    <r>
      <t>YfiR</t>
    </r>
    <r>
      <rPr>
        <sz val="10"/>
        <rFont val="Arial"/>
        <family val="2"/>
      </rPr>
      <t xml:space="preserve"> I36S</t>
    </r>
  </si>
  <si>
    <t>Y</t>
  </si>
  <si>
    <t>-0.2876 to 0.8955</t>
  </si>
  <si>
    <r>
      <t>Δ</t>
    </r>
    <r>
      <rPr>
        <b/>
        <sz val="10"/>
        <rFont val="Arial"/>
        <family val="2"/>
      </rPr>
      <t>DL426_18365</t>
    </r>
  </si>
  <si>
    <t>N</t>
  </si>
  <si>
    <t>-0.4131 to 0.8738</t>
  </si>
  <si>
    <r>
      <t>Δ</t>
    </r>
    <r>
      <rPr>
        <b/>
        <i/>
        <sz val="10"/>
        <rFont val="Arial"/>
        <family val="2"/>
      </rPr>
      <t>mrkJ</t>
    </r>
  </si>
  <si>
    <t>-13.49 to 9.670</t>
  </si>
  <si>
    <r>
      <t xml:space="preserve">YfiR </t>
    </r>
    <r>
      <rPr>
        <sz val="10"/>
        <rFont val="Arial"/>
        <family val="2"/>
      </rPr>
      <t>W50R</t>
    </r>
  </si>
  <si>
    <t>X</t>
  </si>
  <si>
    <t>-0.0004001 to 1.161</t>
  </si>
  <si>
    <r>
      <t>DL426_18365</t>
    </r>
    <r>
      <rPr>
        <sz val="10"/>
        <rFont val="Arial"/>
        <family val="2"/>
      </rPr>
      <t xml:space="preserve"> P439L</t>
    </r>
  </si>
  <si>
    <t>-0.02486 to 1.262</t>
  </si>
  <si>
    <r>
      <t xml:space="preserve">MrkJ </t>
    </r>
    <r>
      <rPr>
        <sz val="10"/>
        <rFont val="Arial"/>
        <family val="2"/>
      </rPr>
      <t>F169fs</t>
    </r>
  </si>
  <si>
    <t>-56.40 to 33.52</t>
  </si>
  <si>
    <r>
      <t xml:space="preserve">Rho </t>
    </r>
    <r>
      <rPr>
        <sz val="10"/>
        <rFont val="Arial"/>
        <family val="2"/>
      </rPr>
      <t>S325T (30°C)</t>
    </r>
  </si>
  <si>
    <t>W</t>
  </si>
  <si>
    <t>-5.115 to -0.7378</t>
  </si>
  <si>
    <r>
      <t>YfiN</t>
    </r>
    <r>
      <rPr>
        <sz val="10"/>
        <rFont val="Arial"/>
        <family val="2"/>
      </rPr>
      <t xml:space="preserve"> L168P</t>
    </r>
  </si>
  <si>
    <t>-58.40 to 30.71</t>
  </si>
  <si>
    <r>
      <t>MrkJ</t>
    </r>
    <r>
      <rPr>
        <sz val="10"/>
        <rFont val="Arial"/>
        <family val="2"/>
      </rPr>
      <t xml:space="preserve"> D143V</t>
    </r>
  </si>
  <si>
    <t>-1.561 to 1.748</t>
  </si>
  <si>
    <r>
      <t xml:space="preserve">Rho </t>
    </r>
    <r>
      <rPr>
        <sz val="10"/>
        <rFont val="Arial"/>
        <family val="2"/>
      </rPr>
      <t>S325T (37°C)</t>
    </r>
  </si>
  <si>
    <t>V</t>
  </si>
  <si>
    <t>-2.828 to 1.066</t>
  </si>
  <si>
    <r>
      <t>YfiR</t>
    </r>
    <r>
      <rPr>
        <sz val="10"/>
        <rFont val="Arial"/>
        <family val="2"/>
      </rPr>
      <t xml:space="preserve"> V78G</t>
    </r>
  </si>
  <si>
    <t>-4.987 to 1.236</t>
  </si>
  <si>
    <r>
      <t>MrkJ</t>
    </r>
    <r>
      <rPr>
        <sz val="10"/>
        <rFont val="Arial"/>
        <family val="2"/>
      </rPr>
      <t xml:space="preserve"> W140fs</t>
    </r>
  </si>
  <si>
    <t>-5.042 to 2.630</t>
  </si>
  <si>
    <r>
      <t>MrkJ</t>
    </r>
    <r>
      <rPr>
        <sz val="10"/>
        <rFont val="Arial"/>
        <family val="2"/>
      </rPr>
      <t xml:space="preserve"> L210Q</t>
    </r>
  </si>
  <si>
    <t>U</t>
  </si>
  <si>
    <t>-33.02 to 16.74</t>
  </si>
  <si>
    <r>
      <t>MrkJ</t>
    </r>
    <r>
      <rPr>
        <sz val="10"/>
        <rFont val="Arial"/>
        <family val="2"/>
      </rPr>
      <t xml:space="preserve"> A69P</t>
    </r>
  </si>
  <si>
    <t>-33.10 to 17.31</t>
  </si>
  <si>
    <r>
      <t>MrkJ</t>
    </r>
    <r>
      <rPr>
        <sz val="10"/>
        <rFont val="Arial"/>
        <family val="2"/>
      </rPr>
      <t xml:space="preserve"> S138*</t>
    </r>
  </si>
  <si>
    <t>-4.965 to 3.206</t>
  </si>
  <si>
    <t>S-?</t>
  </si>
  <si>
    <t>Individual P Value</t>
  </si>
  <si>
    <t>Below threshold?</t>
  </si>
  <si>
    <t>95.00% CI of diff.</t>
  </si>
  <si>
    <t>Unpaired t with Welch's correction</t>
  </si>
  <si>
    <t>I-?</t>
  </si>
  <si>
    <r>
      <rPr>
        <b/>
        <i/>
        <sz val="11"/>
        <color theme="1"/>
        <rFont val="Aptos Narrow"/>
        <family val="2"/>
        <scheme val="minor"/>
      </rPr>
      <t>bcsA</t>
    </r>
    <r>
      <rPr>
        <b/>
        <sz val="11"/>
        <color theme="1"/>
        <rFont val="Aptos Narrow"/>
        <family val="2"/>
        <scheme val="minor"/>
      </rPr>
      <t>_stationary</t>
    </r>
  </si>
  <si>
    <r>
      <t xml:space="preserve">DA14734 vs. </t>
    </r>
    <r>
      <rPr>
        <b/>
        <sz val="10"/>
        <rFont val="Arial"/>
        <family val="2"/>
      </rPr>
      <t xml:space="preserve">MrkJ </t>
    </r>
    <r>
      <rPr>
        <sz val="10"/>
        <rFont val="Arial"/>
        <family val="2"/>
      </rPr>
      <t>S39N</t>
    </r>
  </si>
  <si>
    <t>-10.31 to 1.209</t>
  </si>
  <si>
    <t>-1.522 to 2.894</t>
  </si>
  <si>
    <t>-2.132 to 2.121</t>
  </si>
  <si>
    <t>-0.9883 to -0.3566</t>
  </si>
  <si>
    <t>-2.949 to 0.7386</t>
  </si>
  <si>
    <t>-1.612 to -0.06071</t>
  </si>
  <si>
    <t>-1.882 to 2.198</t>
  </si>
  <si>
    <t>-0.7552 to 0.3007</t>
  </si>
  <si>
    <t>-1.361 to -0.3945</t>
  </si>
  <si>
    <t>-2.267 to 1.867</t>
  </si>
  <si>
    <t>-6.492 to 4.197</t>
  </si>
  <si>
    <t>-2.163 to 1.222</t>
  </si>
  <si>
    <t>-1.782 to 1.891</t>
  </si>
  <si>
    <t>-0.8115 to -0.1774</t>
  </si>
  <si>
    <t>-8.653 to 4.159</t>
  </si>
  <si>
    <t>-7.035 to 0.4901</t>
  </si>
  <si>
    <t>-1.973 to -0.7357</t>
  </si>
  <si>
    <t>-1.225 to -0.05537</t>
  </si>
  <si>
    <t>-117.8 to -50.31</t>
  </si>
  <si>
    <t>-16.09 to 2.513</t>
  </si>
  <si>
    <t>-0.3987 to 0.4225</t>
  </si>
  <si>
    <t>-1.851 to 2.280</t>
  </si>
  <si>
    <t>-0.8653 to 0.3549</t>
  </si>
  <si>
    <t>-0.1665 to 0.6565</t>
  </si>
  <si>
    <r>
      <t xml:space="preserve">MrkJ </t>
    </r>
    <r>
      <rPr>
        <sz val="10"/>
        <rFont val="Arial"/>
        <family val="2"/>
      </rPr>
      <t>S39N</t>
    </r>
  </si>
  <si>
    <t>T</t>
  </si>
  <si>
    <t>-1.474 to 2.905</t>
  </si>
  <si>
    <t>-1.336 to 0.04530</t>
  </si>
  <si>
    <t>-3.873 to 2.356</t>
  </si>
  <si>
    <r>
      <rPr>
        <b/>
        <i/>
        <sz val="11"/>
        <color theme="1"/>
        <rFont val="Aptos Narrow"/>
        <family val="2"/>
        <scheme val="minor"/>
      </rPr>
      <t>bcsA</t>
    </r>
    <r>
      <rPr>
        <b/>
        <sz val="11"/>
        <color theme="1"/>
        <rFont val="Aptos Narrow"/>
        <family val="2"/>
        <scheme val="minor"/>
      </rPr>
      <t>_exponential</t>
    </r>
  </si>
  <si>
    <t>-324.7 to 28.49</t>
  </si>
  <si>
    <t>-22.05 to -10.84</t>
  </si>
  <si>
    <t>-233.2 to -32.62</t>
  </si>
  <si>
    <t>-0.9283 to 0.6804</t>
  </si>
  <si>
    <t>-912.0 to 9.426</t>
  </si>
  <si>
    <t>-13.49 to 0.4656</t>
  </si>
  <si>
    <t>-23.01 to 1.478</t>
  </si>
  <si>
    <t>-0.6791 to 0.9095</t>
  </si>
  <si>
    <t>-16.55 to -4.528</t>
  </si>
  <si>
    <t>-370.2 to -42.52</t>
  </si>
  <si>
    <t>-421.4 to -242.7</t>
  </si>
  <si>
    <t>***</t>
  </si>
  <si>
    <t>-11.42 to -7.694</t>
  </si>
  <si>
    <t>-164.6 to -87.69</t>
  </si>
  <si>
    <t>-8.057 to -2.190</t>
  </si>
  <si>
    <t>-10.09 to 1.897</t>
  </si>
  <si>
    <t>&lt;0.0001</t>
  </si>
  <si>
    <t>****</t>
  </si>
  <si>
    <t>-12.57 to -10.18</t>
  </si>
  <si>
    <t>-7.226 to 0.7027</t>
  </si>
  <si>
    <t>-18.92 to 0.3220</t>
  </si>
  <si>
    <t>-105.0 to -12.96</t>
  </si>
  <si>
    <t>-1.701 to -0.06405</t>
  </si>
  <si>
    <t>-18.84 to 2.409</t>
  </si>
  <si>
    <t>-11.34 to 4.789</t>
  </si>
  <si>
    <t>-53.26 to -36.49</t>
  </si>
  <si>
    <t>-25.39 to 11.14</t>
  </si>
  <si>
    <t>-14.47 to 8.661</t>
  </si>
  <si>
    <t>0.1828 to 1.789</t>
  </si>
  <si>
    <t>-16.26 to 5.351</t>
  </si>
  <si>
    <r>
      <rPr>
        <b/>
        <i/>
        <sz val="11"/>
        <color theme="1"/>
        <rFont val="Aptos Narrow"/>
        <family val="2"/>
        <scheme val="minor"/>
      </rPr>
      <t>mrkA</t>
    </r>
    <r>
      <rPr>
        <b/>
        <sz val="11"/>
        <color theme="1"/>
        <rFont val="Aptos Narrow"/>
        <family val="2"/>
        <scheme val="minor"/>
      </rPr>
      <t>_stationary</t>
    </r>
  </si>
  <si>
    <r>
      <t>DA14734</t>
    </r>
    <r>
      <rPr>
        <sz val="10"/>
        <rFont val="Arial"/>
        <family val="2"/>
      </rPr>
      <t xml:space="preserve"> (parental) vs. </t>
    </r>
    <r>
      <rPr>
        <b/>
        <sz val="10"/>
        <rFont val="Arial"/>
        <family val="2"/>
      </rPr>
      <t xml:space="preserve">I6N99_05140 </t>
    </r>
    <r>
      <rPr>
        <sz val="10"/>
        <rFont val="Arial"/>
        <family val="2"/>
      </rPr>
      <t>A203V</t>
    </r>
  </si>
  <si>
    <r>
      <t>DA14734</t>
    </r>
    <r>
      <rPr>
        <sz val="10"/>
        <rFont val="Arial"/>
        <family val="2"/>
      </rPr>
      <t xml:space="preserve"> (parental) vs. </t>
    </r>
    <r>
      <rPr>
        <b/>
        <sz val="10"/>
        <rFont val="Arial"/>
        <family val="2"/>
      </rPr>
      <t xml:space="preserve">YfiN </t>
    </r>
    <r>
      <rPr>
        <sz val="10"/>
        <rFont val="Arial"/>
        <family val="2"/>
      </rPr>
      <t>E77K</t>
    </r>
  </si>
  <si>
    <r>
      <t>DA14734</t>
    </r>
    <r>
      <rPr>
        <sz val="10"/>
        <rFont val="Arial"/>
        <family val="2"/>
      </rPr>
      <t xml:space="preserve"> (parental) vs. prom. </t>
    </r>
    <r>
      <rPr>
        <b/>
        <i/>
        <sz val="10"/>
        <rFont val="Arial"/>
        <family val="2"/>
      </rPr>
      <t>mrkH</t>
    </r>
    <r>
      <rPr>
        <sz val="10"/>
        <rFont val="Arial"/>
        <family val="2"/>
      </rPr>
      <t xml:space="preserve"> + </t>
    </r>
    <r>
      <rPr>
        <b/>
        <sz val="10"/>
        <rFont val="Arial"/>
        <family val="2"/>
      </rPr>
      <t>PleD</t>
    </r>
    <r>
      <rPr>
        <sz val="10"/>
        <rFont val="Arial"/>
        <family val="2"/>
      </rPr>
      <t xml:space="preserve"> F123L</t>
    </r>
  </si>
  <si>
    <r>
      <t>DA14734</t>
    </r>
    <r>
      <rPr>
        <sz val="10"/>
        <rFont val="Arial"/>
        <family val="2"/>
      </rPr>
      <t xml:space="preserve"> (parental) vs. </t>
    </r>
    <r>
      <rPr>
        <b/>
        <sz val="10"/>
        <rFont val="Arial"/>
        <family val="2"/>
      </rPr>
      <t>MrkJ</t>
    </r>
    <r>
      <rPr>
        <sz val="10"/>
        <rFont val="Arial"/>
        <family val="2"/>
      </rPr>
      <t xml:space="preserve"> I36S + </t>
    </r>
    <r>
      <rPr>
        <b/>
        <sz val="10"/>
        <rFont val="Arial"/>
        <family val="2"/>
      </rPr>
      <t>I6N99_05140</t>
    </r>
    <r>
      <rPr>
        <sz val="10"/>
        <rFont val="Arial"/>
        <family val="2"/>
      </rPr>
      <t xml:space="preserve"> L213R</t>
    </r>
  </si>
  <si>
    <r>
      <t>DA14734</t>
    </r>
    <r>
      <rPr>
        <sz val="10"/>
        <rFont val="Arial"/>
        <family val="2"/>
      </rPr>
      <t xml:space="preserve"> (parental) vs. </t>
    </r>
    <r>
      <rPr>
        <b/>
        <sz val="10"/>
        <rFont val="Arial"/>
        <family val="2"/>
      </rPr>
      <t xml:space="preserve">YfiN </t>
    </r>
    <r>
      <rPr>
        <sz val="10"/>
        <rFont val="Arial"/>
        <family val="2"/>
      </rPr>
      <t>I84L</t>
    </r>
  </si>
  <si>
    <r>
      <t>C3091</t>
    </r>
    <r>
      <rPr>
        <sz val="10"/>
        <rFont val="Arial"/>
        <family val="2"/>
      </rPr>
      <t xml:space="preserve"> (parental) vs. </t>
    </r>
    <r>
      <rPr>
        <b/>
        <sz val="10"/>
        <rFont val="Arial"/>
        <family val="2"/>
      </rPr>
      <t>BcsZ</t>
    </r>
    <r>
      <rPr>
        <sz val="10"/>
        <rFont val="Arial"/>
        <family val="2"/>
      </rPr>
      <t xml:space="preserve"> F184fs</t>
    </r>
  </si>
  <si>
    <r>
      <t>DA14734</t>
    </r>
    <r>
      <rPr>
        <sz val="10"/>
        <rFont val="Arial"/>
        <family val="2"/>
      </rPr>
      <t xml:space="preserve"> (parental) vs. </t>
    </r>
    <r>
      <rPr>
        <b/>
        <sz val="10"/>
        <rFont val="Arial"/>
        <family val="2"/>
      </rPr>
      <t>YfiR</t>
    </r>
    <r>
      <rPr>
        <sz val="10"/>
        <rFont val="Arial"/>
        <family val="2"/>
      </rPr>
      <t xml:space="preserve"> I36S</t>
    </r>
  </si>
  <si>
    <r>
      <t>C3091</t>
    </r>
    <r>
      <rPr>
        <sz val="10"/>
        <rFont val="Arial"/>
        <family val="2"/>
      </rPr>
      <t xml:space="preserve"> (parental) vs. </t>
    </r>
    <r>
      <rPr>
        <b/>
        <sz val="10"/>
        <rFont val="Arial"/>
        <family val="2"/>
      </rPr>
      <t>BcsB</t>
    </r>
    <r>
      <rPr>
        <sz val="10"/>
        <rFont val="Arial"/>
        <family val="2"/>
      </rPr>
      <t xml:space="preserve"> A559B + int. (</t>
    </r>
    <r>
      <rPr>
        <i/>
        <sz val="10"/>
        <rFont val="Arial"/>
        <family val="2"/>
      </rPr>
      <t>cpsACP/wzi</t>
    </r>
    <r>
      <rPr>
        <sz val="10"/>
        <rFont val="Arial"/>
        <family val="2"/>
      </rPr>
      <t>)</t>
    </r>
  </si>
  <si>
    <r>
      <t>DA14734</t>
    </r>
    <r>
      <rPr>
        <sz val="10"/>
        <rFont val="Arial"/>
        <family val="2"/>
      </rPr>
      <t xml:space="preserve"> (parental) vs. </t>
    </r>
    <r>
      <rPr>
        <b/>
        <sz val="10"/>
        <rFont val="Arial"/>
        <family val="2"/>
      </rPr>
      <t xml:space="preserve">YfiR </t>
    </r>
    <r>
      <rPr>
        <sz val="10"/>
        <rFont val="Arial"/>
        <family val="2"/>
      </rPr>
      <t>W50R</t>
    </r>
  </si>
  <si>
    <r>
      <t>C3091</t>
    </r>
    <r>
      <rPr>
        <sz val="10"/>
        <rFont val="Arial"/>
        <family val="2"/>
      </rPr>
      <t xml:space="preserve"> (parental) vs. Δ</t>
    </r>
    <r>
      <rPr>
        <b/>
        <sz val="10"/>
        <rFont val="Arial"/>
        <family val="2"/>
      </rPr>
      <t xml:space="preserve">DL426_09630 </t>
    </r>
    <r>
      <rPr>
        <sz val="10"/>
        <rFont val="Arial"/>
        <family val="2"/>
      </rPr>
      <t>(constructed)</t>
    </r>
  </si>
  <si>
    <r>
      <t>DA14734</t>
    </r>
    <r>
      <rPr>
        <sz val="10"/>
        <rFont val="Arial"/>
        <family val="2"/>
      </rPr>
      <t xml:space="preserve"> (parental) vs. </t>
    </r>
    <r>
      <rPr>
        <b/>
        <sz val="10"/>
        <rFont val="Arial"/>
        <family val="2"/>
      </rPr>
      <t xml:space="preserve">Rho </t>
    </r>
    <r>
      <rPr>
        <sz val="10"/>
        <rFont val="Arial"/>
        <family val="2"/>
      </rPr>
      <t>S325T 30°C</t>
    </r>
  </si>
  <si>
    <r>
      <t>C3091</t>
    </r>
    <r>
      <rPr>
        <sz val="10"/>
        <rFont val="Arial"/>
        <family val="2"/>
      </rPr>
      <t xml:space="preserve"> (parental) vs. </t>
    </r>
    <r>
      <rPr>
        <b/>
        <sz val="10"/>
        <rFont val="Arial"/>
        <family val="2"/>
      </rPr>
      <t>DL426_09630</t>
    </r>
    <r>
      <rPr>
        <sz val="10"/>
        <rFont val="Arial"/>
        <family val="2"/>
      </rPr>
      <t xml:space="preserve"> A203V</t>
    </r>
  </si>
  <si>
    <r>
      <t>DA14734</t>
    </r>
    <r>
      <rPr>
        <sz val="10"/>
        <rFont val="Arial"/>
        <family val="2"/>
      </rPr>
      <t xml:space="preserve"> (parental) vs. </t>
    </r>
    <r>
      <rPr>
        <b/>
        <sz val="10"/>
        <rFont val="Arial"/>
        <family val="2"/>
      </rPr>
      <t xml:space="preserve">Rho </t>
    </r>
    <r>
      <rPr>
        <sz val="10"/>
        <rFont val="Arial"/>
        <family val="2"/>
      </rPr>
      <t>S325T 37°C</t>
    </r>
  </si>
  <si>
    <r>
      <t>C3091</t>
    </r>
    <r>
      <rPr>
        <sz val="10"/>
        <rFont val="Arial"/>
        <family val="2"/>
      </rPr>
      <t xml:space="preserve"> (parental) vs. Δ</t>
    </r>
    <r>
      <rPr>
        <b/>
        <sz val="10"/>
        <rFont val="Arial"/>
        <family val="2"/>
      </rPr>
      <t xml:space="preserve">DL426_18365 </t>
    </r>
    <r>
      <rPr>
        <sz val="10"/>
        <rFont val="Arial"/>
        <family val="2"/>
      </rPr>
      <t>(constructed)</t>
    </r>
  </si>
  <si>
    <r>
      <t>IA565</t>
    </r>
    <r>
      <rPr>
        <sz val="10"/>
        <rFont val="Arial"/>
        <family val="2"/>
      </rPr>
      <t xml:space="preserve"> (parental) vs. Δ</t>
    </r>
    <r>
      <rPr>
        <b/>
        <sz val="10"/>
        <rFont val="Arial"/>
        <family val="2"/>
      </rPr>
      <t xml:space="preserve">DPF99_12110 </t>
    </r>
    <r>
      <rPr>
        <sz val="10"/>
        <rFont val="Arial"/>
        <family val="2"/>
      </rPr>
      <t>(constructed)</t>
    </r>
  </si>
  <si>
    <r>
      <t>DA14734</t>
    </r>
    <r>
      <rPr>
        <sz val="10"/>
        <rFont val="Arial"/>
        <family val="2"/>
      </rPr>
      <t xml:space="preserve"> (parental) vs. </t>
    </r>
    <r>
      <rPr>
        <b/>
        <sz val="10"/>
        <rFont val="Arial"/>
        <family val="2"/>
      </rPr>
      <t>MrkJ</t>
    </r>
    <r>
      <rPr>
        <sz val="10"/>
        <rFont val="Arial"/>
        <family val="2"/>
      </rPr>
      <t xml:space="preserve"> L210Q</t>
    </r>
  </si>
  <si>
    <r>
      <t>C3091</t>
    </r>
    <r>
      <rPr>
        <sz val="10"/>
        <rFont val="Arial"/>
        <family val="2"/>
      </rPr>
      <t xml:space="preserve"> (parental) vs. </t>
    </r>
    <r>
      <rPr>
        <b/>
        <sz val="10"/>
        <rFont val="Arial"/>
        <family val="2"/>
      </rPr>
      <t>DL426_18365</t>
    </r>
    <r>
      <rPr>
        <sz val="10"/>
        <rFont val="Arial"/>
        <family val="2"/>
      </rPr>
      <t xml:space="preserve"> P439L</t>
    </r>
  </si>
  <si>
    <r>
      <t>IA565</t>
    </r>
    <r>
      <rPr>
        <sz val="10"/>
        <rFont val="Arial"/>
        <family val="2"/>
      </rPr>
      <t xml:space="preserve"> (parental) vs. </t>
    </r>
    <r>
      <rPr>
        <b/>
        <sz val="10"/>
        <rFont val="Arial"/>
        <family val="2"/>
      </rPr>
      <t>DPF99_12110</t>
    </r>
    <r>
      <rPr>
        <sz val="10"/>
        <rFont val="Arial"/>
        <family val="2"/>
      </rPr>
      <t xml:space="preserve"> R43fs + </t>
    </r>
    <r>
      <rPr>
        <b/>
        <sz val="10"/>
        <rFont val="Arial"/>
        <family val="2"/>
      </rPr>
      <t xml:space="preserve">VasK </t>
    </r>
    <r>
      <rPr>
        <sz val="10"/>
        <rFont val="Arial"/>
        <family val="2"/>
      </rPr>
      <t>D566V</t>
    </r>
  </si>
  <si>
    <r>
      <t>DA14734</t>
    </r>
    <r>
      <rPr>
        <sz val="10"/>
        <rFont val="Arial"/>
        <family val="2"/>
      </rPr>
      <t xml:space="preserve"> (parental) vs. </t>
    </r>
    <r>
      <rPr>
        <b/>
        <sz val="10"/>
        <rFont val="Arial"/>
        <family val="2"/>
      </rPr>
      <t xml:space="preserve">MrkJ </t>
    </r>
    <r>
      <rPr>
        <sz val="10"/>
        <rFont val="Arial"/>
        <family val="2"/>
      </rPr>
      <t>S39N</t>
    </r>
  </si>
  <si>
    <r>
      <t>C3091</t>
    </r>
    <r>
      <rPr>
        <sz val="10"/>
        <rFont val="Arial"/>
        <family val="2"/>
      </rPr>
      <t xml:space="preserve"> (parental) vs. Column L</t>
    </r>
  </si>
  <si>
    <r>
      <t>IA565</t>
    </r>
    <r>
      <rPr>
        <sz val="10"/>
        <rFont val="Arial"/>
        <family val="2"/>
      </rPr>
      <t xml:space="preserve"> (parental) vs. Δ</t>
    </r>
    <r>
      <rPr>
        <b/>
        <i/>
        <sz val="10"/>
        <rFont val="Arial"/>
        <family val="2"/>
      </rPr>
      <t xml:space="preserve">mrkJ </t>
    </r>
    <r>
      <rPr>
        <b/>
        <sz val="10"/>
        <rFont val="Arial"/>
        <family val="2"/>
      </rPr>
      <t>(</t>
    </r>
    <r>
      <rPr>
        <sz val="10"/>
        <rFont val="Arial"/>
        <family val="2"/>
      </rPr>
      <t>constructed)</t>
    </r>
  </si>
  <si>
    <r>
      <t>C3091</t>
    </r>
    <r>
      <rPr>
        <sz val="10"/>
        <rFont val="Arial"/>
        <family val="2"/>
      </rPr>
      <t xml:space="preserve"> (parental) vs. Column K</t>
    </r>
  </si>
  <si>
    <r>
      <t>IA565</t>
    </r>
    <r>
      <rPr>
        <sz val="10"/>
        <rFont val="Arial"/>
        <family val="2"/>
      </rPr>
      <t xml:space="preserve"> (parental) vs. </t>
    </r>
    <r>
      <rPr>
        <b/>
        <sz val="10"/>
        <rFont val="Arial"/>
        <family val="2"/>
      </rPr>
      <t xml:space="preserve">MrkJ </t>
    </r>
    <r>
      <rPr>
        <sz val="10"/>
        <rFont val="Arial"/>
        <family val="2"/>
      </rPr>
      <t>F169fs+ int. (3103535)</t>
    </r>
  </si>
  <si>
    <r>
      <t>C3091</t>
    </r>
    <r>
      <rPr>
        <sz val="10"/>
        <rFont val="Arial"/>
        <family val="2"/>
      </rPr>
      <t xml:space="preserve"> (parental) vs. </t>
    </r>
    <r>
      <rPr>
        <b/>
        <sz val="10"/>
        <rFont val="Arial"/>
        <family val="2"/>
      </rPr>
      <t>MrkJ</t>
    </r>
    <r>
      <rPr>
        <sz val="10"/>
        <rFont val="Arial"/>
        <family val="2"/>
      </rPr>
      <t xml:space="preserve"> A69P</t>
    </r>
  </si>
  <si>
    <r>
      <t>IA565</t>
    </r>
    <r>
      <rPr>
        <sz val="10"/>
        <rFont val="Arial"/>
        <family val="2"/>
      </rPr>
      <t xml:space="preserve"> (parental) vs. </t>
    </r>
    <r>
      <rPr>
        <b/>
        <sz val="10"/>
        <rFont val="Arial"/>
        <family val="2"/>
      </rPr>
      <t>MrkJ</t>
    </r>
    <r>
      <rPr>
        <sz val="10"/>
        <rFont val="Arial"/>
        <family val="2"/>
      </rPr>
      <t xml:space="preserve"> D143V</t>
    </r>
  </si>
  <si>
    <t>-45.81 to 17.48</t>
  </si>
  <si>
    <r>
      <t>IA565</t>
    </r>
    <r>
      <rPr>
        <sz val="10"/>
        <rFont val="Arial"/>
        <family val="2"/>
      </rPr>
      <t xml:space="preserve"> (parental) vs. Column C</t>
    </r>
  </si>
  <si>
    <r>
      <t xml:space="preserve">YfiN </t>
    </r>
    <r>
      <rPr>
        <sz val="10"/>
        <rFont val="Arial"/>
        <family val="2"/>
      </rPr>
      <t>E77K</t>
    </r>
  </si>
  <si>
    <t>-1.921 to -0.05048</t>
  </si>
  <si>
    <r>
      <t>IA565</t>
    </r>
    <r>
      <rPr>
        <sz val="10"/>
        <rFont val="Arial"/>
        <family val="2"/>
      </rPr>
      <t xml:space="preserve"> (parental) vs. </t>
    </r>
    <r>
      <rPr>
        <b/>
        <sz val="10"/>
        <rFont val="Arial"/>
        <family val="2"/>
      </rPr>
      <t>MrkJ</t>
    </r>
    <r>
      <rPr>
        <sz val="10"/>
        <rFont val="Arial"/>
        <family val="2"/>
      </rPr>
      <t xml:space="preserve"> S138*</t>
    </r>
  </si>
  <si>
    <r>
      <t xml:space="preserve">prom. </t>
    </r>
    <r>
      <rPr>
        <b/>
        <i/>
        <sz val="10"/>
        <rFont val="Arial"/>
        <family val="2"/>
      </rPr>
      <t>mrkH</t>
    </r>
    <r>
      <rPr>
        <sz val="10"/>
        <rFont val="Arial"/>
        <family val="2"/>
      </rPr>
      <t xml:space="preserve"> + </t>
    </r>
    <r>
      <rPr>
        <b/>
        <sz val="10"/>
        <rFont val="Arial"/>
        <family val="2"/>
      </rPr>
      <t>PleD</t>
    </r>
    <r>
      <rPr>
        <sz val="10"/>
        <rFont val="Arial"/>
        <family val="2"/>
      </rPr>
      <t xml:space="preserve"> F123L</t>
    </r>
  </si>
  <si>
    <t>-33.63 to -16.95</t>
  </si>
  <si>
    <t>-12.98 to 5.967</t>
  </si>
  <si>
    <t>-22.49 to -17.37</t>
  </si>
  <si>
    <r>
      <t>BcsB</t>
    </r>
    <r>
      <rPr>
        <sz val="10"/>
        <rFont val="Arial"/>
        <family val="2"/>
      </rPr>
      <t xml:space="preserve"> A559B + int. (</t>
    </r>
    <r>
      <rPr>
        <i/>
        <sz val="10"/>
        <rFont val="Arial"/>
        <family val="2"/>
      </rPr>
      <t>cpsACP/wzi</t>
    </r>
    <r>
      <rPr>
        <sz val="10"/>
        <rFont val="Arial"/>
        <family val="2"/>
      </rPr>
      <t>)</t>
    </r>
  </si>
  <si>
    <t>-41.73 to -4.781</t>
  </si>
  <si>
    <t>-9.419 to -2.770</t>
  </si>
  <si>
    <r>
      <t>Δ</t>
    </r>
    <r>
      <rPr>
        <b/>
        <sz val="10"/>
        <rFont val="Arial"/>
        <family val="2"/>
      </rPr>
      <t xml:space="preserve">DL426_09630 </t>
    </r>
    <r>
      <rPr>
        <sz val="10"/>
        <rFont val="Arial"/>
        <family val="2"/>
      </rPr>
      <t>(constructed)</t>
    </r>
  </si>
  <si>
    <t>-1.814 to 0.4898</t>
  </si>
  <si>
    <r>
      <t>Δ</t>
    </r>
    <r>
      <rPr>
        <b/>
        <sz val="10"/>
        <rFont val="Arial"/>
        <family val="2"/>
      </rPr>
      <t xml:space="preserve">DPF99_12110 </t>
    </r>
    <r>
      <rPr>
        <sz val="10"/>
        <rFont val="Arial"/>
        <family val="2"/>
      </rPr>
      <t>(constructed)</t>
    </r>
  </si>
  <si>
    <t>-9.160 to 0.09940</t>
  </si>
  <si>
    <t>-17.35 to -10.37</t>
  </si>
  <si>
    <t>-130.4 to -53.63</t>
  </si>
  <si>
    <r>
      <t>DPF99_12110</t>
    </r>
    <r>
      <rPr>
        <sz val="10"/>
        <rFont val="Arial"/>
        <family val="2"/>
      </rPr>
      <t xml:space="preserve"> R43fs + </t>
    </r>
    <r>
      <rPr>
        <b/>
        <sz val="10"/>
        <rFont val="Arial"/>
        <family val="2"/>
      </rPr>
      <t xml:space="preserve">VasK </t>
    </r>
    <r>
      <rPr>
        <sz val="10"/>
        <rFont val="Arial"/>
        <family val="2"/>
      </rPr>
      <t>D566V</t>
    </r>
  </si>
  <si>
    <t>-4.571 to -1.083</t>
  </si>
  <si>
    <t>-27.57 to -6.920</t>
  </si>
  <si>
    <r>
      <t>Δ</t>
    </r>
    <r>
      <rPr>
        <b/>
        <sz val="10"/>
        <rFont val="Arial"/>
        <family val="2"/>
      </rPr>
      <t xml:space="preserve">DL426_18365 </t>
    </r>
    <r>
      <rPr>
        <sz val="10"/>
        <rFont val="Arial"/>
        <family val="2"/>
      </rPr>
      <t>(constructed)</t>
    </r>
  </si>
  <si>
    <t>-26.21 to -0.9468</t>
  </si>
  <si>
    <r>
      <t>Δ</t>
    </r>
    <r>
      <rPr>
        <b/>
        <i/>
        <sz val="10"/>
        <rFont val="Arial"/>
        <family val="2"/>
      </rPr>
      <t xml:space="preserve">mrkJ </t>
    </r>
    <r>
      <rPr>
        <b/>
        <sz val="10"/>
        <rFont val="Arial"/>
        <family val="2"/>
      </rPr>
      <t>(</t>
    </r>
    <r>
      <rPr>
        <sz val="10"/>
        <rFont val="Arial"/>
        <family val="2"/>
      </rPr>
      <t>constructed)</t>
    </r>
  </si>
  <si>
    <t>-45.63 to 14.75</t>
  </si>
  <si>
    <r>
      <t xml:space="preserve">Rho </t>
    </r>
    <r>
      <rPr>
        <sz val="10"/>
        <rFont val="Arial"/>
        <family val="2"/>
      </rPr>
      <t>S325T 30°C</t>
    </r>
  </si>
  <si>
    <t>-5.006 to -2.417</t>
  </si>
  <si>
    <t>-44.13 to 2.589</t>
  </si>
  <si>
    <r>
      <t xml:space="preserve">MrkJ </t>
    </r>
    <r>
      <rPr>
        <sz val="10"/>
        <rFont val="Arial"/>
        <family val="2"/>
      </rPr>
      <t>F169fs+ int. (3103535)</t>
    </r>
  </si>
  <si>
    <t>-5.893 to -0.2987</t>
  </si>
  <si>
    <r>
      <t xml:space="preserve">Rho </t>
    </r>
    <r>
      <rPr>
        <sz val="10"/>
        <rFont val="Arial"/>
        <family val="2"/>
      </rPr>
      <t>S325T 37°C</t>
    </r>
  </si>
  <si>
    <t>-73.58 to -13.52</t>
  </si>
  <si>
    <t>Column L</t>
  </si>
  <si>
    <t>-2.295 to -1.012</t>
  </si>
  <si>
    <t>-3.892 to 0.8642</t>
  </si>
  <si>
    <t>-12.65 to -0.1509</t>
  </si>
  <si>
    <t>Column K</t>
  </si>
  <si>
    <t>0.7965 to 1.174</t>
  </si>
  <si>
    <t>Column C</t>
  </si>
  <si>
    <t>-29.80 to -14.99</t>
  </si>
  <si>
    <t>-7.018 to -1.996</t>
  </si>
  <si>
    <t>-6.560 to 0.5507</t>
  </si>
  <si>
    <t>-5.134 to 0.9823</t>
  </si>
  <si>
    <r>
      <rPr>
        <b/>
        <i/>
        <sz val="10"/>
        <rFont val="Arial"/>
        <family val="2"/>
      </rPr>
      <t>mrkA</t>
    </r>
    <r>
      <rPr>
        <b/>
        <sz val="10"/>
        <rFont val="Arial"/>
        <family val="2"/>
      </rPr>
      <t>_exponential</t>
    </r>
  </si>
  <si>
    <t>Silicone+F</t>
  </si>
  <si>
    <t>Silicone</t>
  </si>
  <si>
    <t>Lineages_silicone</t>
  </si>
  <si>
    <t>No morphotype change</t>
  </si>
  <si>
    <t>Hypermucoid</t>
  </si>
  <si>
    <t>Translucent</t>
  </si>
  <si>
    <t>Wrinkly</t>
  </si>
  <si>
    <t>Lineages_silicone + fibrinogen</t>
  </si>
  <si>
    <t>Lineages_HT low</t>
  </si>
  <si>
    <t>Lineages_HT high</t>
  </si>
  <si>
    <t>Number of lineages with the noted morphotypes</t>
  </si>
  <si>
    <t>Silicone + F</t>
  </si>
  <si>
    <t>Uncoated (low)</t>
  </si>
  <si>
    <t>Uncoated (high)</t>
  </si>
  <si>
    <t>Number of mutations/clone</t>
  </si>
  <si>
    <t>Number of clones</t>
  </si>
  <si>
    <r>
      <t>Wzc </t>
    </r>
    <r>
      <rPr>
        <sz val="10"/>
        <rFont val="Arial"/>
        <family val="2"/>
      </rPr>
      <t>G538A</t>
    </r>
  </si>
  <si>
    <r>
      <t>RcsD</t>
    </r>
    <r>
      <rPr>
        <sz val="10"/>
        <rFont val="Arial"/>
        <family val="2"/>
      </rPr>
      <t> G217R</t>
    </r>
  </si>
  <si>
    <r>
      <t>Wzc </t>
    </r>
    <r>
      <rPr>
        <sz val="10"/>
        <rFont val="Arial"/>
        <family val="2"/>
      </rPr>
      <t>P642S</t>
    </r>
  </si>
  <si>
    <r>
      <t>IA565</t>
    </r>
    <r>
      <rPr>
        <sz val="10"/>
        <rFont val="Arial"/>
        <family val="2"/>
      </rPr>
      <t> (parental)</t>
    </r>
  </si>
  <si>
    <r>
      <t>Wzc</t>
    </r>
    <r>
      <rPr>
        <sz val="10"/>
        <rFont val="Arial"/>
        <family val="2"/>
      </rPr>
      <t> P643H</t>
    </r>
  </si>
  <si>
    <r>
      <t>Wzc</t>
    </r>
    <r>
      <rPr>
        <sz val="10"/>
        <rFont val="Arial"/>
        <family val="2"/>
      </rPr>
      <t> G538A </t>
    </r>
    <r>
      <rPr>
        <b/>
        <sz val="10"/>
        <rFont val="Arial"/>
        <family val="2"/>
      </rPr>
      <t>Prc</t>
    </r>
    <r>
      <rPr>
        <sz val="10"/>
        <rFont val="Arial"/>
        <family val="2"/>
      </rPr>
      <t> I456N</t>
    </r>
  </si>
  <si>
    <r>
      <t>Δ</t>
    </r>
    <r>
      <rPr>
        <i/>
        <sz val="10"/>
        <rFont val="Arial"/>
        <family val="2"/>
      </rPr>
      <t>r</t>
    </r>
    <r>
      <rPr>
        <b/>
        <i/>
        <sz val="10"/>
        <rFont val="Arial"/>
        <family val="2"/>
      </rPr>
      <t>csD</t>
    </r>
  </si>
  <si>
    <r>
      <t>Wzb </t>
    </r>
    <r>
      <rPr>
        <sz val="10"/>
        <rFont val="Arial"/>
        <family val="2"/>
      </rPr>
      <t>S59*</t>
    </r>
  </si>
  <si>
    <r>
      <t>C3091</t>
    </r>
    <r>
      <rPr>
        <sz val="10"/>
        <rFont val="Arial"/>
        <family val="2"/>
      </rPr>
      <t> (parental)</t>
    </r>
  </si>
  <si>
    <r>
      <t>Wzc</t>
    </r>
    <r>
      <rPr>
        <sz val="10"/>
        <rFont val="Arial"/>
        <family val="2"/>
      </rPr>
      <t> G565E</t>
    </r>
  </si>
  <si>
    <r>
      <t>Wzc </t>
    </r>
    <r>
      <rPr>
        <sz val="10"/>
        <rFont val="Arial"/>
        <family val="2"/>
      </rPr>
      <t>V567D</t>
    </r>
  </si>
  <si>
    <r>
      <t>Wzc</t>
    </r>
    <r>
      <rPr>
        <sz val="10"/>
        <rFont val="Arial"/>
        <family val="2"/>
      </rPr>
      <t> P642T</t>
    </r>
  </si>
  <si>
    <r>
      <t>Wzc</t>
    </r>
    <r>
      <rPr>
        <sz val="10"/>
        <rFont val="Arial"/>
        <family val="2"/>
      </rPr>
      <t> P642A</t>
    </r>
  </si>
  <si>
    <r>
      <t>DA14734</t>
    </r>
    <r>
      <rPr>
        <sz val="10"/>
        <rFont val="Arial"/>
        <family val="2"/>
      </rPr>
      <t> (parental)</t>
    </r>
  </si>
  <si>
    <r>
      <t>Wzc</t>
    </r>
    <r>
      <rPr>
        <sz val="10"/>
        <rFont val="Arial"/>
        <family val="2"/>
      </rPr>
      <t> F271L</t>
    </r>
  </si>
  <si>
    <r>
      <t>Wzc</t>
    </r>
    <r>
      <rPr>
        <sz val="10"/>
        <rFont val="Arial"/>
        <family val="2"/>
      </rPr>
      <t> V385F</t>
    </r>
  </si>
  <si>
    <r>
      <t>Wzc</t>
    </r>
    <r>
      <rPr>
        <sz val="10"/>
        <rFont val="Arial"/>
        <family val="2"/>
      </rPr>
      <t> F271L </t>
    </r>
    <r>
      <rPr>
        <b/>
        <sz val="10"/>
        <rFont val="Arial"/>
        <family val="2"/>
      </rPr>
      <t>Prc </t>
    </r>
    <r>
      <rPr>
        <sz val="10"/>
        <rFont val="Arial"/>
        <family val="2"/>
      </rPr>
      <t>A198fs</t>
    </r>
  </si>
  <si>
    <r>
      <t>Wzc</t>
    </r>
    <r>
      <rPr>
        <sz val="10"/>
        <rFont val="Arial"/>
        <family val="2"/>
      </rPr>
      <t> Q394K </t>
    </r>
    <r>
      <rPr>
        <b/>
        <sz val="10"/>
        <rFont val="Arial"/>
        <family val="2"/>
      </rPr>
      <t>I6N99_07880</t>
    </r>
    <r>
      <rPr>
        <sz val="10"/>
        <rFont val="Arial"/>
        <family val="2"/>
      </rPr>
      <t> I112fs </t>
    </r>
  </si>
  <si>
    <r>
      <t>Wzc </t>
    </r>
    <r>
      <rPr>
        <sz val="10"/>
        <rFont val="Arial"/>
        <family val="2"/>
      </rPr>
      <t>Q394K +fs </t>
    </r>
    <r>
      <rPr>
        <b/>
        <sz val="10"/>
        <rFont val="Arial"/>
        <family val="2"/>
      </rPr>
      <t>I6N99_07880 </t>
    </r>
    <r>
      <rPr>
        <sz val="10"/>
        <rFont val="Arial"/>
        <family val="2"/>
      </rPr>
      <t>I112fs </t>
    </r>
  </si>
  <si>
    <t>Number of families</t>
  </si>
  <si>
    <t>Number of comparisons per family</t>
  </si>
  <si>
    <t>Dunnett's multiple comparisons test</t>
  </si>
  <si>
    <t>Mean Diff.</t>
  </si>
  <si>
    <t>95.00% CI of diff.</t>
  </si>
  <si>
    <t>Below threshold?</t>
  </si>
  <si>
    <t>Adjusted P Value</t>
  </si>
  <si>
    <r>
      <t>  </t>
    </r>
    <r>
      <rPr>
        <b/>
        <sz val="10"/>
        <rFont val="Arial"/>
        <family val="2"/>
      </rPr>
      <t>IA565</t>
    </r>
    <r>
      <rPr>
        <sz val="10"/>
        <rFont val="Arial"/>
        <family val="2"/>
      </rPr>
      <t> (parental) vs. </t>
    </r>
    <r>
      <rPr>
        <b/>
        <sz val="10"/>
        <rFont val="Arial"/>
        <family val="2"/>
      </rPr>
      <t>Wzc </t>
    </r>
    <r>
      <rPr>
        <sz val="10"/>
        <rFont val="Arial"/>
        <family val="2"/>
      </rPr>
      <t>G538A</t>
    </r>
  </si>
  <si>
    <t>-0.2722 to -0.1289</t>
  </si>
  <si>
    <r>
      <t>  </t>
    </r>
    <r>
      <rPr>
        <b/>
        <sz val="10"/>
        <rFont val="Arial"/>
        <family val="2"/>
      </rPr>
      <t>IA565</t>
    </r>
    <r>
      <rPr>
        <sz val="10"/>
        <rFont val="Arial"/>
        <family val="2"/>
      </rPr>
      <t> (parental) vs. </t>
    </r>
    <r>
      <rPr>
        <b/>
        <sz val="10"/>
        <rFont val="Arial"/>
        <family val="2"/>
      </rPr>
      <t>Wzc</t>
    </r>
    <r>
      <rPr>
        <sz val="10"/>
        <rFont val="Arial"/>
        <family val="2"/>
      </rPr>
      <t> P643H</t>
    </r>
  </si>
  <si>
    <t>-0.2524 to -0.1090</t>
  </si>
  <si>
    <r>
      <t>  </t>
    </r>
    <r>
      <rPr>
        <b/>
        <sz val="10"/>
        <rFont val="Arial"/>
        <family val="2"/>
      </rPr>
      <t>IA565</t>
    </r>
    <r>
      <rPr>
        <sz val="10"/>
        <rFont val="Arial"/>
        <family val="2"/>
      </rPr>
      <t> (parental) vs. </t>
    </r>
    <r>
      <rPr>
        <b/>
        <sz val="10"/>
        <rFont val="Arial"/>
        <family val="2"/>
      </rPr>
      <t>Wzc</t>
    </r>
    <r>
      <rPr>
        <sz val="10"/>
        <rFont val="Arial"/>
        <family val="2"/>
      </rPr>
      <t> G538A </t>
    </r>
    <r>
      <rPr>
        <b/>
        <sz val="10"/>
        <rFont val="Arial"/>
        <family val="2"/>
      </rPr>
      <t>Prc</t>
    </r>
    <r>
      <rPr>
        <sz val="10"/>
        <rFont val="Arial"/>
        <family val="2"/>
      </rPr>
      <t> I456N</t>
    </r>
  </si>
  <si>
    <t>-0.2937 to -0.1504</t>
  </si>
  <si>
    <r>
      <t>  </t>
    </r>
    <r>
      <rPr>
        <b/>
        <sz val="10"/>
        <rFont val="Arial"/>
        <family val="2"/>
      </rPr>
      <t>IA565</t>
    </r>
    <r>
      <rPr>
        <sz val="10"/>
        <rFont val="Arial"/>
        <family val="2"/>
      </rPr>
      <t> (parental) vs. </t>
    </r>
    <r>
      <rPr>
        <b/>
        <sz val="10"/>
        <rFont val="Arial"/>
        <family val="2"/>
      </rPr>
      <t>RcsD</t>
    </r>
    <r>
      <rPr>
        <sz val="10"/>
        <rFont val="Arial"/>
        <family val="2"/>
      </rPr>
      <t> G217R</t>
    </r>
  </si>
  <si>
    <t>-0.09225 to 0.05113</t>
  </si>
  <si>
    <r>
      <t>  </t>
    </r>
    <r>
      <rPr>
        <b/>
        <sz val="10"/>
        <rFont val="Arial"/>
        <family val="2"/>
      </rPr>
      <t>IA565</t>
    </r>
    <r>
      <rPr>
        <sz val="10"/>
        <rFont val="Arial"/>
        <family val="2"/>
      </rPr>
      <t> (parental) vs. Δ</t>
    </r>
    <r>
      <rPr>
        <b/>
        <i/>
        <sz val="10"/>
        <rFont val="Arial"/>
        <family val="2"/>
      </rPr>
      <t>rcsD</t>
    </r>
  </si>
  <si>
    <t>-0.05902 to 0.08435</t>
  </si>
  <si>
    <r>
      <t>Δ</t>
    </r>
    <r>
      <rPr>
        <b/>
        <i/>
        <sz val="10"/>
        <rFont val="Arial"/>
        <family val="2"/>
      </rPr>
      <t>rcsD</t>
    </r>
  </si>
  <si>
    <r>
      <t>  </t>
    </r>
    <r>
      <rPr>
        <b/>
        <sz val="10"/>
        <rFont val="Arial"/>
        <family val="2"/>
      </rPr>
      <t>IA565</t>
    </r>
    <r>
      <rPr>
        <sz val="10"/>
        <rFont val="Arial"/>
        <family val="2"/>
      </rPr>
      <t> (parental) vs. </t>
    </r>
    <r>
      <rPr>
        <b/>
        <sz val="10"/>
        <rFont val="Arial"/>
        <family val="2"/>
      </rPr>
      <t>Wzb </t>
    </r>
    <r>
      <rPr>
        <sz val="10"/>
        <rFont val="Arial"/>
        <family val="2"/>
      </rPr>
      <t>S59*</t>
    </r>
  </si>
  <si>
    <t>-0.05308 to 0.09029</t>
  </si>
  <si>
    <t>Test details</t>
  </si>
  <si>
    <t>Mean 1</t>
  </si>
  <si>
    <t>Mean 2</t>
  </si>
  <si>
    <t>SE of diff.</t>
  </si>
  <si>
    <t>q</t>
  </si>
  <si>
    <r>
      <t>  </t>
    </r>
    <r>
      <rPr>
        <b/>
        <sz val="10"/>
        <rFont val="Arial"/>
        <family val="2"/>
      </rPr>
      <t>C3091</t>
    </r>
    <r>
      <rPr>
        <sz val="10"/>
        <rFont val="Arial"/>
        <family val="2"/>
      </rPr>
      <t> (parental) vs. </t>
    </r>
    <r>
      <rPr>
        <b/>
        <sz val="10"/>
        <rFont val="Arial"/>
        <family val="2"/>
      </rPr>
      <t>Wzc</t>
    </r>
    <r>
      <rPr>
        <sz val="10"/>
        <rFont val="Arial"/>
        <family val="2"/>
      </rPr>
      <t> G565E</t>
    </r>
  </si>
  <si>
    <t>-1.019 to -0.6921</t>
  </si>
  <si>
    <r>
      <t>  </t>
    </r>
    <r>
      <rPr>
        <b/>
        <sz val="10"/>
        <rFont val="Arial"/>
        <family val="2"/>
      </rPr>
      <t>C3091</t>
    </r>
    <r>
      <rPr>
        <sz val="10"/>
        <rFont val="Arial"/>
        <family val="2"/>
      </rPr>
      <t> (parental) vs. </t>
    </r>
    <r>
      <rPr>
        <b/>
        <sz val="10"/>
        <rFont val="Arial"/>
        <family val="2"/>
      </rPr>
      <t>Wzc </t>
    </r>
    <r>
      <rPr>
        <sz val="10"/>
        <rFont val="Arial"/>
        <family val="2"/>
      </rPr>
      <t>V567D</t>
    </r>
  </si>
  <si>
    <t>-1.027 to -0.7003</t>
  </si>
  <si>
    <r>
      <t>  </t>
    </r>
    <r>
      <rPr>
        <b/>
        <sz val="10"/>
        <rFont val="Arial"/>
        <family val="2"/>
      </rPr>
      <t>C3091</t>
    </r>
    <r>
      <rPr>
        <sz val="10"/>
        <rFont val="Arial"/>
        <family val="2"/>
      </rPr>
      <t> (parental) vs. </t>
    </r>
    <r>
      <rPr>
        <b/>
        <sz val="10"/>
        <rFont val="Arial"/>
        <family val="2"/>
      </rPr>
      <t>Wzc</t>
    </r>
    <r>
      <rPr>
        <sz val="10"/>
        <rFont val="Arial"/>
        <family val="2"/>
      </rPr>
      <t> P642T</t>
    </r>
  </si>
  <si>
    <t>-0.9390 to -0.6123</t>
  </si>
  <si>
    <r>
      <t>  </t>
    </r>
    <r>
      <rPr>
        <b/>
        <sz val="10"/>
        <rFont val="Arial"/>
        <family val="2"/>
      </rPr>
      <t>C3091</t>
    </r>
    <r>
      <rPr>
        <sz val="10"/>
        <rFont val="Arial"/>
        <family val="2"/>
      </rPr>
      <t> (parental) vs. </t>
    </r>
    <r>
      <rPr>
        <b/>
        <sz val="10"/>
        <rFont val="Arial"/>
        <family val="2"/>
      </rPr>
      <t>Wzc</t>
    </r>
    <r>
      <rPr>
        <sz val="10"/>
        <rFont val="Arial"/>
        <family val="2"/>
      </rPr>
      <t> P642A</t>
    </r>
  </si>
  <si>
    <t>-0.9725 to -0.6458</t>
  </si>
  <si>
    <t>-0.1257 to 0.2009</t>
  </si>
  <si>
    <r>
      <t>  </t>
    </r>
    <r>
      <rPr>
        <b/>
        <sz val="10"/>
        <rFont val="Arial"/>
        <family val="2"/>
      </rPr>
      <t>DA14734</t>
    </r>
    <r>
      <rPr>
        <sz val="10"/>
        <rFont val="Arial"/>
        <family val="2"/>
      </rPr>
      <t> (parental) vs. </t>
    </r>
    <r>
      <rPr>
        <b/>
        <sz val="10"/>
        <rFont val="Arial"/>
        <family val="2"/>
      </rPr>
      <t>Wzc</t>
    </r>
    <r>
      <rPr>
        <sz val="10"/>
        <rFont val="Arial"/>
        <family val="2"/>
      </rPr>
      <t> F271L</t>
    </r>
  </si>
  <si>
    <t>-0.9662 to -0.6252</t>
  </si>
  <si>
    <r>
      <t>  </t>
    </r>
    <r>
      <rPr>
        <b/>
        <sz val="10"/>
        <rFont val="Arial"/>
        <family val="2"/>
      </rPr>
      <t>DA14734</t>
    </r>
    <r>
      <rPr>
        <sz val="10"/>
        <rFont val="Arial"/>
        <family val="2"/>
      </rPr>
      <t> (parental) vs. </t>
    </r>
    <r>
      <rPr>
        <b/>
        <sz val="10"/>
        <rFont val="Arial"/>
        <family val="2"/>
      </rPr>
      <t>Wzc</t>
    </r>
    <r>
      <rPr>
        <sz val="10"/>
        <rFont val="Arial"/>
        <family val="2"/>
      </rPr>
      <t> V385F</t>
    </r>
  </si>
  <si>
    <t>-0.7986 to -0.4304</t>
  </si>
  <si>
    <r>
      <t>  </t>
    </r>
    <r>
      <rPr>
        <b/>
        <sz val="10"/>
        <rFont val="Arial"/>
        <family val="2"/>
      </rPr>
      <t>DA14734</t>
    </r>
    <r>
      <rPr>
        <sz val="10"/>
        <rFont val="Arial"/>
        <family val="2"/>
      </rPr>
      <t> (parental) vs. </t>
    </r>
    <r>
      <rPr>
        <b/>
        <sz val="10"/>
        <rFont val="Arial"/>
        <family val="2"/>
      </rPr>
      <t>Wzc </t>
    </r>
    <r>
      <rPr>
        <sz val="10"/>
        <rFont val="Arial"/>
        <family val="2"/>
      </rPr>
      <t>P642S</t>
    </r>
  </si>
  <si>
    <t>-0.6589 to -0.3179</t>
  </si>
  <si>
    <r>
      <t>  </t>
    </r>
    <r>
      <rPr>
        <b/>
        <sz val="10"/>
        <rFont val="Arial"/>
        <family val="2"/>
      </rPr>
      <t>DA14734</t>
    </r>
    <r>
      <rPr>
        <sz val="10"/>
        <rFont val="Arial"/>
        <family val="2"/>
      </rPr>
      <t> (parental) vs. </t>
    </r>
    <r>
      <rPr>
        <b/>
        <sz val="10"/>
        <rFont val="Arial"/>
        <family val="2"/>
      </rPr>
      <t>Wzc</t>
    </r>
    <r>
      <rPr>
        <sz val="10"/>
        <rFont val="Arial"/>
        <family val="2"/>
      </rPr>
      <t> F271L </t>
    </r>
    <r>
      <rPr>
        <b/>
        <sz val="10"/>
        <rFont val="Arial"/>
        <family val="2"/>
      </rPr>
      <t>Prc </t>
    </r>
    <r>
      <rPr>
        <sz val="10"/>
        <rFont val="Arial"/>
        <family val="2"/>
      </rPr>
      <t>A198fs</t>
    </r>
  </si>
  <si>
    <t>-0.8388 to -0.4978</t>
  </si>
  <si>
    <r>
      <t>  </t>
    </r>
    <r>
      <rPr>
        <b/>
        <sz val="10"/>
        <rFont val="Arial"/>
        <family val="2"/>
      </rPr>
      <t>DA14734</t>
    </r>
    <r>
      <rPr>
        <sz val="10"/>
        <rFont val="Arial"/>
        <family val="2"/>
      </rPr>
      <t> (parental) vs. </t>
    </r>
    <r>
      <rPr>
        <b/>
        <sz val="10"/>
        <rFont val="Arial"/>
        <family val="2"/>
      </rPr>
      <t>Wzc</t>
    </r>
    <r>
      <rPr>
        <sz val="10"/>
        <rFont val="Arial"/>
        <family val="2"/>
      </rPr>
      <t> Q394K </t>
    </r>
    <r>
      <rPr>
        <b/>
        <sz val="10"/>
        <rFont val="Arial"/>
        <family val="2"/>
      </rPr>
      <t>I6N99_07880</t>
    </r>
    <r>
      <rPr>
        <sz val="10"/>
        <rFont val="Arial"/>
        <family val="2"/>
      </rPr>
      <t> I112fs </t>
    </r>
  </si>
  <si>
    <t>-0.9165 to -0.5755</t>
  </si>
  <si>
    <t>S</t>
  </si>
  <si>
    <r>
      <t>  </t>
    </r>
    <r>
      <rPr>
        <b/>
        <sz val="10"/>
        <rFont val="Arial"/>
        <family val="2"/>
      </rPr>
      <t>DA14734</t>
    </r>
    <r>
      <rPr>
        <sz val="10"/>
        <rFont val="Arial"/>
        <family val="2"/>
      </rPr>
      <t> (parental) vs. Column T</t>
    </r>
  </si>
  <si>
    <t>-0.1683 to 0.1726</t>
  </si>
  <si>
    <t>Column T</t>
  </si>
  <si>
    <t>Parental </t>
  </si>
  <si>
    <t>Wzc P642S</t>
  </si>
  <si>
    <t>log10 survival after 3 h (biofilm exposure to serum)</t>
  </si>
  <si>
    <t>Table Analyzed</t>
  </si>
  <si>
    <t>Biofilm serum_active serum</t>
  </si>
  <si>
    <t>Column B</t>
  </si>
  <si>
    <t>vs.</t>
  </si>
  <si>
    <t>Column A</t>
  </si>
  <si>
    <t>Mann Whitney test</t>
  </si>
  <si>
    <t>    P value</t>
  </si>
  <si>
    <t>    Exact or approximate P value?</t>
  </si>
  <si>
    <t>Exact</t>
  </si>
  <si>
    <t>    P value summary</t>
  </si>
  <si>
    <t>    Significantly different (P &lt; 0.05)?</t>
  </si>
  <si>
    <t>    One- or two-tailed P value?</t>
  </si>
  <si>
    <t>Two-tailed</t>
  </si>
  <si>
    <t>    Sum of  ranks in column A,B</t>
  </si>
  <si>
    <t>20 , 16</t>
  </si>
  <si>
    <t>    Mann-Whitney U</t>
  </si>
  <si>
    <t>Difference between medians</t>
  </si>
  <si>
    <t>    Median of column A</t>
  </si>
  <si>
    <t>-0.2000, n=4</t>
  </si>
  <si>
    <t>    Median of column B</t>
  </si>
  <si>
    <t>-0.8200, n=4</t>
  </si>
  <si>
    <t>    Difference: Actual</t>
  </si>
  <si>
    <t>    Difference: Hodges-Lehmann</t>
  </si>
  <si>
    <t>Biofilm serum_inactive serum</t>
  </si>
  <si>
    <t>26 , 10</t>
  </si>
  <si>
    <t>1.020, n=4</t>
  </si>
  <si>
    <t>-0.1500, n=4</t>
  </si>
  <si>
    <r>
      <t>MrkJ</t>
    </r>
    <r>
      <rPr>
        <sz val="10"/>
        <rFont val="Arial"/>
        <family val="2"/>
      </rPr>
      <t> S138*</t>
    </r>
  </si>
  <si>
    <r>
      <t>MrkJ</t>
    </r>
    <r>
      <rPr>
        <sz val="10"/>
        <rFont val="Arial"/>
        <family val="2"/>
      </rPr>
      <t> W140fs+ int. (rRNA/clpB, 2192963)</t>
    </r>
  </si>
  <si>
    <r>
      <t>MrkJ</t>
    </r>
    <r>
      <rPr>
        <sz val="10"/>
        <rFont val="Arial"/>
        <family val="2"/>
      </rPr>
      <t> D143V</t>
    </r>
  </si>
  <si>
    <r>
      <t>MrkJ </t>
    </r>
    <r>
      <rPr>
        <sz val="10"/>
        <rFont val="Arial"/>
        <family val="2"/>
      </rPr>
      <t>F169fs+ int. (3103535)</t>
    </r>
  </si>
  <si>
    <r>
      <t>Δ</t>
    </r>
    <r>
      <rPr>
        <b/>
        <i/>
        <sz val="10"/>
        <rFont val="Arial"/>
        <family val="2"/>
      </rPr>
      <t>mrkJ </t>
    </r>
    <r>
      <rPr>
        <b/>
        <sz val="10"/>
        <rFont val="Arial"/>
        <family val="2"/>
      </rPr>
      <t>(</t>
    </r>
    <r>
      <rPr>
        <sz val="10"/>
        <rFont val="Arial"/>
        <family val="2"/>
      </rPr>
      <t>constructed)</t>
    </r>
  </si>
  <si>
    <r>
      <t>MrkJ</t>
    </r>
    <r>
      <rPr>
        <sz val="10"/>
        <rFont val="Arial"/>
        <family val="2"/>
      </rPr>
      <t> A69P</t>
    </r>
  </si>
  <si>
    <r>
      <t>BcsZ</t>
    </r>
    <r>
      <rPr>
        <sz val="10"/>
        <rFont val="Arial"/>
        <family val="2"/>
      </rPr>
      <t> F184fs</t>
    </r>
  </si>
  <si>
    <r>
      <t>MrkJ </t>
    </r>
    <r>
      <rPr>
        <sz val="10"/>
        <rFont val="Arial"/>
        <family val="2"/>
      </rPr>
      <t>S39N</t>
    </r>
  </si>
  <si>
    <r>
      <t>MrkJ</t>
    </r>
    <r>
      <rPr>
        <sz val="10"/>
        <rFont val="Arial"/>
        <family val="2"/>
      </rPr>
      <t> L210Q</t>
    </r>
  </si>
  <si>
    <r>
      <t>Rho </t>
    </r>
    <r>
      <rPr>
        <sz val="10"/>
        <rFont val="Arial"/>
        <family val="2"/>
      </rPr>
      <t>S325T 37°C</t>
    </r>
  </si>
  <si>
    <r>
      <t>Rho </t>
    </r>
    <r>
      <rPr>
        <sz val="10"/>
        <rFont val="Arial"/>
        <family val="2"/>
      </rPr>
      <t>S325T 30°C</t>
    </r>
  </si>
  <si>
    <r>
      <t>YfiR </t>
    </r>
    <r>
      <rPr>
        <sz val="10"/>
        <rFont val="Arial"/>
        <family val="2"/>
      </rPr>
      <t>W50R</t>
    </r>
  </si>
  <si>
    <r>
      <t>YfiR</t>
    </r>
    <r>
      <rPr>
        <sz val="10"/>
        <rFont val="Arial"/>
        <family val="2"/>
      </rPr>
      <t> I36S</t>
    </r>
  </si>
  <si>
    <r>
      <t>YfiN </t>
    </r>
    <r>
      <rPr>
        <sz val="10"/>
        <rFont val="Arial"/>
        <family val="2"/>
      </rPr>
      <t>I84L</t>
    </r>
  </si>
  <si>
    <r>
      <t>MrkJ</t>
    </r>
    <r>
      <rPr>
        <sz val="10"/>
        <rFont val="Arial"/>
        <family val="2"/>
      </rPr>
      <t> I36S + </t>
    </r>
    <r>
      <rPr>
        <b/>
        <sz val="10"/>
        <rFont val="Arial"/>
        <family val="2"/>
      </rPr>
      <t>I6N99_05140</t>
    </r>
    <r>
      <rPr>
        <sz val="10"/>
        <rFont val="Arial"/>
        <family val="2"/>
      </rPr>
      <t> L213R</t>
    </r>
  </si>
  <si>
    <r>
      <t>prom. </t>
    </r>
    <r>
      <rPr>
        <b/>
        <i/>
        <sz val="10"/>
        <rFont val="Arial"/>
        <family val="2"/>
      </rPr>
      <t>mrkH</t>
    </r>
    <r>
      <rPr>
        <sz val="10"/>
        <rFont val="Arial"/>
        <family val="2"/>
      </rPr>
      <t> + </t>
    </r>
    <r>
      <rPr>
        <b/>
        <sz val="10"/>
        <rFont val="Arial"/>
        <family val="2"/>
      </rPr>
      <t>PleD</t>
    </r>
    <r>
      <rPr>
        <sz val="10"/>
        <rFont val="Arial"/>
        <family val="2"/>
      </rPr>
      <t> F123L</t>
    </r>
  </si>
  <si>
    <r>
      <t>YfiN </t>
    </r>
    <r>
      <rPr>
        <sz val="10"/>
        <rFont val="Arial"/>
        <family val="2"/>
      </rPr>
      <t>E77K</t>
    </r>
  </si>
  <si>
    <r>
      <t>I6N99_05140 </t>
    </r>
    <r>
      <rPr>
        <sz val="10"/>
        <rFont val="Arial"/>
        <family val="2"/>
      </rPr>
      <t>A203V</t>
    </r>
  </si>
  <si>
    <t>2.91478043*</t>
  </si>
  <si>
    <t>0.28413192*</t>
  </si>
  <si>
    <t>0.17518069*</t>
  </si>
  <si>
    <r>
      <rPr>
        <b/>
        <i/>
        <sz val="11"/>
        <color theme="1"/>
        <rFont val="Aptos Narrow"/>
        <family val="2"/>
        <scheme val="minor"/>
      </rPr>
      <t>mrkA</t>
    </r>
    <r>
      <rPr>
        <sz val="11"/>
        <color theme="1"/>
        <rFont val="Aptos Narrow"/>
        <family val="2"/>
        <scheme val="minor"/>
      </rPr>
      <t xml:space="preserve"> (exponential)</t>
    </r>
  </si>
  <si>
    <r>
      <rPr>
        <b/>
        <i/>
        <sz val="11"/>
        <color theme="1"/>
        <rFont val="Aptos Narrow"/>
        <family val="2"/>
        <scheme val="minor"/>
      </rPr>
      <t>mrkA</t>
    </r>
    <r>
      <rPr>
        <sz val="11"/>
        <color theme="1"/>
        <rFont val="Aptos Narrow"/>
        <family val="2"/>
        <scheme val="minor"/>
      </rPr>
      <t xml:space="preserve"> (stationary)</t>
    </r>
  </si>
  <si>
    <r>
      <t>MrkJ</t>
    </r>
    <r>
      <rPr>
        <sz val="10"/>
        <rFont val="Arial"/>
        <family val="2"/>
      </rPr>
      <t> W140fs</t>
    </r>
  </si>
  <si>
    <r>
      <t>MrkJ </t>
    </r>
    <r>
      <rPr>
        <sz val="10"/>
        <rFont val="Arial"/>
        <family val="2"/>
      </rPr>
      <t>F169fs</t>
    </r>
  </si>
  <si>
    <r>
      <t>YfiR</t>
    </r>
    <r>
      <rPr>
        <sz val="10"/>
        <rFont val="Arial"/>
        <family val="2"/>
      </rPr>
      <t> V78G </t>
    </r>
  </si>
  <si>
    <r>
      <t>YfiN</t>
    </r>
    <r>
      <rPr>
        <sz val="10"/>
        <rFont val="Arial"/>
        <family val="2"/>
      </rPr>
      <t> L168P </t>
    </r>
  </si>
  <si>
    <r>
      <t>BcsB</t>
    </r>
    <r>
      <rPr>
        <sz val="10"/>
        <rFont val="Arial"/>
        <family val="2"/>
      </rPr>
      <t> A559D</t>
    </r>
  </si>
  <si>
    <r>
      <t>Rho </t>
    </r>
    <r>
      <rPr>
        <sz val="10"/>
        <rFont val="Arial"/>
        <family val="2"/>
      </rPr>
      <t>S325T (37°C)</t>
    </r>
  </si>
  <si>
    <r>
      <t>Rho </t>
    </r>
    <r>
      <rPr>
        <sz val="10"/>
        <rFont val="Arial"/>
        <family val="2"/>
      </rPr>
      <t>S325T (30°C)</t>
    </r>
  </si>
  <si>
    <r>
      <t>prom. </t>
    </r>
    <r>
      <rPr>
        <b/>
        <sz val="10"/>
        <rFont val="Arial"/>
        <family val="2"/>
      </rPr>
      <t>mrkH</t>
    </r>
    <r>
      <rPr>
        <sz val="10"/>
        <rFont val="Arial"/>
        <family val="2"/>
      </rPr>
      <t> + </t>
    </r>
    <r>
      <rPr>
        <b/>
        <sz val="10"/>
        <rFont val="Arial"/>
        <family val="2"/>
      </rPr>
      <t>PleD</t>
    </r>
    <r>
      <rPr>
        <sz val="10"/>
        <rFont val="Arial"/>
        <family val="2"/>
      </rPr>
      <t> F123L</t>
    </r>
  </si>
  <si>
    <r>
      <t>YfiN </t>
    </r>
    <r>
      <rPr>
        <sz val="10"/>
        <rFont val="Arial"/>
        <family val="2"/>
      </rPr>
      <t>Glu77K</t>
    </r>
  </si>
  <si>
    <r>
      <rPr>
        <b/>
        <i/>
        <sz val="11"/>
        <color theme="1"/>
        <rFont val="Aptos Narrow"/>
        <family val="2"/>
        <scheme val="minor"/>
      </rPr>
      <t>bcsA</t>
    </r>
    <r>
      <rPr>
        <sz val="11"/>
        <color theme="1"/>
        <rFont val="Aptos Narrow"/>
        <family val="2"/>
        <scheme val="minor"/>
      </rPr>
      <t xml:space="preserve"> (exponential)</t>
    </r>
  </si>
  <si>
    <r>
      <rPr>
        <b/>
        <i/>
        <sz val="11"/>
        <color theme="1"/>
        <rFont val="Aptos Narrow"/>
        <family val="2"/>
        <scheme val="minor"/>
      </rPr>
      <t>bcsA</t>
    </r>
    <r>
      <rPr>
        <sz val="11"/>
        <color theme="1"/>
        <rFont val="Aptos Narrow"/>
        <family val="2"/>
        <scheme val="minor"/>
      </rPr>
      <t xml:space="preserve"> (stationary)</t>
    </r>
  </si>
  <si>
    <t>log10 mRNA levels</t>
  </si>
  <si>
    <t>Active serum</t>
  </si>
  <si>
    <t>Heat-inactivated serum</t>
  </si>
  <si>
    <r>
      <t>IA565</t>
    </r>
    <r>
      <rPr>
        <sz val="10"/>
        <rFont val="Arial"/>
        <family val="2"/>
      </rPr>
      <t> (parental)</t>
    </r>
  </si>
  <si>
    <r>
      <t>MrkD </t>
    </r>
    <r>
      <rPr>
        <sz val="10"/>
        <rFont val="Arial"/>
        <family val="2"/>
      </rPr>
      <t>Δ(G40-V43) </t>
    </r>
  </si>
  <si>
    <r>
      <t>C3091</t>
    </r>
    <r>
      <rPr>
        <sz val="10"/>
        <rFont val="Arial"/>
        <family val="2"/>
      </rPr>
      <t> (parental)</t>
    </r>
  </si>
  <si>
    <r>
      <t>DA14734 </t>
    </r>
    <r>
      <rPr>
        <sz val="10"/>
        <rFont val="Arial"/>
        <family val="2"/>
      </rPr>
      <t>(parental)</t>
    </r>
  </si>
  <si>
    <r>
      <t>mrkD</t>
    </r>
    <r>
      <rPr>
        <i/>
        <sz val="10"/>
        <rFont val="Arial"/>
        <family val="2"/>
      </rPr>
      <t>::IS5 + </t>
    </r>
    <r>
      <rPr>
        <b/>
        <i/>
        <sz val="10"/>
        <rFont val="Arial"/>
        <family val="2"/>
      </rPr>
      <t>wzc</t>
    </r>
    <r>
      <rPr>
        <i/>
        <sz val="10"/>
        <rFont val="Arial"/>
        <family val="2"/>
      </rPr>
      <t>::IS5</t>
    </r>
  </si>
  <si>
    <r>
      <t>MrkD</t>
    </r>
    <r>
      <rPr>
        <sz val="10"/>
        <rFont val="Arial"/>
        <family val="2"/>
      </rPr>
      <t> 2x(F130-N140) + S166C</t>
    </r>
  </si>
  <si>
    <r>
      <t>MrkD</t>
    </r>
    <r>
      <rPr>
        <sz val="10"/>
        <rFont val="Arial"/>
        <family val="2"/>
      </rPr>
      <t> 2x(F130-N140) + </t>
    </r>
    <r>
      <rPr>
        <b/>
        <i/>
        <sz val="10"/>
        <rFont val="Arial"/>
        <family val="2"/>
      </rPr>
      <t>wbaP</t>
    </r>
    <r>
      <rPr>
        <i/>
        <sz val="10"/>
        <rFont val="Arial"/>
        <family val="2"/>
      </rPr>
      <t>::IS5</t>
    </r>
  </si>
  <si>
    <r>
      <t>MrkD</t>
    </r>
    <r>
      <rPr>
        <sz val="10"/>
        <rFont val="Arial"/>
        <family val="2"/>
      </rPr>
      <t> 2x (F130-N140) + </t>
    </r>
    <r>
      <rPr>
        <b/>
        <i/>
        <sz val="10"/>
        <rFont val="Arial"/>
        <family val="2"/>
      </rPr>
      <t>mrkJ</t>
    </r>
    <r>
      <rPr>
        <i/>
        <sz val="10"/>
        <rFont val="Arial"/>
        <family val="2"/>
      </rPr>
      <t>::IS5</t>
    </r>
  </si>
  <si>
    <r>
      <t>MrkJ</t>
    </r>
    <r>
      <rPr>
        <sz val="10"/>
        <rFont val="Arial"/>
        <family val="2"/>
      </rPr>
      <t> S138*</t>
    </r>
  </si>
  <si>
    <t>1200*</t>
  </si>
  <si>
    <t>1830*</t>
  </si>
  <si>
    <t>30*</t>
  </si>
  <si>
    <t>60*</t>
  </si>
  <si>
    <r>
      <t>MrkD</t>
    </r>
    <r>
      <rPr>
        <sz val="10"/>
        <rFont val="Arial"/>
        <family val="2"/>
      </rPr>
      <t>Δ(G40-V43) </t>
    </r>
  </si>
  <si>
    <t>Silicone (CFU/peg)</t>
  </si>
  <si>
    <t>Silicone + fibrinogen (CFU/peg)</t>
  </si>
  <si>
    <t>Dunn's multiple comparisons test</t>
  </si>
  <si>
    <t>Mean rank diff.</t>
  </si>
  <si>
    <r>
      <t>  </t>
    </r>
    <r>
      <rPr>
        <b/>
        <sz val="10"/>
        <rFont val="Arial"/>
        <family val="2"/>
      </rPr>
      <t>IA565</t>
    </r>
    <r>
      <rPr>
        <sz val="10"/>
        <rFont val="Arial"/>
        <family val="2"/>
      </rPr>
      <t> (parental) vs. </t>
    </r>
    <r>
      <rPr>
        <b/>
        <sz val="10"/>
        <rFont val="Arial"/>
        <family val="2"/>
      </rPr>
      <t>MrkD </t>
    </r>
    <r>
      <rPr>
        <sz val="10"/>
        <rFont val="Arial"/>
        <family val="2"/>
      </rPr>
      <t>Δ(G40-V43) </t>
    </r>
  </si>
  <si>
    <r>
      <t>MrkD </t>
    </r>
    <r>
      <rPr>
        <sz val="10"/>
        <rFont val="Arial"/>
        <family val="2"/>
      </rPr>
      <t>Δ(G40-V43) </t>
    </r>
  </si>
  <si>
    <r>
      <t>  </t>
    </r>
    <r>
      <rPr>
        <b/>
        <sz val="10"/>
        <rFont val="Arial"/>
        <family val="2"/>
      </rPr>
      <t>IA565</t>
    </r>
    <r>
      <rPr>
        <sz val="10"/>
        <rFont val="Arial"/>
        <family val="2"/>
      </rPr>
      <t> (parental) vs. </t>
    </r>
    <r>
      <rPr>
        <b/>
        <i/>
        <sz val="10"/>
        <rFont val="Arial"/>
        <family val="2"/>
      </rPr>
      <t>mrkD</t>
    </r>
    <r>
      <rPr>
        <i/>
        <sz val="10"/>
        <rFont val="Arial"/>
        <family val="2"/>
      </rPr>
      <t>::IS5 + </t>
    </r>
    <r>
      <rPr>
        <b/>
        <i/>
        <sz val="10"/>
        <rFont val="Arial"/>
        <family val="2"/>
      </rPr>
      <t>wzc</t>
    </r>
    <r>
      <rPr>
        <i/>
        <sz val="10"/>
        <rFont val="Arial"/>
        <family val="2"/>
      </rPr>
      <t>::IS5</t>
    </r>
  </si>
  <si>
    <r>
      <t>mrkD</t>
    </r>
    <r>
      <rPr>
        <i/>
        <sz val="10"/>
        <rFont val="Arial"/>
        <family val="2"/>
      </rPr>
      <t>::IS5 + </t>
    </r>
    <r>
      <rPr>
        <b/>
        <i/>
        <sz val="10"/>
        <rFont val="Arial"/>
        <family val="2"/>
      </rPr>
      <t>wzc</t>
    </r>
    <r>
      <rPr>
        <i/>
        <sz val="10"/>
        <rFont val="Arial"/>
        <family val="2"/>
      </rPr>
      <t>::IS5</t>
    </r>
  </si>
  <si>
    <r>
      <t>  </t>
    </r>
    <r>
      <rPr>
        <b/>
        <sz val="10"/>
        <rFont val="Arial"/>
        <family val="2"/>
      </rPr>
      <t>IA565</t>
    </r>
    <r>
      <rPr>
        <sz val="10"/>
        <rFont val="Arial"/>
        <family val="2"/>
      </rPr>
      <t> (parental) vs. </t>
    </r>
    <r>
      <rPr>
        <b/>
        <sz val="10"/>
        <rFont val="Arial"/>
        <family val="2"/>
      </rPr>
      <t>MrkD</t>
    </r>
    <r>
      <rPr>
        <sz val="10"/>
        <rFont val="Arial"/>
        <family val="2"/>
      </rPr>
      <t> 2x(F130-N140) + S166C</t>
    </r>
  </si>
  <si>
    <r>
      <t>MrkD</t>
    </r>
    <r>
      <rPr>
        <sz val="10"/>
        <rFont val="Arial"/>
        <family val="2"/>
      </rPr>
      <t> 2x(F130-N140) + S166C</t>
    </r>
  </si>
  <si>
    <r>
      <t>  </t>
    </r>
    <r>
      <rPr>
        <b/>
        <sz val="10"/>
        <rFont val="Arial"/>
        <family val="2"/>
      </rPr>
      <t>IA565</t>
    </r>
    <r>
      <rPr>
        <sz val="10"/>
        <rFont val="Arial"/>
        <family val="2"/>
      </rPr>
      <t> (parental) vs. </t>
    </r>
    <r>
      <rPr>
        <b/>
        <sz val="10"/>
        <rFont val="Arial"/>
        <family val="2"/>
      </rPr>
      <t>MrkD</t>
    </r>
    <r>
      <rPr>
        <sz val="10"/>
        <rFont val="Arial"/>
        <family val="2"/>
      </rPr>
      <t> 2x(F130-N140) + </t>
    </r>
    <r>
      <rPr>
        <b/>
        <i/>
        <sz val="10"/>
        <rFont val="Arial"/>
        <family val="2"/>
      </rPr>
      <t>wbaP</t>
    </r>
    <r>
      <rPr>
        <i/>
        <sz val="10"/>
        <rFont val="Arial"/>
        <family val="2"/>
      </rPr>
      <t>::IS5</t>
    </r>
  </si>
  <si>
    <r>
      <t>MrkD</t>
    </r>
    <r>
      <rPr>
        <sz val="10"/>
        <rFont val="Arial"/>
        <family val="2"/>
      </rPr>
      <t> 2x(F130-N140) + </t>
    </r>
    <r>
      <rPr>
        <b/>
        <i/>
        <sz val="10"/>
        <rFont val="Arial"/>
        <family val="2"/>
      </rPr>
      <t>wbaP</t>
    </r>
    <r>
      <rPr>
        <i/>
        <sz val="10"/>
        <rFont val="Arial"/>
        <family val="2"/>
      </rPr>
      <t>::IS5</t>
    </r>
  </si>
  <si>
    <r>
      <t>  </t>
    </r>
    <r>
      <rPr>
        <b/>
        <sz val="10"/>
        <rFont val="Arial"/>
        <family val="2"/>
      </rPr>
      <t>IA565</t>
    </r>
    <r>
      <rPr>
        <sz val="10"/>
        <rFont val="Arial"/>
        <family val="2"/>
      </rPr>
      <t> (parental) vs. Column J</t>
    </r>
  </si>
  <si>
    <t>Column J</t>
  </si>
  <si>
    <r>
      <t>  </t>
    </r>
    <r>
      <rPr>
        <b/>
        <sz val="10"/>
        <rFont val="Arial"/>
        <family val="2"/>
      </rPr>
      <t>IA565</t>
    </r>
    <r>
      <rPr>
        <sz val="10"/>
        <rFont val="Arial"/>
        <family val="2"/>
      </rPr>
      <t> (parental) vs. </t>
    </r>
    <r>
      <rPr>
        <b/>
        <sz val="10"/>
        <rFont val="Arial"/>
        <family val="2"/>
      </rPr>
      <t>MrkJ</t>
    </r>
    <r>
      <rPr>
        <sz val="10"/>
        <rFont val="Arial"/>
        <family val="2"/>
      </rPr>
      <t> S138*</t>
    </r>
  </si>
  <si>
    <t>Mean rank 1</t>
  </si>
  <si>
    <t>Mean rank 2</t>
  </si>
  <si>
    <t>Silicone (IA565)</t>
  </si>
  <si>
    <r>
      <t>  </t>
    </r>
    <r>
      <rPr>
        <b/>
        <sz val="10"/>
        <rFont val="Arial"/>
        <family val="2"/>
      </rPr>
      <t>IA565</t>
    </r>
    <r>
      <rPr>
        <sz val="10"/>
        <rFont val="Arial"/>
        <family val="2"/>
      </rPr>
      <t> (parental) vs. MrkD 2x (F130-N140) + mrkJ::IS5</t>
    </r>
  </si>
  <si>
    <r>
      <t>  IA565 vs. </t>
    </r>
    <r>
      <rPr>
        <b/>
        <sz val="10"/>
        <rFont val="Arial"/>
        <family val="2"/>
      </rPr>
      <t>MrkD</t>
    </r>
    <r>
      <rPr>
        <sz val="10"/>
        <rFont val="Arial"/>
        <family val="2"/>
      </rPr>
      <t>Δ(G40-V43) </t>
    </r>
  </si>
  <si>
    <r>
      <t>MrkD</t>
    </r>
    <r>
      <rPr>
        <sz val="10"/>
        <rFont val="Arial"/>
        <family val="2"/>
      </rPr>
      <t>Δ(G40-V43) </t>
    </r>
  </si>
  <si>
    <r>
      <t>  IA565 vs. </t>
    </r>
    <r>
      <rPr>
        <b/>
        <i/>
        <sz val="10"/>
        <rFont val="Arial"/>
        <family val="2"/>
      </rPr>
      <t>mrkD</t>
    </r>
    <r>
      <rPr>
        <i/>
        <sz val="10"/>
        <rFont val="Arial"/>
        <family val="2"/>
      </rPr>
      <t>::IS5 + </t>
    </r>
    <r>
      <rPr>
        <b/>
        <i/>
        <sz val="10"/>
        <rFont val="Arial"/>
        <family val="2"/>
      </rPr>
      <t>wzc</t>
    </r>
    <r>
      <rPr>
        <i/>
        <sz val="10"/>
        <rFont val="Arial"/>
        <family val="2"/>
      </rPr>
      <t>::IS5</t>
    </r>
  </si>
  <si>
    <r>
      <t>  IA565 vs. </t>
    </r>
    <r>
      <rPr>
        <b/>
        <sz val="10"/>
        <rFont val="Arial"/>
        <family val="2"/>
      </rPr>
      <t>MrkD</t>
    </r>
    <r>
      <rPr>
        <sz val="10"/>
        <rFont val="Arial"/>
        <family val="2"/>
      </rPr>
      <t> 2x(F130-N140) + S166C</t>
    </r>
  </si>
  <si>
    <r>
      <t>  IA565 vs. </t>
    </r>
    <r>
      <rPr>
        <b/>
        <sz val="10"/>
        <rFont val="Arial"/>
        <family val="2"/>
      </rPr>
      <t>MrkD</t>
    </r>
    <r>
      <rPr>
        <sz val="10"/>
        <rFont val="Arial"/>
        <family val="2"/>
      </rPr>
      <t> 2x(F130-N140) + </t>
    </r>
    <r>
      <rPr>
        <b/>
        <i/>
        <sz val="10"/>
        <rFont val="Arial"/>
        <family val="2"/>
      </rPr>
      <t>wbaP</t>
    </r>
    <r>
      <rPr>
        <i/>
        <sz val="10"/>
        <rFont val="Arial"/>
        <family val="2"/>
      </rPr>
      <t>::IS5</t>
    </r>
  </si>
  <si>
    <t>  IA565 vs. Column J</t>
  </si>
  <si>
    <r>
      <t>  IA565 vs. </t>
    </r>
    <r>
      <rPr>
        <b/>
        <sz val="10"/>
        <rFont val="Arial"/>
        <family val="2"/>
      </rPr>
      <t>MrkJ</t>
    </r>
    <r>
      <rPr>
        <sz val="10"/>
        <rFont val="Arial"/>
        <family val="2"/>
      </rPr>
      <t> S138*</t>
    </r>
  </si>
  <si>
    <t>Silicone + fibrinogen (IA565)</t>
  </si>
  <si>
    <t>Final_all strains_silicone</t>
  </si>
  <si>
    <t>Column D</t>
  </si>
  <si>
    <t>Column C</t>
  </si>
  <si>
    <t>    Sum of  ranks in column C,D</t>
  </si>
  <si>
    <t>31 , 179</t>
  </si>
  <si>
    <t>    Median of column C</t>
  </si>
  <si>
    <t>315.0, n=7</t>
  </si>
  <si>
    <t>    Median of column D</t>
  </si>
  <si>
    <t>900.0, n=13</t>
  </si>
  <si>
    <t>Silicone (C3091)</t>
  </si>
  <si>
    <t>Column F</t>
  </si>
  <si>
    <t>Column E</t>
  </si>
  <si>
    <r>
      <t>DA14734 </t>
    </r>
    <r>
      <rPr>
        <sz val="10"/>
        <rFont val="Arial"/>
        <family val="2"/>
      </rPr>
      <t>(parental)</t>
    </r>
  </si>
  <si>
    <t>    Sum of  ranks in column E,F</t>
  </si>
  <si>
    <t>41 , 95</t>
  </si>
  <si>
    <t>    Median of column E</t>
  </si>
  <si>
    <t>142.5, n=8</t>
  </si>
  <si>
    <t>    Median of column F</t>
  </si>
  <si>
    <t>1343, n=8</t>
  </si>
  <si>
    <t>Silicone (DA14734)</t>
  </si>
  <si>
    <t>Final_all strains_silicone + F</t>
  </si>
  <si>
    <t>44.50 , 91.50</t>
  </si>
  <si>
    <t>1680, n=8</t>
  </si>
  <si>
    <t>Silicone + fibrinogen (DA14734)</t>
  </si>
  <si>
    <t>81 , 55</t>
  </si>
  <si>
    <t>675.0, n=8</t>
  </si>
  <si>
    <t>292.5, n=8</t>
  </si>
  <si>
    <t>Silicone + fibrinogen (C3091)</t>
  </si>
  <si>
    <r>
      <t>MrkD </t>
    </r>
    <r>
      <rPr>
        <sz val="10"/>
        <rFont val="Arial"/>
        <family val="2"/>
      </rPr>
      <t>Δ(G40-V43)</t>
    </r>
  </si>
  <si>
    <r>
      <t>MrkD</t>
    </r>
    <r>
      <rPr>
        <sz val="10"/>
        <rFont val="Arial"/>
        <family val="2"/>
      </rPr>
      <t> 2x(F130-N140)</t>
    </r>
    <r>
      <rPr>
        <i/>
        <sz val="10"/>
        <rFont val="Arial"/>
        <family val="2"/>
      </rPr>
      <t> + </t>
    </r>
    <r>
      <rPr>
        <b/>
        <i/>
        <sz val="10"/>
        <rFont val="Arial"/>
        <family val="2"/>
      </rPr>
      <t>wbaP</t>
    </r>
    <r>
      <rPr>
        <i/>
        <sz val="10"/>
        <rFont val="Arial"/>
        <family val="2"/>
      </rPr>
      <t>::IS5</t>
    </r>
  </si>
  <si>
    <r>
      <t>MrkD</t>
    </r>
    <r>
      <rPr>
        <sz val="10"/>
        <rFont val="Arial"/>
        <family val="2"/>
      </rPr>
      <t> 2x(F130-N140)+ </t>
    </r>
    <r>
      <rPr>
        <b/>
        <i/>
        <sz val="10"/>
        <rFont val="Arial"/>
        <family val="2"/>
      </rPr>
      <t>mrkJ</t>
    </r>
    <r>
      <rPr>
        <i/>
        <sz val="10"/>
        <rFont val="Arial"/>
        <family val="2"/>
      </rPr>
      <t>::IS5</t>
    </r>
  </si>
  <si>
    <r>
      <t>MrkD</t>
    </r>
    <r>
      <rPr>
        <sz val="10"/>
        <rFont val="Arial"/>
        <family val="2"/>
      </rPr>
      <t> W59C+ int. (2448410)</t>
    </r>
  </si>
  <si>
    <t>MrkD Δ(G40-V43)</t>
  </si>
  <si>
    <t>IA565 (parental)</t>
  </si>
  <si>
    <t>Attachment relative to parental cells</t>
  </si>
  <si>
    <t>T24 bladder cells</t>
  </si>
  <si>
    <r>
      <t>IA565 </t>
    </r>
    <r>
      <rPr>
        <sz val="10"/>
        <rFont val="Arial"/>
        <family val="2"/>
      </rPr>
      <t>(parental)</t>
    </r>
  </si>
  <si>
    <r>
      <t>MrkD </t>
    </r>
    <r>
      <rPr>
        <sz val="10"/>
        <rFont val="Arial"/>
        <family val="2"/>
      </rPr>
      <t>Δ(G40-V43)</t>
    </r>
  </si>
  <si>
    <r>
      <t>MrkD</t>
    </r>
    <r>
      <rPr>
        <sz val="10"/>
        <rFont val="Arial"/>
        <family val="2"/>
      </rPr>
      <t> 2x(F130-N140)</t>
    </r>
    <r>
      <rPr>
        <i/>
        <sz val="10"/>
        <rFont val="Arial"/>
        <family val="2"/>
      </rPr>
      <t> + </t>
    </r>
    <r>
      <rPr>
        <b/>
        <i/>
        <sz val="10"/>
        <rFont val="Arial"/>
        <family val="2"/>
      </rPr>
      <t>wbaP</t>
    </r>
    <r>
      <rPr>
        <i/>
        <sz val="10"/>
        <rFont val="Arial"/>
        <family val="2"/>
      </rPr>
      <t>::IS5</t>
    </r>
  </si>
  <si>
    <r>
      <t>MrkD</t>
    </r>
    <r>
      <rPr>
        <sz val="10"/>
        <rFont val="Arial"/>
        <family val="2"/>
      </rPr>
      <t> 2x(F130-N140)+ </t>
    </r>
    <r>
      <rPr>
        <b/>
        <i/>
        <sz val="10"/>
        <rFont val="Arial"/>
        <family val="2"/>
      </rPr>
      <t>mrkJ</t>
    </r>
    <r>
      <rPr>
        <i/>
        <sz val="10"/>
        <rFont val="Arial"/>
        <family val="2"/>
      </rPr>
      <t>::IS5</t>
    </r>
  </si>
  <si>
    <r>
      <t>MrkD</t>
    </r>
    <r>
      <rPr>
        <sz val="10"/>
        <rFont val="Arial"/>
        <family val="2"/>
      </rPr>
      <t> W59C+ int. (2448410)</t>
    </r>
  </si>
  <si>
    <r>
      <t>C3091 </t>
    </r>
    <r>
      <rPr>
        <sz val="10"/>
        <rFont val="Arial"/>
        <family val="2"/>
      </rPr>
      <t>(parental)</t>
    </r>
  </si>
  <si>
    <r>
      <t>MrkD</t>
    </r>
    <r>
      <rPr>
        <sz val="10"/>
        <rFont val="Arial"/>
        <family val="2"/>
      </rPr>
      <t> Δ(G40-V43)</t>
    </r>
  </si>
  <si>
    <t>A549 lung cells</t>
  </si>
  <si>
    <t>Cycling CFU counts</t>
  </si>
  <si>
    <t>Cycle number</t>
  </si>
  <si>
    <t>Lineage 1</t>
  </si>
  <si>
    <t>Lineage 3</t>
  </si>
  <si>
    <t>Lineage 4</t>
  </si>
  <si>
    <t>Silicone DA11912</t>
  </si>
  <si>
    <t>Lineage 2</t>
  </si>
  <si>
    <t>Lineage 5</t>
  </si>
  <si>
    <t>Lineage 6</t>
  </si>
  <si>
    <t>Silicone DA12090</t>
  </si>
  <si>
    <t>Silicone DA14734</t>
  </si>
  <si>
    <t>Silicone + F DA11912</t>
  </si>
  <si>
    <t>Silicone + F DA12090</t>
  </si>
  <si>
    <t>Silicone + F DA14734</t>
  </si>
  <si>
    <t>HT (low) DA11912</t>
  </si>
  <si>
    <t>Lineage 7</t>
  </si>
  <si>
    <t>Lineage 8</t>
  </si>
  <si>
    <t>Lineage 9</t>
  </si>
  <si>
    <t>Lineage 10</t>
  </si>
  <si>
    <t>HT (low) DA12090</t>
  </si>
  <si>
    <t>HT (low) DA14734</t>
  </si>
  <si>
    <t>HT (high) DA11912</t>
  </si>
  <si>
    <t>HT (high) DA12090</t>
  </si>
  <si>
    <t>HT (high) DA14734</t>
  </si>
  <si>
    <t>Morphotypes_silicone</t>
  </si>
  <si>
    <t>P value and statistical significance</t>
  </si>
  <si>
    <t>  Test</t>
  </si>
  <si>
    <t>Fisher's exact test</t>
  </si>
  <si>
    <t>  P value</t>
  </si>
  <si>
    <t>  P value summary</t>
  </si>
  <si>
    <t>  One- or two-sided</t>
  </si>
  <si>
    <t>NA</t>
  </si>
  <si>
    <t>  Statistically significant (P &lt; 0.05)?</t>
  </si>
  <si>
    <t>Data analyzed</t>
  </si>
  <si>
    <t>  Number of rows</t>
  </si>
  <si>
    <t>  Number of columns</t>
  </si>
  <si>
    <t>Morphotypes_silicone+F</t>
  </si>
  <si>
    <t>Morphotypes_uncoated (low)</t>
  </si>
  <si>
    <t>Morphotypes_uncoated (high)</t>
  </si>
  <si>
    <t>Morphotypes_overall</t>
  </si>
  <si>
    <t>&gt;1</t>
  </si>
  <si>
    <t># mutation</t>
  </si>
  <si>
    <t>Number of mutations per clone</t>
  </si>
  <si>
    <t>Uncoated</t>
  </si>
  <si>
    <t>Number of mutations per clone_strain comparison</t>
  </si>
  <si>
    <t>S + F</t>
  </si>
  <si>
    <t>U (low)</t>
  </si>
  <si>
    <t>U (high)</t>
  </si>
  <si>
    <t>CFU first cycle_rearranged</t>
  </si>
  <si>
    <t>Two-way ANOVA</t>
  </si>
  <si>
    <t>Ordinary</t>
  </si>
  <si>
    <t>    Alpha</t>
  </si>
  <si>
    <t>Source of Variation</t>
  </si>
  <si>
    <t>% of total variation</t>
  </si>
  <si>
    <t>P value</t>
  </si>
  <si>
    <t>P value summary</t>
  </si>
  <si>
    <t>    Interaction</t>
  </si>
  <si>
    <t>    Surface</t>
  </si>
  <si>
    <t>    Strain</t>
  </si>
  <si>
    <t>ANOVA table</t>
  </si>
  <si>
    <t>SS (Type III)</t>
  </si>
  <si>
    <t>MS</t>
  </si>
  <si>
    <t>F (DFn, DFd)</t>
  </si>
  <si>
    <t>F (6, 84) = 11.58</t>
  </si>
  <si>
    <t>P&lt;0.0001</t>
  </si>
  <si>
    <t>F (3, 84) = 73.72</t>
  </si>
  <si>
    <t>F (2, 84) = 13.78</t>
  </si>
  <si>
    <t>    Residual</t>
  </si>
  <si>
    <t>Data summary</t>
  </si>
  <si>
    <t>    Number of columns (Strain)</t>
  </si>
  <si>
    <t>    Number of rows (Surface)</t>
  </si>
  <si>
    <t>    Number of values</t>
  </si>
  <si>
    <t>Compare cell means with others in its row and its column</t>
  </si>
  <si>
    <t>Number of comparisons per row family</t>
  </si>
  <si>
    <t>Number of comparisons per column family</t>
  </si>
  <si>
    <t>Tukey's multiple comparisons test</t>
  </si>
  <si>
    <t>Predicted (LS) Mean diff.</t>
  </si>
  <si>
    <t>  S</t>
  </si>
  <si>
    <t>    IA565 vs. C3091</t>
  </si>
  <si>
    <t>-4.359 to -2.446</t>
  </si>
  <si>
    <t>    IA565 vs. DA14734</t>
  </si>
  <si>
    <t>-1.409 to 0.5038</t>
  </si>
  <si>
    <t>    C3091 vs. DA14734</t>
  </si>
  <si>
    <t>1.994 to 3.906</t>
  </si>
  <si>
    <t>  S + F</t>
  </si>
  <si>
    <t>-0.7214 to 1.191</t>
  </si>
  <si>
    <t>-0.7163 to 1.196</t>
  </si>
  <si>
    <t>-0.9513 to 0.9615</t>
  </si>
  <si>
    <t>  U (low)</t>
  </si>
  <si>
    <t>-0.8569 to 0.6247</t>
  </si>
  <si>
    <t>-0.4459 to 1.036</t>
  </si>
  <si>
    <t>-0.3298 to 1.152</t>
  </si>
  <si>
    <t>  U (high)</t>
  </si>
  <si>
    <t>-0.7108 to 0.7708</t>
  </si>
  <si>
    <t>-0.8100 to 0.6716</t>
  </si>
  <si>
    <t>-0.8400 to 0.6416</t>
  </si>
  <si>
    <t>  IA565</t>
  </si>
  <si>
    <t>    S vs. S + F</t>
  </si>
  <si>
    <t>-3.675 to -1.574</t>
  </si>
  <si>
    <t>    S vs. U (low)</t>
  </si>
  <si>
    <t>-5.179 to -3.300</t>
  </si>
  <si>
    <t>    S vs. U (high)</t>
  </si>
  <si>
    <t>-4.438 to -2.559</t>
  </si>
  <si>
    <t>    S + F vs. U (low)</t>
  </si>
  <si>
    <t>-2.555 to -0.6752</t>
  </si>
  <si>
    <t>    S + F vs. U (high)</t>
  </si>
  <si>
    <t>-1.813 to 0.06617</t>
  </si>
  <si>
    <t>    U (low) vs. U (high)</t>
  </si>
  <si>
    <t>-0.07251 to 1.555</t>
  </si>
  <si>
    <t>  C3091</t>
  </si>
  <si>
    <t>-0.03800 to 2.063</t>
  </si>
  <si>
    <t>-1.893 to -0.01363</t>
  </si>
  <si>
    <t>-1.006 to 0.8739</t>
  </si>
  <si>
    <t>-2.906 to -1.026</t>
  </si>
  <si>
    <t>-2.018 to -0.1388</t>
  </si>
  <si>
    <t>0.07366 to 1.701</t>
  </si>
  <si>
    <t>  DA14734</t>
  </si>
  <si>
    <t>-2.983 to -0.8815</t>
  </si>
  <si>
    <t>-4.432 to -2.553</t>
  </si>
  <si>
    <t>-4.055 to -2.175</t>
  </si>
  <si>
    <t>-2.500 to -0.6204</t>
  </si>
  <si>
    <t>-2.123 to -0.2432</t>
  </si>
  <si>
    <t>-0.4366 to 1.191</t>
  </si>
  <si>
    <t>CFU difference last cycle vs first_rearranged</t>
  </si>
  <si>
    <t>F (6, 84) = 11.72</t>
  </si>
  <si>
    <t>F (3, 84) = 0.3297</t>
  </si>
  <si>
    <t>P=0.8039</t>
  </si>
  <si>
    <t>F (2, 84) = 14.72</t>
  </si>
  <si>
    <t>2.017 to 4.693</t>
  </si>
  <si>
    <t>3.514 to 6.191</t>
  </si>
  <si>
    <t>0.1596 to 2.836</t>
  </si>
  <si>
    <t>-1.478 to 1.198</t>
  </si>
  <si>
    <t>-0.2408 to 2.436</t>
  </si>
  <si>
    <t>-0.1010 to 2.575</t>
  </si>
  <si>
    <t>-0.8680 to 1.205</t>
  </si>
  <si>
    <t>-1.353 to 0.7204</t>
  </si>
  <si>
    <t>-1.521 to 0.5519</t>
  </si>
  <si>
    <t>-1.178 to 0.8956</t>
  </si>
  <si>
    <t>-1.262 to 0.8108</t>
  </si>
  <si>
    <t>-1.121 to 0.9517</t>
  </si>
  <si>
    <t>0.7027 to 3.643</t>
  </si>
  <si>
    <t>1.496 to 4.126</t>
  </si>
  <si>
    <t>1.444 to 4.074</t>
  </si>
  <si>
    <t>-0.6768 to 1.953</t>
  </si>
  <si>
    <t>-0.7290 to 1.901</t>
  </si>
  <si>
    <t>-1.191 to 1.087</t>
  </si>
  <si>
    <t>-2.792 to 0.1484</t>
  </si>
  <si>
    <t>-1.690 to 0.9397</t>
  </si>
  <si>
    <t>-2.052 to 0.5781</t>
  </si>
  <si>
    <t>-0.3684 to 2.261</t>
  </si>
  <si>
    <t>-0.7301 to 1.900</t>
  </si>
  <si>
    <t>-1.500 to 0.7771</t>
  </si>
  <si>
    <t>-3.053 to -0.1122</t>
  </si>
  <si>
    <t>-3.673 to -1.043</t>
  </si>
  <si>
    <t>-3.635 to -1.005</t>
  </si>
  <si>
    <t>-2.090 to 0.5396</t>
  </si>
  <si>
    <t>-2.052 to 0.5777</t>
  </si>
  <si>
    <t>-1.101 to 1.177</t>
  </si>
  <si>
    <t>Silicone + F</t>
  </si>
  <si>
    <t>Parental-like</t>
  </si>
  <si>
    <t>HT</t>
  </si>
  <si>
    <t>Sedimentation</t>
  </si>
  <si>
    <t>Silicone-coated pegs</t>
  </si>
  <si>
    <t>Silicone-coated pegs + fibrinogen</t>
  </si>
  <si>
    <t>Polystyrene (well)</t>
  </si>
  <si>
    <t>Silicone-coated pegs </t>
  </si>
  <si>
    <r>
      <t>MrkJ</t>
    </r>
    <r>
      <rPr>
        <sz val="10"/>
        <rFont val="Arial"/>
        <family val="2"/>
      </rPr>
      <t> F114S + </t>
    </r>
    <r>
      <rPr>
        <b/>
        <sz val="10"/>
        <rFont val="Arial"/>
        <family val="2"/>
      </rPr>
      <t>NarG </t>
    </r>
    <r>
      <rPr>
        <sz val="10"/>
        <rFont val="Arial"/>
        <family val="2"/>
      </rPr>
      <t>H549R + int. (</t>
    </r>
    <r>
      <rPr>
        <i/>
        <sz val="10"/>
        <rFont val="Arial"/>
        <family val="2"/>
      </rPr>
      <t>gsiD/rimO</t>
    </r>
    <r>
      <rPr>
        <sz val="10"/>
        <rFont val="Arial"/>
        <family val="2"/>
      </rPr>
      <t>)</t>
    </r>
  </si>
  <si>
    <r>
      <t>MrkJ</t>
    </r>
    <r>
      <rPr>
        <sz val="10"/>
        <rFont val="Arial"/>
        <family val="2"/>
      </rPr>
      <t> W140fs+ int. (</t>
    </r>
    <r>
      <rPr>
        <i/>
        <sz val="10"/>
        <rFont val="Arial"/>
        <family val="2"/>
      </rPr>
      <t>rRNA/clpB</t>
    </r>
    <r>
      <rPr>
        <sz val="10"/>
        <rFont val="Arial"/>
        <family val="2"/>
      </rPr>
      <t>, 2192963)</t>
    </r>
  </si>
  <si>
    <r>
      <t>Δ</t>
    </r>
    <r>
      <rPr>
        <b/>
        <i/>
        <sz val="10"/>
        <rFont val="Arial"/>
        <family val="2"/>
      </rPr>
      <t>mrkJ</t>
    </r>
    <r>
      <rPr>
        <sz val="10"/>
        <rFont val="Arial"/>
        <family val="2"/>
      </rPr>
      <t> (constructed)</t>
    </r>
  </si>
  <si>
    <r>
      <t>BcsZ</t>
    </r>
    <r>
      <rPr>
        <sz val="10"/>
        <rFont val="Arial"/>
        <family val="2"/>
      </rPr>
      <t>F184fs</t>
    </r>
  </si>
  <si>
    <r>
      <t>Rho</t>
    </r>
    <r>
      <rPr>
        <sz val="10"/>
        <rFont val="Arial"/>
        <family val="2"/>
      </rPr>
      <t> S325T 37℃ </t>
    </r>
  </si>
  <si>
    <r>
      <t>Rho</t>
    </r>
    <r>
      <rPr>
        <sz val="10"/>
        <rFont val="Arial"/>
        <family val="2"/>
      </rPr>
      <t> S325T 30℃ </t>
    </r>
  </si>
  <si>
    <t>Morphotye biofilm capacity on different surfaces</t>
  </si>
  <si>
    <t>    Morphotype</t>
  </si>
  <si>
    <t>F (4, 138) = 6.381</t>
  </si>
  <si>
    <t>F (2, 138) = 0.6337</t>
  </si>
  <si>
    <t>P=0.5322</t>
  </si>
  <si>
    <t>F (2, 138) = 7.594</t>
  </si>
  <si>
    <t>P=0.0007</t>
  </si>
  <si>
    <t>    Number of columns (Surface)</t>
  </si>
  <si>
    <t>    Number of rows (Morphotype)</t>
  </si>
  <si>
    <t>  Parental-like</t>
  </si>
  <si>
    <t>    Silicone vs. Silicone + F</t>
  </si>
  <si>
    <t>-0.6988 to 1.107</t>
  </si>
  <si>
    <t>    Silicone vs. Polystyrene (well)</t>
  </si>
  <si>
    <t>-0.3060 to 1.500</t>
  </si>
  <si>
    <t>    Silicone + F vs. Polystyrene (well)</t>
  </si>
  <si>
    <t>-0.5101 to 1.296</t>
  </si>
  <si>
    <t>  Hypermucoid</t>
  </si>
  <si>
    <t>-2.681 to -0.4235</t>
  </si>
  <si>
    <t>0.3469 to 2.604</t>
  </si>
  <si>
    <t>1.899 to 4.156</t>
  </si>
  <si>
    <t>  Translucent</t>
  </si>
  <si>
    <t>-0.5469 to 2.646</t>
  </si>
  <si>
    <t>-0.7615 to 2.431</t>
  </si>
  <si>
    <t>-1.811 to 1.382</t>
  </si>
  <si>
    <t>  Silicone</t>
  </si>
  <si>
    <t>    Parental-like vs. Hypermucoid</t>
  </si>
  <si>
    <t>-0.9690 to 1.075</t>
  </si>
  <si>
    <t>    Parental-like vs. Translucent</t>
  </si>
  <si>
    <t>-1.575 to 1.018</t>
  </si>
  <si>
    <t>    Hypermucoid vs. Translucent</t>
  </si>
  <si>
    <t>-1.714 to 1.051</t>
  </si>
  <si>
    <t>  Silicone + F</t>
  </si>
  <si>
    <t>-2.725 to -0.6812</t>
  </si>
  <si>
    <t>-0.7301 to 1.863</t>
  </si>
  <si>
    <t>0.8876 to 3.652</t>
  </si>
  <si>
    <t>  Polystyrene (well)</t>
  </si>
  <si>
    <t>-0.09041 to 1.954</t>
  </si>
  <si>
    <t>-1.338 to 1.256</t>
  </si>
  <si>
    <t>-2.355 to 0.4100</t>
  </si>
  <si>
    <r>
      <t>log</t>
    </r>
    <r>
      <rPr>
        <vertAlign val="subscript"/>
        <sz val="11"/>
        <color theme="1"/>
        <rFont val="Aptos Narrow"/>
        <family val="2"/>
        <scheme val="minor"/>
      </rPr>
      <t>10</t>
    </r>
    <r>
      <rPr>
        <sz val="11"/>
        <color theme="1"/>
        <rFont val="Aptos Narrow"/>
        <family val="2"/>
        <scheme val="minor"/>
      </rPr>
      <t>CFU/peg after the first cycle in each independent lineage</t>
    </r>
  </si>
  <si>
    <r>
      <t>Difference in log</t>
    </r>
    <r>
      <rPr>
        <vertAlign val="subscript"/>
        <sz val="11"/>
        <color theme="1"/>
        <rFont val="Aptos Narrow"/>
        <family val="2"/>
        <scheme val="minor"/>
      </rPr>
      <t>10</t>
    </r>
    <r>
      <rPr>
        <sz val="11"/>
        <color theme="1"/>
        <rFont val="Aptos Narrow"/>
        <family val="2"/>
        <scheme val="minor"/>
      </rPr>
      <t>CFU/peg between the last cycle and the first cycle</t>
    </r>
  </si>
  <si>
    <t>Time post-injection (h)</t>
  </si>
  <si>
    <t>Wzc G538A Prc I456N </t>
  </si>
  <si>
    <t>RcsD G217R</t>
  </si>
  <si>
    <r>
      <t>wbaP</t>
    </r>
    <r>
      <rPr>
        <sz val="10"/>
        <rFont val="Arial"/>
        <family val="2"/>
      </rPr>
      <t>::</t>
    </r>
    <r>
      <rPr>
        <i/>
        <sz val="10"/>
        <rFont val="Arial"/>
        <family val="2"/>
      </rPr>
      <t>IS5 mrkJ</t>
    </r>
    <r>
      <rPr>
        <sz val="10"/>
        <rFont val="Arial"/>
        <family val="2"/>
      </rPr>
      <t>::</t>
    </r>
    <r>
      <rPr>
        <i/>
        <sz val="10"/>
        <rFont val="Arial"/>
        <family val="2"/>
      </rPr>
      <t>IS5</t>
    </r>
  </si>
  <si>
    <t>MrkJ F169fs</t>
  </si>
  <si>
    <t>Wzc P643H</t>
  </si>
  <si>
    <t>Kaplan-Meier</t>
  </si>
  <si>
    <t>DL426_09630 A203V</t>
  </si>
  <si>
    <t>Wzc P642T</t>
  </si>
  <si>
    <t>MrkJ L210Q</t>
  </si>
  <si>
    <t>Rho S325T</t>
  </si>
  <si>
    <t>Larvae_Kaplan-Meier_DA14734</t>
  </si>
  <si>
    <t>Logrank (Mantel-Cox) test (recommended)</t>
  </si>
  <si>
    <t>     Chi square</t>
  </si>
  <si>
    <t>     df</t>
  </si>
  <si>
    <t>     P value</t>
  </si>
  <si>
    <t>     P value summary</t>
  </si>
  <si>
    <t>     Are the survival curves sig different?</t>
  </si>
  <si>
    <t>Logrank test for trend (recommended)</t>
  </si>
  <si>
    <t>     Sig. trend?</t>
  </si>
  <si>
    <t>Gehan-Breslow-Wilcoxon test</t>
  </si>
  <si>
    <t>Logrank (Mantel-Cox) test</t>
  </si>
  <si>
    <t>Median survival</t>
  </si>
  <si>
    <t>Undefined</t>
  </si>
  <si>
    <t>Hazard Ratio (Mantel-Haenszel)</t>
  </si>
  <si>
    <t>A/E</t>
  </si>
  <si>
    <t>E/A</t>
  </si>
  <si>
    <t>     Ratio (and its reciprocal)</t>
  </si>
  <si>
    <t>     95% CI of ratio</t>
  </si>
  <si>
    <t>4.563 to 31.47</t>
  </si>
  <si>
    <t>0.03177 to 0.2191</t>
  </si>
  <si>
    <t>Hazard Ratio (logrank)</t>
  </si>
  <si>
    <t>2.579 to 13.34</t>
  </si>
  <si>
    <t>0.07499 to 0.3877</t>
  </si>
  <si>
    <t>0.6593 to 2.315</t>
  </si>
  <si>
    <t>0.4320 to 1.517</t>
  </si>
  <si>
    <t>A/D</t>
  </si>
  <si>
    <t>D/A</t>
  </si>
  <si>
    <t>0.2157 to 1.166</t>
  </si>
  <si>
    <t>0.8575 to 4.635</t>
  </si>
  <si>
    <t>0.3601 to 1.286</t>
  </si>
  <si>
    <t>0.7777 to 2.777</t>
  </si>
  <si>
    <t>Larvae_Kaplan-Meier_DA11912</t>
  </si>
  <si>
    <t>0.06897 to 0.7142</t>
  </si>
  <si>
    <t>1.400 to 14.50</t>
  </si>
  <si>
    <t>0.08942 to 0.7277</t>
  </si>
  <si>
    <t>1.374 to 11.18</t>
  </si>
  <si>
    <t>Larvae_Kaplan-Meier_DA12090</t>
  </si>
  <si>
    <t>1.205 to 7.935</t>
  </si>
  <si>
    <t>0.1260 to 0.8298</t>
  </si>
  <si>
    <t>1.017 to 5.143</t>
  </si>
  <si>
    <t>0.1944 to 0.9829</t>
  </si>
  <si>
    <t>p value</t>
  </si>
  <si>
    <t>DL426_RS09305 A203V</t>
  </si>
  <si>
    <t>ΔDL426_RS09305 (constructed)</t>
  </si>
  <si>
    <t>DL426 RS17960 P439L</t>
  </si>
  <si>
    <t>ΔDL426 RS17960 (constructed)</t>
  </si>
  <si>
    <t>YfiR V78G + DL426_RS20360 L856V + DL426_RS18900 D239K</t>
  </si>
  <si>
    <t>DPF99_RS11750 R43fs + VasK D566V</t>
  </si>
  <si>
    <t>ΔDPF99_RS11750 (constructed)</t>
  </si>
  <si>
    <t>Correlation between mrkA expression and biofilm capacity</t>
  </si>
  <si>
    <t>mrkA exponential</t>
  </si>
  <si>
    <t>Biofilm silicone</t>
  </si>
  <si>
    <t xml:space="preserve">Biofilm silicone with fibrinogen </t>
  </si>
  <si>
    <t>Biofilm polystyrene</t>
  </si>
  <si>
    <t>DPF99_RS11750 R43fs</t>
  </si>
  <si>
    <t>ΔDPF99_RS11750</t>
  </si>
  <si>
    <t>YfiN L168P + MrkDΔ(G40-V43) + DL426_RS11825 V85A</t>
  </si>
  <si>
    <t>DL426_RS17960 P439L</t>
  </si>
  <si>
    <t>ΔDL426_RS17960 (constructed)</t>
  </si>
  <si>
    <t>ΔDL426_RS17960</t>
  </si>
  <si>
    <t>ΔDL426_RS09305</t>
  </si>
  <si>
    <t>Pearson r</t>
  </si>
  <si>
    <t>  r</t>
  </si>
  <si>
    <t>  95% confidence interval</t>
  </si>
  <si>
    <t>0.2157 to 0.6310</t>
  </si>
  <si>
    <t>  R squared</t>
  </si>
  <si>
    <t>  P (two-tailed)</t>
  </si>
  <si>
    <t>  Significant? (alpha = 0.05)</t>
  </si>
  <si>
    <t>Number of XY Pairs</t>
  </si>
  <si>
    <t>Silicone
vs.
Silicone + F</t>
  </si>
  <si>
    <t>0.04406 to 0.5138</t>
  </si>
  <si>
    <t>Silicone
vs.
Polystyrene (well)</t>
  </si>
  <si>
    <t>-0.3304 to 0.1786</t>
  </si>
  <si>
    <t>Silicone + F
vs.
Polystyrene (well)</t>
  </si>
  <si>
    <r>
      <t>IA565 </t>
    </r>
    <r>
      <rPr>
        <b/>
        <sz val="10"/>
        <rFont val="Arial"/>
        <family val="2"/>
      </rPr>
      <t>P643H</t>
    </r>
  </si>
  <si>
    <r>
      <t>C3091 </t>
    </r>
    <r>
      <rPr>
        <b/>
        <sz val="10"/>
        <rFont val="Arial"/>
        <family val="2"/>
      </rPr>
      <t>P642A</t>
    </r>
  </si>
  <si>
    <r>
      <t>C3091 </t>
    </r>
    <r>
      <rPr>
        <b/>
        <sz val="10"/>
        <rFont val="Arial"/>
        <family val="2"/>
      </rPr>
      <t>P642T</t>
    </r>
  </si>
  <si>
    <r>
      <t>DA14734 </t>
    </r>
    <r>
      <rPr>
        <b/>
        <sz val="10"/>
        <rFont val="Arial"/>
        <family val="2"/>
      </rPr>
      <t>P642S</t>
    </r>
  </si>
  <si>
    <t>7.2425*</t>
  </si>
  <si>
    <t>Wzc 642/643_biofilm capacity</t>
  </si>
  <si>
    <t>    Strain background</t>
  </si>
  <si>
    <t>F (6, 34) = 26.46</t>
  </si>
  <si>
    <t>F (3, 34) = 32.16</t>
  </si>
  <si>
    <t>F (2, 34) = 359.4</t>
  </si>
  <si>
    <t>    Number of rows (Strain background)</t>
  </si>
  <si>
    <t>Within each column, compare rows (simple effects within columns)</t>
  </si>
  <si>
    <t>  Silicone-coated pegs </t>
  </si>
  <si>
    <r>
      <t>    IA565 </t>
    </r>
    <r>
      <rPr>
        <b/>
        <sz val="10"/>
        <rFont val="Arial"/>
        <family val="2"/>
      </rPr>
      <t>P643H</t>
    </r>
    <r>
      <rPr>
        <sz val="10"/>
        <rFont val="Arial"/>
        <family val="2"/>
      </rPr>
      <t> vs. C3091 </t>
    </r>
    <r>
      <rPr>
        <b/>
        <sz val="10"/>
        <rFont val="Arial"/>
        <family val="2"/>
      </rPr>
      <t>P642A</t>
    </r>
  </si>
  <si>
    <t>-0.8205 to 0.3195</t>
  </si>
  <si>
    <r>
      <t>    IA565 </t>
    </r>
    <r>
      <rPr>
        <b/>
        <sz val="10"/>
        <rFont val="Arial"/>
        <family val="2"/>
      </rPr>
      <t>P643H</t>
    </r>
    <r>
      <rPr>
        <sz val="10"/>
        <rFont val="Arial"/>
        <family val="2"/>
      </rPr>
      <t> vs. C3091 </t>
    </r>
    <r>
      <rPr>
        <b/>
        <sz val="10"/>
        <rFont val="Arial"/>
        <family val="2"/>
      </rPr>
      <t>P642T</t>
    </r>
  </si>
  <si>
    <t>-0.9410 to 0.1990</t>
  </si>
  <si>
    <r>
      <t>    IA565 </t>
    </r>
    <r>
      <rPr>
        <b/>
        <sz val="10"/>
        <rFont val="Arial"/>
        <family val="2"/>
      </rPr>
      <t>P643H</t>
    </r>
    <r>
      <rPr>
        <sz val="10"/>
        <rFont val="Arial"/>
        <family val="2"/>
      </rPr>
      <t> vs. DA14734 </t>
    </r>
    <r>
      <rPr>
        <b/>
        <sz val="10"/>
        <rFont val="Arial"/>
        <family val="2"/>
      </rPr>
      <t>P642S</t>
    </r>
  </si>
  <si>
    <t>-0.8105 to 0.4208</t>
  </si>
  <si>
    <r>
      <t>    C3091 </t>
    </r>
    <r>
      <rPr>
        <b/>
        <sz val="10"/>
        <rFont val="Arial"/>
        <family val="2"/>
      </rPr>
      <t>P642A</t>
    </r>
    <r>
      <rPr>
        <sz val="10"/>
        <rFont val="Arial"/>
        <family val="2"/>
      </rPr>
      <t> vs. C3091 </t>
    </r>
    <r>
      <rPr>
        <b/>
        <sz val="10"/>
        <rFont val="Arial"/>
        <family val="2"/>
      </rPr>
      <t>P642T</t>
    </r>
  </si>
  <si>
    <t>-0.6905 to 0.4495</t>
  </si>
  <si>
    <r>
      <t>    C3091 </t>
    </r>
    <r>
      <rPr>
        <b/>
        <sz val="10"/>
        <rFont val="Arial"/>
        <family val="2"/>
      </rPr>
      <t>P642A</t>
    </r>
    <r>
      <rPr>
        <sz val="10"/>
        <rFont val="Arial"/>
        <family val="2"/>
      </rPr>
      <t> vs. DA14734 </t>
    </r>
    <r>
      <rPr>
        <b/>
        <sz val="10"/>
        <rFont val="Arial"/>
        <family val="2"/>
      </rPr>
      <t>P642S</t>
    </r>
  </si>
  <si>
    <t>-0.5600 to 0.6713</t>
  </si>
  <si>
    <r>
      <t>    C3091 </t>
    </r>
    <r>
      <rPr>
        <b/>
        <sz val="10"/>
        <rFont val="Arial"/>
        <family val="2"/>
      </rPr>
      <t>P642T</t>
    </r>
    <r>
      <rPr>
        <sz val="10"/>
        <rFont val="Arial"/>
        <family val="2"/>
      </rPr>
      <t> vs. DA14734 </t>
    </r>
    <r>
      <rPr>
        <b/>
        <sz val="10"/>
        <rFont val="Arial"/>
        <family val="2"/>
      </rPr>
      <t>P642S</t>
    </r>
  </si>
  <si>
    <t>-0.4395 to 0.7918</t>
  </si>
  <si>
    <t>  Silicone+F</t>
  </si>
  <si>
    <t>-1.604 to -0.4645</t>
  </si>
  <si>
    <t>-2.598 to -1.458</t>
  </si>
  <si>
    <t>-3.884 to -2.745</t>
  </si>
  <si>
    <t>-1.563 to -0.4233</t>
  </si>
  <si>
    <t>-2.850 to -1.710</t>
  </si>
  <si>
    <t>-1.857 to -0.7168</t>
  </si>
  <si>
    <t>-0.5797 to 0.5602</t>
  </si>
  <si>
    <t>-0.6257 to 0.5142</t>
  </si>
  <si>
    <t>-0.6661 to 0.5651</t>
  </si>
  <si>
    <t>-0.6160 to 0.5240</t>
  </si>
  <si>
    <t>-0.6564 to 0.5749</t>
  </si>
  <si>
    <t>-0.6104 to 0.6209</t>
  </si>
  <si>
    <t>Number of mutations/clone biofilm capacity</t>
  </si>
  <si>
    <t>    Number of mutations/clone</t>
  </si>
  <si>
    <t>F (2, 162) = 1.080</t>
  </si>
  <si>
    <t>P=0.3420</t>
  </si>
  <si>
    <t>F (1, 162) = 0.7687</t>
  </si>
  <si>
    <t>P=0.3819</t>
  </si>
  <si>
    <t>F (2, 162) = 10.35</t>
  </si>
  <si>
    <t>Difference between row means</t>
  </si>
  <si>
    <t>    Predicted (LS) mean of 1</t>
  </si>
  <si>
    <t>    Predicted (LS) mean of &gt;1</t>
  </si>
  <si>
    <t>    Difference between predicted means</t>
  </si>
  <si>
    <t>    SE of difference</t>
  </si>
  <si>
    <t>    95% CI of difference</t>
  </si>
  <si>
    <t>-0.2605 to 0.6764</t>
  </si>
  <si>
    <t>    Number of rows (Number of mutations/clone)</t>
  </si>
  <si>
    <t>  1</t>
  </si>
  <si>
    <t>-1.156 to 0.9225</t>
  </si>
  <si>
    <t>0.4105 to 2.489</t>
  </si>
  <si>
    <t>0.5271 to 2.605</t>
  </si>
  <si>
    <t>  &gt;1</t>
  </si>
  <si>
    <t>-1.057 to 0.7423</t>
  </si>
  <si>
    <t>-0.2095 to 1.590</t>
  </si>
  <si>
    <t>-0.05201 to 1.748</t>
  </si>
  <si>
    <t>    1 vs. &gt;1</t>
  </si>
  <si>
    <t>-0.3366 to 1.286</t>
  </si>
  <si>
    <t>-0.3776 to 1.245</t>
  </si>
  <si>
    <t>-1.096 to 0.5268</t>
  </si>
  <si>
    <t>IA565 (parental)</t>
  </si>
  <si>
    <t>C3091 (parental)</t>
  </si>
  <si>
    <t>BcsZ F184fs</t>
  </si>
  <si>
    <t>7.68124124*</t>
  </si>
  <si>
    <t>7.12*</t>
  </si>
  <si>
    <t>YfiN L168P + MrkD Δ(G40-V43) + DL426_RS11825 V85A</t>
  </si>
  <si>
    <t>MrkJ A69P</t>
  </si>
  <si>
    <t>Wzc G565E</t>
  </si>
  <si>
    <t>MrkD Δ(G40-V43) </t>
  </si>
  <si>
    <t>+Cellulase</t>
  </si>
  <si>
    <t>Control</t>
  </si>
  <si>
    <t>+ Cellulase</t>
  </si>
  <si>
    <t>Paired t test</t>
  </si>
  <si>
    <t>    t, df</t>
  </si>
  <si>
    <t>t=1.010, df=7</t>
  </si>
  <si>
    <t>    Number of pairs</t>
  </si>
  <si>
    <t>How large is the effect?</t>
  </si>
  <si>
    <t>    Mean of differences (B - A)</t>
  </si>
  <si>
    <t>    SD of differences</t>
  </si>
  <si>
    <t>    SEM of differences</t>
  </si>
  <si>
    <t>    95% confidence interval</t>
  </si>
  <si>
    <t>-0.4877 to 1.215</t>
  </si>
  <si>
    <t>    R squared (partial eta squared)</t>
  </si>
  <si>
    <t>How effective was the pairing?</t>
  </si>
  <si>
    <t>    Correlation coefficient (r)</t>
  </si>
  <si>
    <t>    P value (one tailed)</t>
  </si>
  <si>
    <t>    Was the pairing significantly effective?</t>
  </si>
  <si>
    <t>t=3.194, df=7</t>
  </si>
  <si>
    <t>0.4750 to 3.183</t>
  </si>
  <si>
    <t xml:space="preserve">Silicone +F </t>
  </si>
  <si>
    <t>wzc DPF99_RS19135</t>
  </si>
  <si>
    <t>spyo DPF99_RS17755</t>
  </si>
  <si>
    <t>mrkD DPF99_RS23035</t>
  </si>
  <si>
    <t>&lt;--- gltA (DPF99_RS09475) X sdhC (DPF99_RS09480) ---&gt;</t>
  </si>
  <si>
    <t>&lt;--- dacD (DPF99_RS18930) X sbcB (DPF99_RS18935) &lt;---</t>
  </si>
  <si>
    <t>---&gt; DPF99_RS13940 X DPF99_RS13945 ---&gt;</t>
  </si>
  <si>
    <t>&lt;--- rRNA (DPF99_RS21195) X clpB (DPF99_RS21200) &lt;---</t>
  </si>
  <si>
    <t>&lt;--- DPF99_RS16875 X DPF99_RS16880 &lt;---</t>
  </si>
  <si>
    <t>---&gt; dsbA (DPF99_RS02290) X DPF99_RS02295 &lt;---</t>
  </si>
  <si>
    <t>---&gt; DPF99_RS12695 X DPF99_RS12700 ---&gt;</t>
  </si>
  <si>
    <t>DPF99_RS07645</t>
  </si>
  <si>
    <t>---&gt; gsiD (DPF99_RS10175) X rimO (DPF99_RS10180) &lt;---</t>
  </si>
  <si>
    <t>---&gt; DPF99_RS27740 X DPF99_RS17350 ---&gt;</t>
  </si>
  <si>
    <t>DPF99_RS11750</t>
  </si>
  <si>
    <t>DPF99_RS02090</t>
  </si>
  <si>
    <t>DPF99_RS04445 X DPF99_RS04450</t>
  </si>
  <si>
    <t>DPF99_RS13915</t>
  </si>
  <si>
    <t>DPF99_RS04970</t>
  </si>
  <si>
    <t>DPF99_RS15335</t>
  </si>
  <si>
    <t>DPF99_RS14850</t>
  </si>
  <si>
    <t>metL DPF99_RS02595</t>
  </si>
  <si>
    <t>KL102_10 DPF99_RS19115</t>
  </si>
  <si>
    <t>DPF99_RS15745</t>
  </si>
  <si>
    <t>mrkJ DPF99_RS23025</t>
  </si>
  <si>
    <t>mrdA DPF99_RS15395</t>
  </si>
  <si>
    <t>DPF99_RS16140</t>
  </si>
  <si>
    <t>narG DPF99_RS15720</t>
  </si>
  <si>
    <t>KL102_12 DPF99_RS19105</t>
  </si>
  <si>
    <t>rcsD DPF99_RS19795</t>
  </si>
  <si>
    <t>mtgA DPF99_RS24675</t>
  </si>
  <si>
    <t>wbaP DPF99_RS19130</t>
  </si>
  <si>
    <t>prc DPF99_RS18170</t>
  </si>
  <si>
    <t>rpsH DPF99_RS25090</t>
  </si>
  <si>
    <t>tRNA-Ala:DPF99_RS20350</t>
  </si>
  <si>
    <t>vasK DPF99_RS17685</t>
  </si>
  <si>
    <t>wzb DPF99_RS19140</t>
  </si>
  <si>
    <t>Silicone ∩ Silicone + F ∩ Uncoated</t>
  </si>
  <si>
    <t>Silicone ∩ Silicone + F</t>
  </si>
  <si>
    <t/>
  </si>
  <si>
    <r>
      <t>MrkJ </t>
    </r>
    <r>
      <rPr>
        <sz val="10"/>
        <rFont val="Arial"/>
        <family val="2"/>
      </rPr>
      <t>S138*</t>
    </r>
  </si>
  <si>
    <r>
      <t>MrkJ </t>
    </r>
    <r>
      <rPr>
        <sz val="10"/>
        <rFont val="Arial"/>
        <family val="2"/>
      </rPr>
      <t>D143V</t>
    </r>
  </si>
  <si>
    <r>
      <t>Δ</t>
    </r>
    <r>
      <rPr>
        <b/>
        <i/>
        <sz val="10"/>
        <rFont val="Arial"/>
        <family val="2"/>
      </rPr>
      <t>mrkJ</t>
    </r>
  </si>
  <si>
    <r>
      <t>Wzc</t>
    </r>
    <r>
      <rPr>
        <sz val="10"/>
        <rFont val="Arial"/>
        <family val="2"/>
      </rPr>
      <t> G565E</t>
    </r>
  </si>
  <si>
    <r>
      <t>MrkD</t>
    </r>
    <r>
      <rPr>
        <sz val="10"/>
        <rFont val="Arial"/>
        <family val="2"/>
      </rPr>
      <t>Δ(G40-V43)</t>
    </r>
  </si>
  <si>
    <r>
      <t>Rho</t>
    </r>
    <r>
      <rPr>
        <sz val="10"/>
        <rFont val="Arial"/>
        <family val="2"/>
      </rPr>
      <t> S325T 37°C</t>
    </r>
  </si>
  <si>
    <r>
      <t>Rho</t>
    </r>
    <r>
      <rPr>
        <sz val="10"/>
        <rFont val="Arial"/>
        <family val="2"/>
      </rPr>
      <t> S325T 30°C</t>
    </r>
  </si>
  <si>
    <r>
      <t>DL426_RS09305</t>
    </r>
    <r>
      <rPr>
        <sz val="10"/>
        <rFont val="Arial"/>
        <family val="2"/>
      </rPr>
      <t> A203V</t>
    </r>
  </si>
  <si>
    <t>7.09090909*</t>
  </si>
  <si>
    <t>DA12090</t>
  </si>
  <si>
    <t>DL426_RS27450</t>
  </si>
  <si>
    <t>wzc (DL426_RS18240)</t>
  </si>
  <si>
    <t>bcsB (DL426_RS25790)</t>
  </si>
  <si>
    <t>DL426_RS09305</t>
  </si>
  <si>
    <t>DL426_RS17960</t>
  </si>
  <si>
    <t>bcsZ (DL426_RS25775)</t>
  </si>
  <si>
    <t>mrkD (DL426_RS22490)</t>
  </si>
  <si>
    <t>DL426_RS04945</t>
  </si>
  <si>
    <t>mrkJ (DL426_RS22480)</t>
  </si>
  <si>
    <t>DL426_RS18900</t>
  </si>
  <si>
    <t>DL426_RS11825</t>
  </si>
  <si>
    <t>DL426_RS20360</t>
  </si>
  <si>
    <t>yfiN (DL426_RS20750)</t>
  </si>
  <si>
    <t>hsdR (DL426_RS03845)</t>
  </si>
  <si>
    <t>yfiR (DL426_RS20745)</t>
  </si>
  <si>
    <t>DL426_RS08970</t>
  </si>
  <si>
    <t>vasK (DL426_RS16605)</t>
  </si>
  <si>
    <t>61 nt deletion in non-coding repeat region</t>
  </si>
  <si>
    <t>fimI (I6N99_18090)</t>
  </si>
  <si>
    <t>mrkD (I6N99_18035)</t>
  </si>
  <si>
    <t>rho (I6N99_23005)</t>
  </si>
  <si>
    <t>mrkJ (I6N99_18025)</t>
  </si>
  <si>
    <t>dld (I6N99_14320)</t>
  </si>
  <si>
    <t>---&gt; argB (I6N99_22825) X argH (I6N99_22830)---&gt;</t>
  </si>
  <si>
    <t>alr (I6N99_23785)</t>
  </si>
  <si>
    <t>I6N99_17940</t>
  </si>
  <si>
    <t>---&gt; I6N99_09035 X  I6N99_09040 &lt;---</t>
  </si>
  <si>
    <t>rbfA (I6N99_19480)</t>
  </si>
  <si>
    <t>I6N99_07685</t>
  </si>
  <si>
    <t>I6N99_07880</t>
  </si>
  <si>
    <t>prc (I6N99_13170)</t>
  </si>
  <si>
    <t>fimD (I6N99_18100)</t>
  </si>
  <si>
    <t>wzc (I6N99_14010)</t>
  </si>
  <si>
    <t>I6N99_07165</t>
  </si>
  <si>
    <t>Silicone ∩ Uncoated</t>
  </si>
  <si>
    <r>
      <t xml:space="preserve">---&gt; I6N99_09035 </t>
    </r>
    <r>
      <rPr>
        <sz val="12"/>
        <color theme="4" tint="0.39997558519241921"/>
        <rFont val="Calibri (Body)"/>
      </rPr>
      <t>X</t>
    </r>
    <r>
      <rPr>
        <sz val="12"/>
        <color theme="4" tint="0.39997558519241921"/>
        <rFont val="Aptos Narrow"/>
        <family val="2"/>
        <scheme val="minor"/>
      </rPr>
      <t xml:space="preserve">  I6N99_09040 &lt;---</t>
    </r>
  </si>
  <si>
    <t xml:space="preserve">Venn diagram </t>
  </si>
  <si>
    <t>Number of mutated genetic targets from all sequences clones</t>
  </si>
  <si>
    <t>Number of mutational targets</t>
  </si>
  <si>
    <t>Wzb S59*</t>
  </si>
  <si>
    <r>
      <t>RcsD</t>
    </r>
    <r>
      <rPr>
        <sz val="10"/>
        <rFont val="Arial"/>
        <family val="2"/>
      </rPr>
      <t> G217R</t>
    </r>
  </si>
  <si>
    <r>
      <t>Δ</t>
    </r>
    <r>
      <rPr>
        <i/>
        <sz val="10"/>
        <rFont val="Arial"/>
        <family val="2"/>
      </rPr>
      <t>rcsD</t>
    </r>
  </si>
  <si>
    <r>
      <t>MrkD</t>
    </r>
    <r>
      <rPr>
        <sz val="10"/>
        <rFont val="Arial"/>
        <family val="2"/>
      </rPr>
      <t>Δ(G40-V43)</t>
    </r>
  </si>
  <si>
    <r>
      <t>Spyo</t>
    </r>
    <r>
      <rPr>
        <sz val="10"/>
        <rFont val="Arial"/>
        <family val="2"/>
      </rPr>
      <t> T361S</t>
    </r>
  </si>
  <si>
    <r>
      <t>Spyo</t>
    </r>
    <r>
      <rPr>
        <sz val="10"/>
        <rFont val="Arial"/>
        <family val="2"/>
      </rPr>
      <t> T361S + </t>
    </r>
    <r>
      <rPr>
        <b/>
        <sz val="10"/>
        <rFont val="Arial"/>
        <family val="2"/>
      </rPr>
      <t>MrkJ</t>
    </r>
    <r>
      <rPr>
        <sz val="10"/>
        <rFont val="Arial"/>
        <family val="2"/>
      </rPr>
      <t> E49fs</t>
    </r>
  </si>
  <si>
    <r>
      <t>Survival after 3 h (log</t>
    </r>
    <r>
      <rPr>
        <b/>
        <vertAlign val="subscript"/>
        <sz val="11"/>
        <color theme="1"/>
        <rFont val="Aptos Narrow"/>
        <family val="2"/>
        <scheme val="minor"/>
      </rPr>
      <t>10</t>
    </r>
    <r>
      <rPr>
        <b/>
        <sz val="11"/>
        <color theme="1"/>
        <rFont val="Aptos Narrow"/>
        <family val="2"/>
        <scheme val="minor"/>
      </rPr>
      <t xml:space="preserve"> CFU ml</t>
    </r>
    <r>
      <rPr>
        <b/>
        <vertAlign val="superscript"/>
        <sz val="11"/>
        <color theme="1"/>
        <rFont val="Aptos Narrow"/>
        <family val="2"/>
        <scheme val="minor"/>
      </rPr>
      <t>-1</t>
    </r>
    <r>
      <rPr>
        <b/>
        <sz val="11"/>
        <color theme="1"/>
        <rFont val="Aptos Narrow"/>
        <family val="2"/>
        <scheme val="minor"/>
      </rPr>
      <t>)</t>
    </r>
  </si>
  <si>
    <r>
      <t>Δ</t>
    </r>
    <r>
      <rPr>
        <i/>
        <sz val="10"/>
        <rFont val="Arial"/>
        <family val="2"/>
      </rPr>
      <t>wzc</t>
    </r>
  </si>
  <si>
    <t>Mean diff.</t>
  </si>
  <si>
    <t>4.208 to 5.636</t>
  </si>
  <si>
    <t>3.994 to 5.422</t>
  </si>
  <si>
    <t>4.696 to 6.124</t>
  </si>
  <si>
    <t>  IA565 vs. Column E</t>
  </si>
  <si>
    <t>4.828 to 6.255</t>
  </si>
  <si>
    <t>  IA565 vs. Wzb S59*</t>
  </si>
  <si>
    <t>4.367 to 5.795</t>
  </si>
  <si>
    <t>-0.8921 to 0.5356</t>
  </si>
  <si>
    <r>
      <t>  IA565 vs. Δ</t>
    </r>
    <r>
      <rPr>
        <i/>
        <sz val="10"/>
        <rFont val="Arial"/>
        <family val="2"/>
      </rPr>
      <t>rcsD</t>
    </r>
  </si>
  <si>
    <t>-1.071 to 0.3569</t>
  </si>
  <si>
    <t>-0.8425 to 0.5852</t>
  </si>
  <si>
    <t>-0.6452 to 0.7825</t>
  </si>
  <si>
    <t>-0.4151 to 1.013</t>
  </si>
  <si>
    <t>-0.6083 to 0.8194</t>
  </si>
  <si>
    <t>-0.3851 to 1.043</t>
  </si>
  <si>
    <t>-0.5249 to 0.9029</t>
  </si>
  <si>
    <t>-0.6594 to 0.7684</t>
  </si>
  <si>
    <t>-0.7785 to 0.6493</t>
  </si>
  <si>
    <t>0.8935 to 2.321</t>
  </si>
  <si>
    <t>1.381 to 2.809</t>
  </si>
  <si>
    <t>-0.6910 to 0.7367</t>
  </si>
  <si>
    <t>4.851 to 6.279</t>
  </si>
  <si>
    <t>1.520 to 2.948</t>
  </si>
  <si>
    <t>-0.8254 to 0.6023</t>
  </si>
  <si>
    <t>-0.7364 to 0.6914</t>
  </si>
  <si>
    <r>
      <t>Wzc</t>
    </r>
    <r>
      <rPr>
        <sz val="10"/>
        <rFont val="Arial"/>
        <family val="2"/>
      </rPr>
      <t> G538A</t>
    </r>
  </si>
  <si>
    <r>
      <t>Wzc</t>
    </r>
    <r>
      <rPr>
        <sz val="10"/>
        <rFont val="Arial"/>
        <family val="2"/>
      </rPr>
      <t> P643H</t>
    </r>
  </si>
  <si>
    <r>
      <t>Wzc</t>
    </r>
    <r>
      <rPr>
        <sz val="10"/>
        <rFont val="Arial"/>
        <family val="2"/>
      </rPr>
      <t> G538A + </t>
    </r>
    <r>
      <rPr>
        <b/>
        <sz val="10"/>
        <rFont val="Arial"/>
        <family val="2"/>
      </rPr>
      <t>Prc</t>
    </r>
    <r>
      <rPr>
        <sz val="10"/>
        <rFont val="Arial"/>
        <family val="2"/>
      </rPr>
      <t> I456N</t>
    </r>
  </si>
  <si>
    <r>
      <t>Wzc</t>
    </r>
    <r>
      <rPr>
        <sz val="10"/>
        <rFont val="Arial"/>
        <family val="2"/>
      </rPr>
      <t> G538A + </t>
    </r>
    <r>
      <rPr>
        <b/>
        <sz val="10"/>
        <rFont val="Arial"/>
        <family val="2"/>
      </rPr>
      <t>Prc</t>
    </r>
    <r>
      <rPr>
        <sz val="10"/>
        <rFont val="Arial"/>
        <family val="2"/>
      </rPr>
      <t> I456N + </t>
    </r>
    <r>
      <rPr>
        <b/>
        <sz val="10"/>
        <rFont val="Arial"/>
        <family val="2"/>
      </rPr>
      <t>DPF99_RS13915</t>
    </r>
    <r>
      <rPr>
        <sz val="10"/>
        <rFont val="Arial"/>
        <family val="2"/>
      </rPr>
      <t> P277T +</t>
    </r>
    <r>
      <rPr>
        <b/>
        <sz val="10"/>
        <rFont val="Arial"/>
        <family val="2"/>
      </rPr>
      <t>DPF99_RS16140</t>
    </r>
    <r>
      <rPr>
        <sz val="10"/>
        <rFont val="Arial"/>
        <family val="2"/>
      </rPr>
      <t> F201V</t>
    </r>
  </si>
  <si>
    <r>
      <t>Wzc</t>
    </r>
    <r>
      <rPr>
        <sz val="10"/>
        <rFont val="Arial"/>
        <family val="2"/>
      </rPr>
      <t> G538A + </t>
    </r>
    <r>
      <rPr>
        <b/>
        <sz val="10"/>
        <rFont val="Arial"/>
        <family val="2"/>
      </rPr>
      <t>Prc</t>
    </r>
    <r>
      <rPr>
        <sz val="10"/>
        <rFont val="Arial"/>
        <family val="2"/>
      </rPr>
      <t> I456N +</t>
    </r>
    <r>
      <rPr>
        <b/>
        <sz val="10"/>
        <rFont val="Arial"/>
        <family val="2"/>
      </rPr>
      <t> DPF99_RS13915</t>
    </r>
    <r>
      <rPr>
        <sz val="10"/>
        <rFont val="Arial"/>
        <family val="2"/>
      </rPr>
      <t> P277T +</t>
    </r>
    <r>
      <rPr>
        <b/>
        <sz val="10"/>
        <rFont val="Arial"/>
        <family val="2"/>
      </rPr>
      <t>DPF99_RS16140</t>
    </r>
    <r>
      <rPr>
        <sz val="10"/>
        <rFont val="Arial"/>
        <family val="2"/>
      </rPr>
      <t> F201V +</t>
    </r>
    <r>
      <rPr>
        <b/>
        <sz val="10"/>
        <rFont val="Arial"/>
        <family val="2"/>
      </rPr>
      <t> </t>
    </r>
    <r>
      <rPr>
        <b/>
        <i/>
        <sz val="10"/>
        <rFont val="Arial"/>
        <family val="2"/>
      </rPr>
      <t>wzb</t>
    </r>
    <r>
      <rPr>
        <i/>
        <sz val="10"/>
        <rFont val="Arial"/>
        <family val="2"/>
      </rPr>
      <t>::IS5</t>
    </r>
  </si>
  <si>
    <r>
      <t>Wzb</t>
    </r>
    <r>
      <rPr>
        <sz val="10"/>
        <rFont val="Arial"/>
        <family val="2"/>
      </rPr>
      <t> S59*</t>
    </r>
  </si>
  <si>
    <r>
      <t>MrkD</t>
    </r>
    <r>
      <rPr>
        <sz val="10"/>
        <rFont val="Arial"/>
        <family val="2"/>
      </rPr>
      <t> Δ(G40-V43)</t>
    </r>
  </si>
  <si>
    <r>
      <t>MrkD</t>
    </r>
    <r>
      <rPr>
        <sz val="10"/>
        <rFont val="Arial"/>
        <family val="2"/>
      </rPr>
      <t> W59C +</t>
    </r>
    <r>
      <rPr>
        <i/>
        <sz val="10"/>
        <rFont val="Arial"/>
        <family val="2"/>
      </rPr>
      <t> RS13940/RS13945</t>
    </r>
  </si>
  <si>
    <r>
      <t>MrkD</t>
    </r>
    <r>
      <rPr>
        <sz val="10"/>
        <rFont val="Arial"/>
        <family val="2"/>
      </rPr>
      <t> 2x (F130-N140) + </t>
    </r>
    <r>
      <rPr>
        <b/>
        <i/>
        <sz val="10"/>
        <rFont val="Arial"/>
        <family val="2"/>
      </rPr>
      <t>mrkJ</t>
    </r>
    <r>
      <rPr>
        <i/>
        <sz val="10"/>
        <rFont val="Arial"/>
        <family val="2"/>
      </rPr>
      <t>::IS5</t>
    </r>
  </si>
  <si>
    <r>
      <t>MrkD</t>
    </r>
    <r>
      <rPr>
        <sz val="10"/>
        <rFont val="Arial"/>
        <family val="2"/>
      </rPr>
      <t> Δ(G40-V43) + </t>
    </r>
    <r>
      <rPr>
        <i/>
        <sz val="10"/>
        <rFont val="Arial"/>
        <family val="2"/>
      </rPr>
      <t>gltA/sdhC</t>
    </r>
  </si>
  <si>
    <r>
      <t>MrkD</t>
    </r>
    <r>
      <rPr>
        <sz val="10"/>
        <rFont val="Arial"/>
        <family val="2"/>
      </rPr>
      <t> Δ(G40-V43) + </t>
    </r>
    <r>
      <rPr>
        <b/>
        <sz val="10"/>
        <rFont val="Arial"/>
        <family val="2"/>
      </rPr>
      <t>DPF99_RS15745 </t>
    </r>
    <r>
      <rPr>
        <sz val="10"/>
        <rFont val="Arial"/>
        <family val="2"/>
      </rPr>
      <t>D41V + </t>
    </r>
    <r>
      <rPr>
        <i/>
        <sz val="10"/>
        <rFont val="Arial"/>
        <family val="2"/>
      </rPr>
      <t>dacD/sbcB</t>
    </r>
  </si>
  <si>
    <r>
      <t>DPF99_RS11750</t>
    </r>
    <r>
      <rPr>
        <sz val="10"/>
        <rFont val="Arial"/>
        <family val="2"/>
      </rPr>
      <t> R43fs + </t>
    </r>
    <r>
      <rPr>
        <b/>
        <sz val="10"/>
        <rFont val="Arial"/>
        <family val="2"/>
      </rPr>
      <t>VasK</t>
    </r>
    <r>
      <rPr>
        <sz val="10"/>
        <rFont val="Arial"/>
        <family val="2"/>
      </rPr>
      <t> D566V</t>
    </r>
  </si>
  <si>
    <r>
      <t>MrkD</t>
    </r>
    <r>
      <rPr>
        <sz val="10"/>
        <rFont val="Arial"/>
        <family val="2"/>
      </rPr>
      <t> 2x (F130-N140) + </t>
    </r>
    <r>
      <rPr>
        <b/>
        <i/>
        <sz val="10"/>
        <rFont val="Arial"/>
        <family val="2"/>
      </rPr>
      <t>mrkJ</t>
    </r>
    <r>
      <rPr>
        <i/>
        <sz val="10"/>
        <rFont val="Arial"/>
        <family val="2"/>
      </rPr>
      <t>::IS5</t>
    </r>
    <r>
      <rPr>
        <sz val="10"/>
        <rFont val="Arial"/>
        <family val="2"/>
      </rPr>
      <t>+ </t>
    </r>
    <r>
      <rPr>
        <b/>
        <sz val="10"/>
        <rFont val="Arial"/>
        <family val="2"/>
      </rPr>
      <t>KL102_12</t>
    </r>
    <r>
      <rPr>
        <sz val="10"/>
        <rFont val="Arial"/>
        <family val="2"/>
      </rPr>
      <t> P44T</t>
    </r>
  </si>
  <si>
    <r>
      <t>MrkJ</t>
    </r>
    <r>
      <rPr>
        <sz val="10"/>
        <rFont val="Arial"/>
        <family val="2"/>
      </rPr>
      <t> W140fs + </t>
    </r>
    <r>
      <rPr>
        <i/>
        <sz val="10"/>
        <rFont val="Arial"/>
        <family val="2"/>
      </rPr>
      <t>rRNA/clpB</t>
    </r>
    <r>
      <rPr>
        <sz val="10"/>
        <rFont val="Arial"/>
        <family val="2"/>
      </rPr>
      <t> + </t>
    </r>
    <r>
      <rPr>
        <i/>
        <sz val="10"/>
        <rFont val="Arial"/>
        <family val="2"/>
      </rPr>
      <t>RS12695/RS12700</t>
    </r>
  </si>
  <si>
    <r>
      <t>MrkJ</t>
    </r>
    <r>
      <rPr>
        <sz val="10"/>
        <rFont val="Arial"/>
        <family val="2"/>
      </rPr>
      <t> D143V</t>
    </r>
  </si>
  <si>
    <r>
      <t>MrkJ</t>
    </r>
    <r>
      <rPr>
        <sz val="10"/>
        <rFont val="Arial"/>
        <family val="2"/>
      </rPr>
      <t> F169fs + RS27740/RS17350</t>
    </r>
  </si>
  <si>
    <r>
      <t>MrkJ</t>
    </r>
    <r>
      <rPr>
        <sz val="10"/>
        <rFont val="Arial"/>
        <family val="2"/>
      </rPr>
      <t> S138*</t>
    </r>
  </si>
  <si>
    <r>
      <t>MrkJ</t>
    </r>
    <r>
      <rPr>
        <sz val="10"/>
        <rFont val="Arial"/>
        <family val="2"/>
      </rPr>
      <t> F114S + </t>
    </r>
    <r>
      <rPr>
        <b/>
        <sz val="10"/>
        <rFont val="Arial"/>
        <family val="2"/>
      </rPr>
      <t>NarG</t>
    </r>
    <r>
      <rPr>
        <sz val="10"/>
        <rFont val="Arial"/>
        <family val="2"/>
      </rPr>
      <t> H549R + </t>
    </r>
    <r>
      <rPr>
        <i/>
        <sz val="10"/>
        <rFont val="Arial"/>
        <family val="2"/>
      </rPr>
      <t>gsiD/rimO</t>
    </r>
  </si>
  <si>
    <r>
      <t>MrkD</t>
    </r>
    <r>
      <rPr>
        <sz val="10"/>
        <rFont val="Arial"/>
        <family val="2"/>
      </rPr>
      <t> ΔR41 + </t>
    </r>
    <r>
      <rPr>
        <b/>
        <sz val="10"/>
        <rFont val="Arial"/>
        <family val="2"/>
      </rPr>
      <t>MrkJ</t>
    </r>
    <r>
      <rPr>
        <sz val="10"/>
        <rFont val="Arial"/>
        <family val="2"/>
      </rPr>
      <t> D143V</t>
    </r>
  </si>
  <si>
    <r>
      <t>mrkD</t>
    </r>
    <r>
      <rPr>
        <sz val="10"/>
        <rFont val="Arial"/>
        <family val="2"/>
      </rPr>
      <t>::IS5 + </t>
    </r>
    <r>
      <rPr>
        <b/>
        <i/>
        <sz val="10"/>
        <rFont val="Arial"/>
        <family val="2"/>
      </rPr>
      <t>wzc</t>
    </r>
    <r>
      <rPr>
        <sz val="10"/>
        <rFont val="Arial"/>
        <family val="2"/>
      </rPr>
      <t>::IS5</t>
    </r>
  </si>
  <si>
    <r>
      <t>MrkD</t>
    </r>
    <r>
      <rPr>
        <sz val="10"/>
        <rFont val="Arial"/>
        <family val="2"/>
      </rPr>
      <t> 2x(F130-N140) + </t>
    </r>
    <r>
      <rPr>
        <b/>
        <i/>
        <sz val="10"/>
        <rFont val="Arial"/>
        <family val="2"/>
      </rPr>
      <t>wbaP</t>
    </r>
    <r>
      <rPr>
        <sz val="10"/>
        <rFont val="Arial"/>
        <family val="2"/>
      </rPr>
      <t>::IS5</t>
    </r>
  </si>
  <si>
    <r>
      <t>mrkJ</t>
    </r>
    <r>
      <rPr>
        <sz val="10"/>
        <rFont val="Arial"/>
        <family val="2"/>
      </rPr>
      <t>::IS5 + </t>
    </r>
    <r>
      <rPr>
        <b/>
        <i/>
        <sz val="10"/>
        <rFont val="Arial"/>
        <family val="2"/>
      </rPr>
      <t>wbaP</t>
    </r>
    <r>
      <rPr>
        <sz val="10"/>
        <rFont val="Arial"/>
        <family val="2"/>
      </rPr>
      <t>::IS5</t>
    </r>
  </si>
  <si>
    <r>
      <t>Spyo</t>
    </r>
    <r>
      <rPr>
        <sz val="10"/>
        <rFont val="Arial"/>
        <family val="2"/>
      </rPr>
      <t> T361S + </t>
    </r>
    <r>
      <rPr>
        <b/>
        <sz val="10"/>
        <rFont val="Arial"/>
        <family val="2"/>
      </rPr>
      <t>Wzc</t>
    </r>
    <r>
      <rPr>
        <sz val="10"/>
        <rFont val="Arial"/>
        <family val="2"/>
      </rPr>
      <t> Q392K</t>
    </r>
  </si>
  <si>
    <r>
      <t>Spyo</t>
    </r>
    <r>
      <rPr>
        <sz val="10"/>
        <rFont val="Arial"/>
        <family val="2"/>
      </rPr>
      <t> T361S + </t>
    </r>
    <r>
      <rPr>
        <b/>
        <sz val="10"/>
        <rFont val="Arial"/>
        <family val="2"/>
      </rPr>
      <t>WbaP</t>
    </r>
    <r>
      <rPr>
        <sz val="10"/>
        <rFont val="Arial"/>
        <family val="2"/>
      </rPr>
      <t> T205fs</t>
    </r>
  </si>
  <si>
    <r>
      <t>Spyo</t>
    </r>
    <r>
      <rPr>
        <sz val="10"/>
        <rFont val="Arial"/>
        <family val="2"/>
      </rPr>
      <t> T361S + </t>
    </r>
    <r>
      <rPr>
        <b/>
        <sz val="10"/>
        <rFont val="Arial"/>
        <family val="2"/>
      </rPr>
      <t>MrkJ</t>
    </r>
    <r>
      <rPr>
        <sz val="10"/>
        <rFont val="Arial"/>
        <family val="2"/>
      </rPr>
      <t> F78C + </t>
    </r>
    <r>
      <rPr>
        <b/>
        <sz val="10"/>
        <rFont val="Arial"/>
        <family val="2"/>
      </rPr>
      <t>RpsH</t>
    </r>
    <r>
      <rPr>
        <sz val="10"/>
        <rFont val="Arial"/>
        <family val="2"/>
      </rPr>
      <t> T26D</t>
    </r>
  </si>
  <si>
    <r>
      <t>Spyo</t>
    </r>
    <r>
      <rPr>
        <sz val="10"/>
        <rFont val="Arial"/>
        <family val="2"/>
      </rPr>
      <t> T361S + </t>
    </r>
    <r>
      <rPr>
        <b/>
        <sz val="10"/>
        <rFont val="Arial"/>
        <family val="2"/>
      </rPr>
      <t>MrkJ</t>
    </r>
    <r>
      <rPr>
        <sz val="10"/>
        <rFont val="Arial"/>
        <family val="2"/>
      </rPr>
      <t> F78C + </t>
    </r>
    <r>
      <rPr>
        <b/>
        <sz val="10"/>
        <rFont val="Arial"/>
        <family val="2"/>
      </rPr>
      <t>RpsH</t>
    </r>
    <r>
      <rPr>
        <sz val="10"/>
        <rFont val="Arial"/>
        <family val="2"/>
      </rPr>
      <t> T26D + </t>
    </r>
    <r>
      <rPr>
        <b/>
        <sz val="10"/>
        <rFont val="Arial"/>
        <family val="2"/>
      </rPr>
      <t>MrkD</t>
    </r>
    <r>
      <rPr>
        <sz val="10"/>
        <rFont val="Arial"/>
        <family val="2"/>
      </rPr>
      <t> L172P + </t>
    </r>
    <r>
      <rPr>
        <b/>
        <sz val="10"/>
        <rFont val="Arial"/>
        <family val="2"/>
      </rPr>
      <t>MrdA</t>
    </r>
    <r>
      <rPr>
        <sz val="10"/>
        <rFont val="Arial"/>
        <family val="2"/>
      </rPr>
      <t> G288A + </t>
    </r>
    <r>
      <rPr>
        <b/>
        <sz val="10"/>
        <rFont val="Arial"/>
        <family val="2"/>
      </rPr>
      <t>DPF99_RS15335</t>
    </r>
    <r>
      <rPr>
        <sz val="10"/>
        <rFont val="Arial"/>
        <family val="2"/>
      </rPr>
      <t> W172L</t>
    </r>
  </si>
  <si>
    <r>
      <t>Spyo</t>
    </r>
    <r>
      <rPr>
        <sz val="10"/>
        <rFont val="Arial"/>
        <family val="2"/>
      </rPr>
      <t> T361S + </t>
    </r>
    <r>
      <rPr>
        <b/>
        <sz val="10"/>
        <rFont val="Arial"/>
        <family val="2"/>
      </rPr>
      <t>DPF99_RS04970</t>
    </r>
    <r>
      <rPr>
        <sz val="10"/>
        <rFont val="Arial"/>
        <family val="2"/>
      </rPr>
      <t> I83S</t>
    </r>
  </si>
  <si>
    <t>Relative exponential growth rate</t>
  </si>
  <si>
    <t>IA565 background</t>
  </si>
  <si>
    <r>
      <t>Wzc</t>
    </r>
    <r>
      <rPr>
        <sz val="10"/>
        <rFont val="Arial"/>
        <family val="2"/>
      </rPr>
      <t> P642A</t>
    </r>
  </si>
  <si>
    <r>
      <t>Wzc </t>
    </r>
    <r>
      <rPr>
        <sz val="10"/>
        <rFont val="Arial"/>
        <family val="2"/>
      </rPr>
      <t>G565E</t>
    </r>
  </si>
  <si>
    <r>
      <t>DL426_RS17960 </t>
    </r>
    <r>
      <rPr>
        <sz val="10"/>
        <rFont val="Arial"/>
        <family val="2"/>
      </rPr>
      <t>P439L</t>
    </r>
  </si>
  <si>
    <r>
      <t>Wzc</t>
    </r>
    <r>
      <rPr>
        <sz val="10"/>
        <rFont val="Arial"/>
        <family val="2"/>
      </rPr>
      <t> V567D</t>
    </r>
    <r>
      <rPr>
        <b/>
        <sz val="10"/>
        <rFont val="Arial"/>
        <family val="2"/>
      </rPr>
      <t> + DL426_RS04945</t>
    </r>
    <r>
      <rPr>
        <sz val="10"/>
        <rFont val="Arial"/>
        <family val="2"/>
      </rPr>
      <t> I9M</t>
    </r>
  </si>
  <si>
    <r>
      <t>Wzc </t>
    </r>
    <r>
      <rPr>
        <sz val="10"/>
        <rFont val="Arial"/>
        <family val="2"/>
      </rPr>
      <t>V567D</t>
    </r>
  </si>
  <si>
    <r>
      <t>Wzc</t>
    </r>
    <r>
      <rPr>
        <sz val="10"/>
        <rFont val="Arial"/>
        <family val="2"/>
      </rPr>
      <t> P642T</t>
    </r>
  </si>
  <si>
    <r>
      <t>DL426_RS27450 </t>
    </r>
    <r>
      <rPr>
        <sz val="10"/>
        <rFont val="Arial"/>
        <family val="2"/>
      </rPr>
      <t>T28fs +</t>
    </r>
    <r>
      <rPr>
        <b/>
        <sz val="10"/>
        <rFont val="Arial"/>
        <family val="2"/>
      </rPr>
      <t> BcsB </t>
    </r>
    <r>
      <rPr>
        <sz val="10"/>
        <rFont val="Arial"/>
        <family val="2"/>
      </rPr>
      <t>A559D </t>
    </r>
  </si>
  <si>
    <t>C3091 background</t>
  </si>
  <si>
    <r>
      <t>Wzc</t>
    </r>
    <r>
      <rPr>
        <sz val="10"/>
        <rFont val="Arial"/>
        <family val="2"/>
      </rPr>
      <t> P641L+ </t>
    </r>
    <r>
      <rPr>
        <b/>
        <sz val="10"/>
        <rFont val="Arial"/>
        <family val="2"/>
      </rPr>
      <t>Prc </t>
    </r>
    <r>
      <rPr>
        <sz val="10"/>
        <rFont val="Arial"/>
        <family val="2"/>
      </rPr>
      <t>A153fs + </t>
    </r>
    <r>
      <rPr>
        <b/>
        <sz val="10"/>
        <rFont val="Arial"/>
        <family val="2"/>
      </rPr>
      <t>RbfA</t>
    </r>
    <r>
      <rPr>
        <sz val="10"/>
        <rFont val="Arial"/>
        <family val="2"/>
      </rPr>
      <t> D29E</t>
    </r>
  </si>
  <si>
    <r>
      <t>Wzc </t>
    </r>
    <r>
      <rPr>
        <sz val="10"/>
        <rFont val="Arial"/>
        <family val="2"/>
      </rPr>
      <t>Q394K +</t>
    </r>
    <r>
      <rPr>
        <b/>
        <sz val="10"/>
        <rFont val="Arial"/>
        <family val="2"/>
      </rPr>
      <t> I6N99_14010</t>
    </r>
    <r>
      <rPr>
        <sz val="10"/>
        <rFont val="Arial"/>
        <family val="2"/>
      </rPr>
      <t>  I112fs</t>
    </r>
  </si>
  <si>
    <r>
      <t>Wzc </t>
    </r>
    <r>
      <rPr>
        <sz val="10"/>
        <rFont val="Arial"/>
        <family val="2"/>
      </rPr>
      <t>Q394K + K348fs +</t>
    </r>
    <r>
      <rPr>
        <b/>
        <sz val="10"/>
        <rFont val="Arial"/>
        <family val="2"/>
      </rPr>
      <t> I6N99_14010</t>
    </r>
    <r>
      <rPr>
        <sz val="10"/>
        <rFont val="Arial"/>
        <family val="2"/>
      </rPr>
      <t>  I112fs</t>
    </r>
  </si>
  <si>
    <r>
      <t>FimD </t>
    </r>
    <r>
      <rPr>
        <sz val="10"/>
        <rFont val="Arial"/>
        <family val="2"/>
      </rPr>
      <t>T534P + </t>
    </r>
    <r>
      <rPr>
        <i/>
        <sz val="10"/>
        <rFont val="Arial"/>
        <family val="2"/>
      </rPr>
      <t>09035/09040</t>
    </r>
  </si>
  <si>
    <r>
      <t>Wzc </t>
    </r>
    <r>
      <rPr>
        <sz val="10"/>
        <rFont val="Arial"/>
        <family val="2"/>
      </rPr>
      <t>F271L + </t>
    </r>
    <r>
      <rPr>
        <b/>
        <sz val="10"/>
        <rFont val="Arial"/>
        <family val="2"/>
      </rPr>
      <t>FimD </t>
    </r>
    <r>
      <rPr>
        <sz val="10"/>
        <rFont val="Arial"/>
        <family val="2"/>
      </rPr>
      <t>T534P +</t>
    </r>
    <r>
      <rPr>
        <b/>
        <sz val="10"/>
        <rFont val="Arial"/>
        <family val="2"/>
      </rPr>
      <t>I6N99_07165 </t>
    </r>
    <r>
      <rPr>
        <sz val="10"/>
        <rFont val="Arial"/>
        <family val="2"/>
      </rPr>
      <t>A156V</t>
    </r>
  </si>
  <si>
    <r>
      <t>Alr</t>
    </r>
    <r>
      <rPr>
        <sz val="10"/>
        <rFont val="Arial"/>
        <family val="2"/>
      </rPr>
      <t> V132G</t>
    </r>
  </si>
  <si>
    <r>
      <t>MrkD </t>
    </r>
    <r>
      <rPr>
        <sz val="10"/>
        <rFont val="Arial"/>
        <family val="2"/>
      </rPr>
      <t>Δ(G40-V43)</t>
    </r>
  </si>
  <si>
    <r>
      <t>MrkJ</t>
    </r>
    <r>
      <rPr>
        <sz val="10"/>
        <rFont val="Arial"/>
        <family val="2"/>
      </rPr>
      <t> L210Q</t>
    </r>
  </si>
  <si>
    <t>DA14734 background</t>
  </si>
  <si>
    <r>
      <t>IA565 </t>
    </r>
    <r>
      <rPr>
        <sz val="10"/>
        <rFont val="Arial"/>
        <family val="2"/>
      </rPr>
      <t>(parental)</t>
    </r>
  </si>
  <si>
    <r>
      <t>MrkJ </t>
    </r>
    <r>
      <rPr>
        <sz val="10"/>
        <rFont val="Arial"/>
        <family val="2"/>
      </rPr>
      <t>S138*</t>
    </r>
  </si>
  <si>
    <r>
      <t>MrkJ</t>
    </r>
    <r>
      <rPr>
        <sz val="10"/>
        <rFont val="Arial"/>
        <family val="2"/>
      </rPr>
      <t> W140fs + </t>
    </r>
    <r>
      <rPr>
        <i/>
        <sz val="10"/>
        <rFont val="Arial"/>
        <family val="2"/>
      </rPr>
      <t>rRNA/clpB</t>
    </r>
  </si>
  <si>
    <r>
      <t>MrkJ</t>
    </r>
    <r>
      <rPr>
        <sz val="10"/>
        <rFont val="Arial"/>
        <family val="2"/>
      </rPr>
      <t> D143V </t>
    </r>
  </si>
  <si>
    <r>
      <t>MrkJ </t>
    </r>
    <r>
      <rPr>
        <sz val="10"/>
        <rFont val="Arial"/>
        <family val="2"/>
      </rPr>
      <t>F169fs + </t>
    </r>
    <r>
      <rPr>
        <i/>
        <sz val="10"/>
        <rFont val="Arial"/>
        <family val="2"/>
      </rPr>
      <t>RS27740/RS17350</t>
    </r>
  </si>
  <si>
    <r>
      <t>Δ</t>
    </r>
    <r>
      <rPr>
        <b/>
        <i/>
        <sz val="10"/>
        <rFont val="Arial"/>
        <family val="2"/>
      </rPr>
      <t>mrkJ</t>
    </r>
  </si>
  <si>
    <r>
      <t>C3091 </t>
    </r>
    <r>
      <rPr>
        <sz val="10"/>
        <rFont val="Arial"/>
        <family val="2"/>
      </rPr>
      <t>(parental)</t>
    </r>
  </si>
  <si>
    <r>
      <t>MrkJ</t>
    </r>
    <r>
      <rPr>
        <sz val="10"/>
        <rFont val="Arial"/>
        <family val="2"/>
      </rPr>
      <t> A69P</t>
    </r>
  </si>
  <si>
    <r>
      <t>YfiR</t>
    </r>
    <r>
      <rPr>
        <sz val="10"/>
        <rFont val="Arial"/>
        <family val="2"/>
      </rPr>
      <t> V78G </t>
    </r>
    <r>
      <rPr>
        <b/>
        <sz val="10"/>
        <rFont val="Arial"/>
        <family val="2"/>
      </rPr>
      <t>+ DL426_RS20360 </t>
    </r>
    <r>
      <rPr>
        <sz val="10"/>
        <rFont val="Arial"/>
        <family val="2"/>
      </rPr>
      <t>L856V + </t>
    </r>
    <r>
      <rPr>
        <b/>
        <sz val="10"/>
        <rFont val="Arial"/>
        <family val="2"/>
      </rPr>
      <t>DL426_RS18900 </t>
    </r>
    <r>
      <rPr>
        <sz val="10"/>
        <rFont val="Arial"/>
        <family val="2"/>
      </rPr>
      <t>D239K</t>
    </r>
  </si>
  <si>
    <r>
      <t>YfiN</t>
    </r>
    <r>
      <rPr>
        <sz val="10"/>
        <rFont val="Arial"/>
        <family val="2"/>
      </rPr>
      <t> L168P + </t>
    </r>
    <r>
      <rPr>
        <b/>
        <sz val="10"/>
        <rFont val="Arial"/>
        <family val="2"/>
      </rPr>
      <t>MrkD</t>
    </r>
    <r>
      <rPr>
        <sz val="10"/>
        <rFont val="Arial"/>
        <family val="2"/>
      </rPr>
      <t>Δ(G40-V43) + </t>
    </r>
    <r>
      <rPr>
        <b/>
        <sz val="10"/>
        <rFont val="Arial"/>
        <family val="2"/>
      </rPr>
      <t>DL426_RS11825</t>
    </r>
    <r>
      <rPr>
        <sz val="10"/>
        <rFont val="Arial"/>
        <family val="2"/>
      </rPr>
      <t> V85A</t>
    </r>
  </si>
  <si>
    <r>
      <t>DL426_RS17960</t>
    </r>
    <r>
      <rPr>
        <sz val="10"/>
        <rFont val="Arial"/>
        <family val="2"/>
      </rPr>
      <t> P439L</t>
    </r>
  </si>
  <si>
    <r>
      <t>DL426_RS09305 </t>
    </r>
    <r>
      <rPr>
        <sz val="10"/>
        <rFont val="Arial"/>
        <family val="2"/>
      </rPr>
      <t>A203V</t>
    </r>
  </si>
  <si>
    <r>
      <t>DA14734</t>
    </r>
    <r>
      <rPr>
        <sz val="10"/>
        <rFont val="Arial"/>
        <family val="2"/>
      </rPr>
      <t> (parental)</t>
    </r>
  </si>
  <si>
    <r>
      <t>MrkJ </t>
    </r>
    <r>
      <rPr>
        <sz val="10"/>
        <rFont val="Arial"/>
        <family val="2"/>
      </rPr>
      <t>S39N</t>
    </r>
  </si>
  <si>
    <t>c-di-GMP levels (ng/10^9 CFU)</t>
  </si>
  <si>
    <t>Exponential</t>
  </si>
  <si>
    <t>Stationary</t>
  </si>
  <si>
    <r>
      <t>  </t>
    </r>
    <r>
      <rPr>
        <b/>
        <sz val="10"/>
        <rFont val="Arial"/>
        <family val="2"/>
      </rPr>
      <t>IA565 </t>
    </r>
    <r>
      <rPr>
        <sz val="10"/>
        <rFont val="Arial"/>
        <family val="2"/>
      </rPr>
      <t>(parental) vs. </t>
    </r>
    <r>
      <rPr>
        <b/>
        <sz val="10"/>
        <rFont val="Arial"/>
        <family val="2"/>
      </rPr>
      <t>MrkJ </t>
    </r>
    <r>
      <rPr>
        <sz val="10"/>
        <rFont val="Arial"/>
        <family val="2"/>
      </rPr>
      <t>S138*</t>
    </r>
  </si>
  <si>
    <r>
      <t>  </t>
    </r>
    <r>
      <rPr>
        <b/>
        <sz val="10"/>
        <rFont val="Arial"/>
        <family val="2"/>
      </rPr>
      <t>IA565 </t>
    </r>
    <r>
      <rPr>
        <sz val="10"/>
        <rFont val="Arial"/>
        <family val="2"/>
      </rPr>
      <t>(parental) vs. </t>
    </r>
    <r>
      <rPr>
        <b/>
        <sz val="10"/>
        <rFont val="Arial"/>
        <family val="2"/>
      </rPr>
      <t>MrkJ</t>
    </r>
    <r>
      <rPr>
        <sz val="10"/>
        <rFont val="Arial"/>
        <family val="2"/>
      </rPr>
      <t> W140fs + </t>
    </r>
    <r>
      <rPr>
        <i/>
        <sz val="10"/>
        <rFont val="Arial"/>
        <family val="2"/>
      </rPr>
      <t>rRNA/clpB</t>
    </r>
  </si>
  <si>
    <r>
      <t>  </t>
    </r>
    <r>
      <rPr>
        <b/>
        <sz val="10"/>
        <rFont val="Arial"/>
        <family val="2"/>
      </rPr>
      <t>IA565 </t>
    </r>
    <r>
      <rPr>
        <sz val="10"/>
        <rFont val="Arial"/>
        <family val="2"/>
      </rPr>
      <t>(parental) vs. </t>
    </r>
    <r>
      <rPr>
        <b/>
        <sz val="10"/>
        <rFont val="Arial"/>
        <family val="2"/>
      </rPr>
      <t>MrkJ</t>
    </r>
    <r>
      <rPr>
        <sz val="10"/>
        <rFont val="Arial"/>
        <family val="2"/>
      </rPr>
      <t> D143V </t>
    </r>
  </si>
  <si>
    <r>
      <t>  </t>
    </r>
    <r>
      <rPr>
        <b/>
        <sz val="10"/>
        <rFont val="Arial"/>
        <family val="2"/>
      </rPr>
      <t>IA565 </t>
    </r>
    <r>
      <rPr>
        <sz val="10"/>
        <rFont val="Arial"/>
        <family val="2"/>
      </rPr>
      <t>(parental) vs. </t>
    </r>
    <r>
      <rPr>
        <b/>
        <sz val="10"/>
        <rFont val="Arial"/>
        <family val="2"/>
      </rPr>
      <t>MrkJ </t>
    </r>
    <r>
      <rPr>
        <sz val="10"/>
        <rFont val="Arial"/>
        <family val="2"/>
      </rPr>
      <t>F169fs + </t>
    </r>
    <r>
      <rPr>
        <i/>
        <sz val="10"/>
        <rFont val="Arial"/>
        <family val="2"/>
      </rPr>
      <t>RS27740/RS17350</t>
    </r>
  </si>
  <si>
    <r>
      <t>  </t>
    </r>
    <r>
      <rPr>
        <b/>
        <sz val="10"/>
        <rFont val="Arial"/>
        <family val="2"/>
      </rPr>
      <t>IA565 </t>
    </r>
    <r>
      <rPr>
        <sz val="10"/>
        <rFont val="Arial"/>
        <family val="2"/>
      </rPr>
      <t>(parental) vs. </t>
    </r>
    <r>
      <rPr>
        <i/>
        <sz val="10"/>
        <rFont val="Arial"/>
        <family val="2"/>
      </rPr>
      <t>Δ</t>
    </r>
    <r>
      <rPr>
        <b/>
        <i/>
        <sz val="10"/>
        <rFont val="Arial"/>
        <family val="2"/>
      </rPr>
      <t>mrkJ</t>
    </r>
  </si>
  <si>
    <r>
      <t>  </t>
    </r>
    <r>
      <rPr>
        <b/>
        <sz val="10"/>
        <rFont val="Arial"/>
        <family val="2"/>
      </rPr>
      <t>IA565 </t>
    </r>
    <r>
      <rPr>
        <sz val="10"/>
        <rFont val="Arial"/>
        <family val="2"/>
      </rPr>
      <t>(parental) vs. Column G</t>
    </r>
  </si>
  <si>
    <r>
      <t>  </t>
    </r>
    <r>
      <rPr>
        <b/>
        <sz val="10"/>
        <rFont val="Arial"/>
        <family val="2"/>
      </rPr>
      <t>C3091 </t>
    </r>
    <r>
      <rPr>
        <sz val="10"/>
        <rFont val="Arial"/>
        <family val="2"/>
      </rPr>
      <t>(parental) vs. </t>
    </r>
    <r>
      <rPr>
        <b/>
        <sz val="10"/>
        <rFont val="Arial"/>
        <family val="2"/>
      </rPr>
      <t>MrkJ</t>
    </r>
    <r>
      <rPr>
        <sz val="10"/>
        <rFont val="Arial"/>
        <family val="2"/>
      </rPr>
      <t> A69P</t>
    </r>
  </si>
  <si>
    <r>
      <t>  </t>
    </r>
    <r>
      <rPr>
        <b/>
        <sz val="10"/>
        <rFont val="Arial"/>
        <family val="2"/>
      </rPr>
      <t>C3091 </t>
    </r>
    <r>
      <rPr>
        <sz val="10"/>
        <rFont val="Arial"/>
        <family val="2"/>
      </rPr>
      <t>(parental) vs. </t>
    </r>
    <r>
      <rPr>
        <b/>
        <sz val="10"/>
        <rFont val="Arial"/>
        <family val="2"/>
      </rPr>
      <t>DL426_RS17960</t>
    </r>
    <r>
      <rPr>
        <sz val="10"/>
        <rFont val="Arial"/>
        <family val="2"/>
      </rPr>
      <t> P439L</t>
    </r>
  </si>
  <si>
    <r>
      <t>  </t>
    </r>
    <r>
      <rPr>
        <b/>
        <sz val="10"/>
        <rFont val="Arial"/>
        <family val="2"/>
      </rPr>
      <t>C3091 </t>
    </r>
    <r>
      <rPr>
        <sz val="10"/>
        <rFont val="Arial"/>
        <family val="2"/>
      </rPr>
      <t>(parental) vs. </t>
    </r>
    <r>
      <rPr>
        <b/>
        <sz val="10"/>
        <rFont val="Arial"/>
        <family val="2"/>
      </rPr>
      <t>DL426_RS09305 </t>
    </r>
    <r>
      <rPr>
        <sz val="10"/>
        <rFont val="Arial"/>
        <family val="2"/>
      </rPr>
      <t>A203V</t>
    </r>
  </si>
  <si>
    <r>
      <t>  </t>
    </r>
    <r>
      <rPr>
        <b/>
        <sz val="10"/>
        <rFont val="Arial"/>
        <family val="2"/>
      </rPr>
      <t>DA14734</t>
    </r>
    <r>
      <rPr>
        <sz val="10"/>
        <rFont val="Arial"/>
        <family val="2"/>
      </rPr>
      <t> (parental) vs. </t>
    </r>
    <r>
      <rPr>
        <b/>
        <sz val="10"/>
        <rFont val="Arial"/>
        <family val="2"/>
      </rPr>
      <t>MrkJ </t>
    </r>
    <r>
      <rPr>
        <sz val="10"/>
        <rFont val="Arial"/>
        <family val="2"/>
      </rPr>
      <t>S39N</t>
    </r>
  </si>
  <si>
    <r>
      <t>  </t>
    </r>
    <r>
      <rPr>
        <b/>
        <sz val="10"/>
        <rFont val="Arial"/>
        <family val="2"/>
      </rPr>
      <t>DA14734</t>
    </r>
    <r>
      <rPr>
        <sz val="10"/>
        <rFont val="Arial"/>
        <family val="2"/>
      </rPr>
      <t> (parental) vs. </t>
    </r>
    <r>
      <rPr>
        <b/>
        <sz val="10"/>
        <rFont val="Arial"/>
        <family val="2"/>
      </rPr>
      <t>MrkJ</t>
    </r>
    <r>
      <rPr>
        <sz val="10"/>
        <rFont val="Arial"/>
        <family val="2"/>
      </rPr>
      <t> L210Q</t>
    </r>
  </si>
  <si>
    <t>  IA565 vs. MrkJ S138*</t>
  </si>
  <si>
    <t>  IA565 vs. MrkJ D143V </t>
  </si>
  <si>
    <r>
      <t>  IA565 vs. </t>
    </r>
    <r>
      <rPr>
        <i/>
        <sz val="10"/>
        <rFont val="Arial"/>
        <family val="2"/>
      </rPr>
      <t>ΔmrkJ</t>
    </r>
  </si>
  <si>
    <t>  IA565 vs. DPF99_RS11750 R43fs + VasK D566V</t>
  </si>
  <si>
    <t>  IA565 vs. MrkJ W140fs + rRNA/clpB</t>
  </si>
  <si>
    <t>  IA565 vs. MrkJ F169fs + RS27740/RS17350</t>
  </si>
  <si>
    <r>
      <t>  </t>
    </r>
    <r>
      <rPr>
        <b/>
        <sz val="10"/>
        <rFont val="Arial"/>
        <family val="2"/>
      </rPr>
      <t>C3091 </t>
    </r>
    <r>
      <rPr>
        <sz val="10"/>
        <rFont val="Arial"/>
        <family val="2"/>
      </rPr>
      <t>(parental) vs.YfiR V78G + DL426_RS20360 L856V + DL426_RS18900 D239K</t>
    </r>
  </si>
  <si>
    <r>
      <t>  </t>
    </r>
    <r>
      <rPr>
        <b/>
        <sz val="10"/>
        <rFont val="Arial"/>
        <family val="2"/>
      </rPr>
      <t>C3091 </t>
    </r>
    <r>
      <rPr>
        <sz val="10"/>
        <rFont val="Arial"/>
        <family val="2"/>
      </rPr>
      <t>(parental) vs. YfiN L168P + MrkDΔ(G40-V43) + DL426_RS11825 V85A</t>
    </r>
  </si>
  <si>
    <t>  DA14734 vs. MrkJ S39N</t>
  </si>
  <si>
    <t>MrkJ S39N</t>
  </si>
  <si>
    <t>  DA14734 vs. MrkJ L210Q</t>
  </si>
  <si>
    <t>p-value</t>
  </si>
  <si>
    <r>
      <t>MrkJ</t>
    </r>
    <r>
      <rPr>
        <sz val="10"/>
        <rFont val="Arial"/>
        <family val="2"/>
      </rPr>
      <t> W140fs + </t>
    </r>
    <r>
      <rPr>
        <i/>
        <sz val="10"/>
        <rFont val="Arial"/>
        <family val="2"/>
      </rPr>
      <t>rRNA/clpB</t>
    </r>
  </si>
  <si>
    <r>
      <t>MrkJ </t>
    </r>
    <r>
      <rPr>
        <sz val="10"/>
        <rFont val="Arial"/>
        <family val="2"/>
      </rPr>
      <t>F169fs+ </t>
    </r>
    <r>
      <rPr>
        <i/>
        <sz val="10"/>
        <rFont val="Arial"/>
        <family val="2"/>
      </rPr>
      <t>RS27740/RS17350</t>
    </r>
  </si>
  <si>
    <r>
      <t>Δ</t>
    </r>
    <r>
      <rPr>
        <b/>
        <sz val="10"/>
        <rFont val="Arial"/>
        <family val="2"/>
      </rPr>
      <t>DPF99_RS11750 </t>
    </r>
    <r>
      <rPr>
        <sz val="10"/>
        <rFont val="Arial"/>
        <family val="2"/>
      </rPr>
      <t>(constructed)</t>
    </r>
  </si>
  <si>
    <r>
      <t>DPF99_RS11750</t>
    </r>
    <r>
      <rPr>
        <sz val="10"/>
        <rFont val="Arial"/>
        <family val="2"/>
      </rPr>
      <t> R43fs + </t>
    </r>
    <r>
      <rPr>
        <b/>
        <sz val="10"/>
        <rFont val="Arial"/>
        <family val="2"/>
      </rPr>
      <t xml:space="preserve">VasK </t>
    </r>
    <r>
      <rPr>
        <sz val="10"/>
        <rFont val="Arial"/>
        <family val="2"/>
      </rPr>
      <t>D566V</t>
    </r>
  </si>
  <si>
    <r>
      <t>YfiR</t>
    </r>
    <r>
      <rPr>
        <sz val="10"/>
        <rFont val="Arial"/>
        <family val="2"/>
      </rPr>
      <t> V78G </t>
    </r>
    <r>
      <rPr>
        <b/>
        <sz val="10"/>
        <rFont val="Arial"/>
        <family val="2"/>
      </rPr>
      <t>+ DL426_RS20360 </t>
    </r>
    <r>
      <rPr>
        <sz val="10"/>
        <rFont val="Arial"/>
        <family val="2"/>
      </rPr>
      <t>L856V + </t>
    </r>
    <r>
      <rPr>
        <b/>
        <sz val="10"/>
        <rFont val="Arial"/>
        <family val="2"/>
      </rPr>
      <t>DL426_RS18900 </t>
    </r>
    <r>
      <rPr>
        <sz val="10"/>
        <rFont val="Arial"/>
        <family val="2"/>
      </rPr>
      <t>D239K</t>
    </r>
  </si>
  <si>
    <r>
      <t>YfiN</t>
    </r>
    <r>
      <rPr>
        <sz val="10"/>
        <rFont val="Arial"/>
        <family val="2"/>
      </rPr>
      <t> L168P + </t>
    </r>
    <r>
      <rPr>
        <b/>
        <sz val="10"/>
        <rFont val="Arial"/>
        <family val="2"/>
      </rPr>
      <t>MrkD</t>
    </r>
    <r>
      <rPr>
        <sz val="10"/>
        <rFont val="Arial"/>
        <family val="2"/>
      </rPr>
      <t>Δ(G40-V43) + </t>
    </r>
    <r>
      <rPr>
        <b/>
        <sz val="10"/>
        <rFont val="Arial"/>
        <family val="2"/>
      </rPr>
      <t>DL426_RS11825</t>
    </r>
    <r>
      <rPr>
        <sz val="10"/>
        <rFont val="Arial"/>
        <family val="2"/>
      </rPr>
      <t> V85A</t>
    </r>
  </si>
  <si>
    <r>
      <t>DL426_RS17960</t>
    </r>
    <r>
      <rPr>
        <sz val="10"/>
        <rFont val="Arial"/>
        <family val="2"/>
      </rPr>
      <t> P439L</t>
    </r>
  </si>
  <si>
    <r>
      <t>Δ</t>
    </r>
    <r>
      <rPr>
        <b/>
        <sz val="10"/>
        <rFont val="Arial"/>
        <family val="2"/>
      </rPr>
      <t>DL426_RS17960 </t>
    </r>
    <r>
      <rPr>
        <sz val="10"/>
        <rFont val="Arial"/>
        <family val="2"/>
      </rPr>
      <t>(constructed)</t>
    </r>
  </si>
  <si>
    <r>
      <t>Δ</t>
    </r>
    <r>
      <rPr>
        <b/>
        <sz val="10"/>
        <rFont val="Arial"/>
        <family val="2"/>
      </rPr>
      <t>DL426_RS09305 </t>
    </r>
    <r>
      <rPr>
        <sz val="10"/>
        <rFont val="Arial"/>
        <family val="2"/>
      </rPr>
      <t>(constructed)</t>
    </r>
  </si>
  <si>
    <r>
      <t>DL426_RS27450 </t>
    </r>
    <r>
      <rPr>
        <sz val="10"/>
        <rFont val="Arial"/>
        <family val="2"/>
      </rPr>
      <t>T28fs +</t>
    </r>
    <r>
      <rPr>
        <b/>
        <sz val="10"/>
        <rFont val="Arial"/>
        <family val="2"/>
      </rPr>
      <t> BcsB</t>
    </r>
    <r>
      <rPr>
        <sz val="10"/>
        <rFont val="Arial"/>
        <family val="2"/>
      </rPr>
      <t> A559B</t>
    </r>
  </si>
  <si>
    <r>
      <t>YfiR</t>
    </r>
    <r>
      <rPr>
        <sz val="10"/>
        <rFont val="Arial"/>
        <family val="2"/>
      </rPr>
      <t> I36S + </t>
    </r>
    <r>
      <rPr>
        <b/>
        <sz val="10"/>
        <rFont val="Arial"/>
        <family val="2"/>
      </rPr>
      <t>FimH</t>
    </r>
    <r>
      <rPr>
        <sz val="10"/>
        <rFont val="Arial"/>
        <family val="2"/>
      </rPr>
      <t> T108S</t>
    </r>
  </si>
  <si>
    <r>
      <t>I6N99_06440</t>
    </r>
    <r>
      <rPr>
        <sz val="10"/>
        <rFont val="Arial"/>
        <family val="2"/>
      </rPr>
      <t> I36S + </t>
    </r>
    <r>
      <rPr>
        <b/>
        <sz val="10"/>
        <rFont val="Arial"/>
        <family val="2"/>
      </rPr>
      <t>I6N99_05140</t>
    </r>
    <r>
      <rPr>
        <sz val="10"/>
        <rFont val="Arial"/>
        <family val="2"/>
      </rPr>
      <t> L213R</t>
    </r>
  </si>
  <si>
    <r>
      <t>prom. </t>
    </r>
    <r>
      <rPr>
        <b/>
        <i/>
        <sz val="10"/>
        <rFont val="Arial"/>
        <family val="2"/>
      </rPr>
      <t>mrkH</t>
    </r>
    <r>
      <rPr>
        <sz val="10"/>
        <rFont val="Arial"/>
        <family val="2"/>
      </rPr>
      <t> + </t>
    </r>
    <r>
      <rPr>
        <b/>
        <sz val="10"/>
        <rFont val="Arial"/>
        <family val="2"/>
      </rPr>
      <t>I6N99_25645</t>
    </r>
    <r>
      <rPr>
        <sz val="10"/>
        <rFont val="Arial"/>
        <family val="2"/>
      </rPr>
      <t> F123L</t>
    </r>
  </si>
  <si>
    <r>
      <t>prom.</t>
    </r>
    <r>
      <rPr>
        <b/>
        <sz val="10"/>
        <rFont val="Arial"/>
        <family val="2"/>
      </rPr>
      <t> </t>
    </r>
    <r>
      <rPr>
        <b/>
        <i/>
        <sz val="10"/>
        <rFont val="Arial"/>
        <family val="2"/>
      </rPr>
      <t>mrkA</t>
    </r>
    <r>
      <rPr>
        <sz val="10"/>
        <rFont val="Arial"/>
        <family val="2"/>
      </rPr>
      <t> +</t>
    </r>
    <r>
      <rPr>
        <b/>
        <sz val="10"/>
        <rFont val="Arial"/>
        <family val="2"/>
      </rPr>
      <t> I6N99_05140 </t>
    </r>
    <r>
      <rPr>
        <sz val="10"/>
        <rFont val="Arial"/>
        <family val="2"/>
      </rPr>
      <t>A203V</t>
    </r>
  </si>
  <si>
    <t>Wzc G538A</t>
  </si>
  <si>
    <t>Wzc G538A + Prc I456N </t>
  </si>
  <si>
    <t>MrkDΔ(G40-V43)</t>
  </si>
  <si>
    <t>MrkD 2x(130-140)</t>
  </si>
  <si>
    <t>MrkD 2x(130-140) + MrkD S166C</t>
  </si>
  <si>
    <t>MrkJ D143V</t>
  </si>
  <si>
    <t>MrkJ D143V + MrkDΔR41</t>
  </si>
  <si>
    <t>Spyo T361S</t>
  </si>
  <si>
    <t>Spyo T361S + Wzc Q392K</t>
  </si>
  <si>
    <t>Spyo T361S + WbaP T205fs</t>
  </si>
  <si>
    <t>Spyo T361S + MrkJ E49fs</t>
  </si>
  <si>
    <r>
      <t>Wzc G538A + Prc I456N + </t>
    </r>
    <r>
      <rPr>
        <i/>
        <sz val="10"/>
        <rFont val="Arial"/>
        <family val="2"/>
      </rPr>
      <t>wzb</t>
    </r>
    <r>
      <rPr>
        <sz val="10"/>
        <rFont val="Arial"/>
        <family val="2"/>
      </rPr>
      <t>:</t>
    </r>
    <r>
      <rPr>
        <i/>
        <sz val="10"/>
        <rFont val="Arial"/>
        <family val="2"/>
      </rPr>
      <t>:IS5</t>
    </r>
  </si>
  <si>
    <r>
      <t xml:space="preserve">MrkD W59C + </t>
    </r>
    <r>
      <rPr>
        <i/>
        <sz val="10"/>
        <rFont val="Arial"/>
        <family val="2"/>
      </rPr>
      <t>RS13940/RS13945</t>
    </r>
  </si>
  <si>
    <r>
      <t>MrkD 2x(130-140) + </t>
    </r>
    <r>
      <rPr>
        <i/>
        <sz val="10"/>
        <rFont val="Arial"/>
        <family val="2"/>
      </rPr>
      <t>mrkJ</t>
    </r>
    <r>
      <rPr>
        <sz val="10"/>
        <rFont val="Arial"/>
        <family val="2"/>
      </rPr>
      <t>::</t>
    </r>
    <r>
      <rPr>
        <i/>
        <sz val="10"/>
        <rFont val="Arial"/>
        <family val="2"/>
      </rPr>
      <t>IS5</t>
    </r>
  </si>
  <si>
    <r>
      <t xml:space="preserve">MrkJ F114S + NarG H549R + </t>
    </r>
    <r>
      <rPr>
        <i/>
        <sz val="10"/>
        <rFont val="Arial"/>
        <family val="2"/>
      </rPr>
      <t>gsiD/rimO</t>
    </r>
  </si>
  <si>
    <r>
      <t>wzc</t>
    </r>
    <r>
      <rPr>
        <sz val="10"/>
        <rFont val="Arial"/>
        <family val="2"/>
      </rPr>
      <t>::</t>
    </r>
    <r>
      <rPr>
        <i/>
        <sz val="10"/>
        <rFont val="Arial"/>
        <family val="2"/>
      </rPr>
      <t>IS5 + mrkD</t>
    </r>
    <r>
      <rPr>
        <sz val="10"/>
        <rFont val="Arial"/>
        <family val="2"/>
      </rPr>
      <t>::</t>
    </r>
    <r>
      <rPr>
        <i/>
        <sz val="10"/>
        <rFont val="Arial"/>
        <family val="2"/>
      </rPr>
      <t>IS5</t>
    </r>
  </si>
  <si>
    <r>
      <t>wbaP::IS5 + </t>
    </r>
    <r>
      <rPr>
        <sz val="10"/>
        <rFont val="Arial"/>
        <family val="2"/>
      </rPr>
      <t>MrkD 2x(130-140)</t>
    </r>
  </si>
  <si>
    <r>
      <t>wbaP</t>
    </r>
    <r>
      <rPr>
        <sz val="10"/>
        <rFont val="Arial"/>
        <family val="2"/>
      </rPr>
      <t>::</t>
    </r>
    <r>
      <rPr>
        <i/>
        <sz val="10"/>
        <rFont val="Arial"/>
        <family val="2"/>
      </rPr>
      <t>IS5 + mrkJ</t>
    </r>
    <r>
      <rPr>
        <sz val="10"/>
        <rFont val="Arial"/>
        <family val="2"/>
      </rPr>
      <t>::</t>
    </r>
    <r>
      <rPr>
        <i/>
        <sz val="10"/>
        <rFont val="Arial"/>
        <family val="2"/>
      </rPr>
      <t>IS5</t>
    </r>
  </si>
  <si>
    <r>
      <t>MtgA F87L + </t>
    </r>
    <r>
      <rPr>
        <i/>
        <sz val="10"/>
        <rFont val="Arial"/>
        <family val="2"/>
      </rPr>
      <t>gltA/sdhC</t>
    </r>
  </si>
  <si>
    <t>  IA565 vs. Wzc G538A</t>
  </si>
  <si>
    <t>  IA565 vs. Wzc P643H</t>
  </si>
  <si>
    <t>  IA565 vs. Wzc G538A + Prc I456N </t>
  </si>
  <si>
    <t>  IA565 vs. RcsD G217R</t>
  </si>
  <si>
    <t>  IA565 vs. MrkDΔ(G40-V43)</t>
  </si>
  <si>
    <r>
      <t>  IA565 vs. MrkD W59C + </t>
    </r>
    <r>
      <rPr>
        <i/>
        <sz val="10"/>
        <rFont val="Arial"/>
        <family val="2"/>
      </rPr>
      <t>RS13940/RS13945</t>
    </r>
  </si>
  <si>
    <r>
      <t>MrkD W59C + </t>
    </r>
    <r>
      <rPr>
        <i/>
        <sz val="10"/>
        <rFont val="Arial"/>
        <family val="2"/>
      </rPr>
      <t>RS13940/RS13945</t>
    </r>
  </si>
  <si>
    <t>  IA565 vs. MrkD 2x(130-140)</t>
  </si>
  <si>
    <t>  IA565 vs. MrkD 2x(130-140) + MrkD S166C</t>
  </si>
  <si>
    <t>MrkD 2x(130-140) + MrkD S166C</t>
  </si>
  <si>
    <r>
      <t>  IA565 vs. MrkD 2x(130-140) + </t>
    </r>
    <r>
      <rPr>
        <i/>
        <sz val="10"/>
        <rFont val="Arial"/>
        <family val="2"/>
      </rPr>
      <t>mrkJ</t>
    </r>
    <r>
      <rPr>
        <sz val="10"/>
        <rFont val="Arial"/>
        <family val="2"/>
      </rPr>
      <t>::</t>
    </r>
    <r>
      <rPr>
        <i/>
        <sz val="10"/>
        <rFont val="Arial"/>
        <family val="2"/>
      </rPr>
      <t>IS5</t>
    </r>
  </si>
  <si>
    <t>  IA565 vs. MrkJ D143V</t>
  </si>
  <si>
    <t>  IA565 vs. Column O</t>
  </si>
  <si>
    <t>Column O</t>
  </si>
  <si>
    <t>  IA565 vs. MrkJ D143V + MrkDΔR41</t>
  </si>
  <si>
    <r>
      <t>  IA565 vs. wzc::</t>
    </r>
    <r>
      <rPr>
        <i/>
        <sz val="10"/>
        <rFont val="Arial"/>
        <family val="2"/>
      </rPr>
      <t>IS5 + mrkD</t>
    </r>
    <r>
      <rPr>
        <sz val="10"/>
        <rFont val="Arial"/>
        <family val="2"/>
      </rPr>
      <t>::</t>
    </r>
    <r>
      <rPr>
        <i/>
        <sz val="10"/>
        <rFont val="Arial"/>
        <family val="2"/>
      </rPr>
      <t>IS5</t>
    </r>
  </si>
  <si>
    <r>
      <t>wzc::</t>
    </r>
    <r>
      <rPr>
        <i/>
        <sz val="10"/>
        <rFont val="Arial"/>
        <family val="2"/>
      </rPr>
      <t>IS5 + mrkD</t>
    </r>
    <r>
      <rPr>
        <sz val="10"/>
        <rFont val="Arial"/>
        <family val="2"/>
      </rPr>
      <t>::</t>
    </r>
    <r>
      <rPr>
        <i/>
        <sz val="10"/>
        <rFont val="Arial"/>
        <family val="2"/>
      </rPr>
      <t>IS5</t>
    </r>
  </si>
  <si>
    <t>  IA565 vs. wbaP::IS5 + MrkD 2x(130-140)</t>
  </si>
  <si>
    <t>wbaP::IS5 + MrkD 2x(130-140)</t>
  </si>
  <si>
    <r>
      <t>  IA565 vs. wbaP::</t>
    </r>
    <r>
      <rPr>
        <i/>
        <sz val="10"/>
        <rFont val="Arial"/>
        <family val="2"/>
      </rPr>
      <t>IS5 + mrkJ</t>
    </r>
    <r>
      <rPr>
        <sz val="10"/>
        <rFont val="Arial"/>
        <family val="2"/>
      </rPr>
      <t>::</t>
    </r>
    <r>
      <rPr>
        <i/>
        <sz val="10"/>
        <rFont val="Arial"/>
        <family val="2"/>
      </rPr>
      <t>IS5</t>
    </r>
  </si>
  <si>
    <r>
      <t>wbaP::</t>
    </r>
    <r>
      <rPr>
        <i/>
        <sz val="10"/>
        <rFont val="Arial"/>
        <family val="2"/>
      </rPr>
      <t>IS5 + mrkJ</t>
    </r>
    <r>
      <rPr>
        <sz val="10"/>
        <rFont val="Arial"/>
        <family val="2"/>
      </rPr>
      <t>::</t>
    </r>
    <r>
      <rPr>
        <i/>
        <sz val="10"/>
        <rFont val="Arial"/>
        <family val="2"/>
      </rPr>
      <t>IS5</t>
    </r>
  </si>
  <si>
    <t>  IA565 vs. Spyo T361S</t>
  </si>
  <si>
    <t>  IA565 vs. Spyo T361S + Wzc Q392K</t>
  </si>
  <si>
    <t>  IA565 vs. Spyo T361S + WbaP T205fs</t>
  </si>
  <si>
    <t>  IA565 vs. Spyo T361S + MrkJ E49fs</t>
  </si>
  <si>
    <r>
      <t>  IA565 vs. MtgA F87L + </t>
    </r>
    <r>
      <rPr>
        <i/>
        <sz val="10"/>
        <rFont val="Arial"/>
        <family val="2"/>
      </rPr>
      <t>gltA/sdhC</t>
    </r>
  </si>
  <si>
    <t>  IA565 vs. MrkJ F114S + NarG H549R + gsiD/rimO</t>
  </si>
  <si>
    <t>Wzc V567D</t>
  </si>
  <si>
    <t>Wzc D559N + VasK T994M</t>
  </si>
  <si>
    <t>DL426_RS27450 T28fs + BcsB A559D </t>
  </si>
  <si>
    <t>YfiR V78G + DL426_RS20360 L865V + DL426_RS18900 D239Y</t>
  </si>
  <si>
    <t>Wzc F271L + Prc A198fs</t>
  </si>
  <si>
    <t>Wzc Q394L + I6N99_07880 I112fs</t>
  </si>
  <si>
    <t>Wzc Q394L + 348fs I6N99_07880 I112fs</t>
  </si>
  <si>
    <t>Wzc F271L + FimD T534P + I6N99_07165 A156V</t>
  </si>
  <si>
    <t>Wzc P642S + FimI S27fs</t>
  </si>
  <si>
    <t>Alr V132G</t>
  </si>
  <si>
    <r>
      <t>Wzc F271L + I6N99_17940 V142I + </t>
    </r>
    <r>
      <rPr>
        <i/>
        <sz val="10"/>
        <rFont val="Arial"/>
        <family val="2"/>
      </rPr>
      <t>argB/argH</t>
    </r>
  </si>
  <si>
    <r>
      <t>FimD T534P + </t>
    </r>
    <r>
      <rPr>
        <i/>
        <sz val="10"/>
        <rFont val="Arial"/>
        <family val="2"/>
      </rPr>
      <t>09035/09040</t>
    </r>
  </si>
  <si>
    <t>Y-?</t>
  </si>
  <si>
    <t>  C3091 (parental) vs. Wzc V567D</t>
  </si>
  <si>
    <t>4.494 to 5.752</t>
  </si>
  <si>
    <t>  C3091 (parental) vs. Wzc P642T</t>
  </si>
  <si>
    <t>4.159 to 5.417</t>
  </si>
  <si>
    <t>  C3091 (parental) vs. Wzc D559N + VasK T994M</t>
  </si>
  <si>
    <t>4.273 to 5.531</t>
  </si>
  <si>
    <r>
      <t>  C3091 (parental) vs. Δ</t>
    </r>
    <r>
      <rPr>
        <i/>
        <sz val="10"/>
        <rFont val="Arial"/>
        <family val="2"/>
      </rPr>
      <t>wzc</t>
    </r>
  </si>
  <si>
    <t>4.794 to 6.052</t>
  </si>
  <si>
    <t>  C3091 (parental) vs. Column AD</t>
  </si>
  <si>
    <t>4.975 to 6.233</t>
  </si>
  <si>
    <t>Column AD</t>
  </si>
  <si>
    <t>  C3091 (parental) vs. MrkDΔ(G40-V43)</t>
  </si>
  <si>
    <t>-1.567 to -0.3088</t>
  </si>
  <si>
    <t>AE</t>
  </si>
  <si>
    <t>  C3091 (parental) vs. DL426_RS17960 P439L</t>
  </si>
  <si>
    <t>-1.193 to 0.06480</t>
  </si>
  <si>
    <t>AF</t>
  </si>
  <si>
    <t>  C3091 (parental) vs. MrkJ A69P</t>
  </si>
  <si>
    <t>-1.291 to -0.03280</t>
  </si>
  <si>
    <t>AG</t>
  </si>
  <si>
    <t>  C3091 (parental) vs. DL426_RS09305 A203V</t>
  </si>
  <si>
    <t>-0.5413 to 0.7168</t>
  </si>
  <si>
    <t>AH</t>
  </si>
  <si>
    <t>  C3091 (parental) vs. Column AI</t>
  </si>
  <si>
    <t>-1.228 to 0.03029</t>
  </si>
  <si>
    <t>AI</t>
  </si>
  <si>
    <t>Column AI</t>
  </si>
  <si>
    <t>  C3091 (parental) vs. Column AJ</t>
  </si>
  <si>
    <t>-1.251 to 0.007109</t>
  </si>
  <si>
    <t>AJ</t>
  </si>
  <si>
    <t>Column AJ</t>
  </si>
  <si>
    <t>AK-?</t>
  </si>
  <si>
    <t>  DA14734 (parental) vs. Wzc P642S</t>
  </si>
  <si>
    <t>4.690 to 6.077</t>
  </si>
  <si>
    <t>AL</t>
  </si>
  <si>
    <t>  DA14734 (parental) vs. Wzc F271L + Prc A198fs</t>
  </si>
  <si>
    <t>2.495 to 3.779</t>
  </si>
  <si>
    <t>AM</t>
  </si>
  <si>
    <t>  DA14734 (parental) vs. Column AN</t>
  </si>
  <si>
    <t>3.729 to 5.013</t>
  </si>
  <si>
    <t>AN</t>
  </si>
  <si>
    <t>Column AN</t>
  </si>
  <si>
    <t>  DA14734 (parental) vs. Wzc Q394L + I6N99_07880 I112fs</t>
  </si>
  <si>
    <t>3.088 to 4.372</t>
  </si>
  <si>
    <t>AO</t>
  </si>
  <si>
    <t>  DA14734 (parental) vs. Column AP</t>
  </si>
  <si>
    <t>4.461 to 5.746</t>
  </si>
  <si>
    <t>AP</t>
  </si>
  <si>
    <t>Column AP</t>
  </si>
  <si>
    <t>  DA14734 (parental) vs. MrkJ S39N</t>
  </si>
  <si>
    <t>-0.7391 to 0.5449</t>
  </si>
  <si>
    <t>AQ</t>
  </si>
  <si>
    <t>  DA14734 (parental) vs. MrkJ L210Q</t>
  </si>
  <si>
    <t>-0.6498 to 0.6342</t>
  </si>
  <si>
    <t>AR</t>
  </si>
  <si>
    <t>  DA14734 (parental) vs. MrkDΔ(G40-V43)</t>
  </si>
  <si>
    <t>-0.6627 to 0.6213</t>
  </si>
  <si>
    <t>AS</t>
  </si>
  <si>
    <r>
      <t>  DA14734 (parental) vs. FimD T534P + </t>
    </r>
    <r>
      <rPr>
        <i/>
        <sz val="10"/>
        <rFont val="Arial"/>
        <family val="2"/>
      </rPr>
      <t>09035/09040</t>
    </r>
  </si>
  <si>
    <t>-0.5765 to 0.7075</t>
  </si>
  <si>
    <t>AT</t>
  </si>
  <si>
    <t>  DA14734 (parental) vs. Column AU</t>
  </si>
  <si>
    <t>4.609 to 5.893</t>
  </si>
  <si>
    <t>AU</t>
  </si>
  <si>
    <t>Column AU</t>
  </si>
  <si>
    <t>  DA14734 (parental) vs. Wzc P642S + FimI S27fs</t>
  </si>
  <si>
    <t>4.521 to 5.805</t>
  </si>
  <si>
    <t>AV</t>
  </si>
  <si>
    <t>  DA14734 (parental) vs. Alr V132G</t>
  </si>
  <si>
    <t>-0.5461 to 0.7379</t>
  </si>
  <si>
    <t>AW</t>
  </si>
  <si>
    <t>  DA14734 (parental) vs. Rho S325T</t>
  </si>
  <si>
    <t>-0.9670 to 0.3170</t>
  </si>
  <si>
    <t>AX</t>
  </si>
  <si>
    <t>Wzc G538A + Prc I456N</t>
  </si>
  <si>
    <t>Wzc P642A</t>
  </si>
  <si>
    <t>Wzc A263D</t>
  </si>
  <si>
    <t>Wzc D561E</t>
  </si>
  <si>
    <t>Wzc P642S+ FimI S27fs</t>
  </si>
  <si>
    <t>Wzc P641L+ Prc A153fs + RbfA D29E</t>
  </si>
  <si>
    <r>
      <t>Wzc F271L + I6N99_17940 V142I + int. (</t>
    </r>
    <r>
      <rPr>
        <i/>
        <sz val="10"/>
        <rFont val="Arial"/>
        <family val="2"/>
      </rPr>
      <t>argB/argH</t>
    </r>
    <r>
      <rPr>
        <sz val="10"/>
        <rFont val="Arial"/>
        <family val="2"/>
      </rPr>
      <t>)</t>
    </r>
  </si>
  <si>
    <t>Wzc Q394K + I6N99_07880 I112fs</t>
  </si>
  <si>
    <t>Wzc F271L + FimD T534P+ I6N99_07165 A156V</t>
  </si>
  <si>
    <t>Hypermucoid morphotype</t>
  </si>
  <si>
    <r>
      <t>Wzc G538A + Prc I456N + </t>
    </r>
    <r>
      <rPr>
        <i/>
        <sz val="10"/>
        <rFont val="Arial"/>
        <family val="2"/>
      </rPr>
      <t>wzb</t>
    </r>
    <r>
      <rPr>
        <sz val="10"/>
        <rFont val="Arial"/>
        <family val="2"/>
      </rPr>
      <t>::IS5</t>
    </r>
  </si>
  <si>
    <r>
      <t>wzc</t>
    </r>
    <r>
      <rPr>
        <sz val="10"/>
        <rFont val="Arial"/>
        <family val="2"/>
      </rPr>
      <t>::IS5 + </t>
    </r>
    <r>
      <rPr>
        <i/>
        <sz val="10"/>
        <rFont val="Arial"/>
        <family val="2"/>
      </rPr>
      <t>mrkD</t>
    </r>
    <r>
      <rPr>
        <sz val="10"/>
        <rFont val="Arial"/>
        <family val="2"/>
      </rPr>
      <t>::IS5</t>
    </r>
  </si>
  <si>
    <r>
      <t>wbaP</t>
    </r>
    <r>
      <rPr>
        <sz val="10"/>
        <rFont val="Arial"/>
        <family val="2"/>
      </rPr>
      <t>::IS5 + MrkD 2x(F130-N140)</t>
    </r>
  </si>
  <si>
    <r>
      <t>wbaP</t>
    </r>
    <r>
      <rPr>
        <sz val="10"/>
        <rFont val="Arial"/>
        <family val="2"/>
      </rPr>
      <t>::IS5 + </t>
    </r>
    <r>
      <rPr>
        <i/>
        <sz val="10"/>
        <rFont val="Arial"/>
        <family val="2"/>
      </rPr>
      <t>mrkJ</t>
    </r>
    <r>
      <rPr>
        <sz val="10"/>
        <rFont val="Arial"/>
        <family val="2"/>
      </rPr>
      <t>::IS5</t>
    </r>
  </si>
  <si>
    <t>Wzc Q394K + 348fs + I6N99_07880 I112fs</t>
  </si>
  <si>
    <t>0.15*</t>
  </si>
  <si>
    <t>Rho S325T 37℃ </t>
  </si>
  <si>
    <t>Rho S325T 30℃ </t>
  </si>
  <si>
    <r>
      <t>Δ</t>
    </r>
    <r>
      <rPr>
        <i/>
        <sz val="10"/>
        <rFont val="Arial"/>
        <family val="2"/>
      </rPr>
      <t>rcsD</t>
    </r>
    <r>
      <rPr>
        <sz val="10"/>
        <rFont val="Arial"/>
        <family val="2"/>
      </rPr>
      <t> (constructed)</t>
    </r>
  </si>
  <si>
    <r>
      <t>MrkD Δ(G40-V43) + int. (</t>
    </r>
    <r>
      <rPr>
        <i/>
        <sz val="10"/>
        <rFont val="Arial"/>
        <family val="2"/>
      </rPr>
      <t>gltA/sdhC</t>
    </r>
    <r>
      <rPr>
        <sz val="10"/>
        <rFont val="Arial"/>
        <family val="2"/>
      </rPr>
      <t>)</t>
    </r>
  </si>
  <si>
    <t>MrkD Δ(G40-V43) + DPF99_RS15745 D41V + int. (3413938)</t>
  </si>
  <si>
    <t>MrkD W59C+ int. (2448410)</t>
  </si>
  <si>
    <r>
      <t>MrkD 2x(F130-N140)+ </t>
    </r>
    <r>
      <rPr>
        <i/>
        <sz val="10"/>
        <rFont val="Arial"/>
        <family val="2"/>
      </rPr>
      <t>mrkJ::IS5</t>
    </r>
  </si>
  <si>
    <t>MrkD 2x(F130-N140) + S166C </t>
  </si>
  <si>
    <r>
      <t>MrkD 2x(F130-N140) + </t>
    </r>
    <r>
      <rPr>
        <i/>
        <sz val="10"/>
        <rFont val="Arial"/>
        <family val="2"/>
      </rPr>
      <t>mrkJ::IS5</t>
    </r>
    <r>
      <rPr>
        <sz val="10"/>
        <rFont val="Arial"/>
        <family val="2"/>
      </rPr>
      <t> + KL102_12 P44T</t>
    </r>
  </si>
  <si>
    <t>Spyo T361S + MrkD Δ(G40-V43)</t>
  </si>
  <si>
    <t>Spyo T361S + DPF99_RS07645 T558fs + DPF99_RS14850 A236V</t>
  </si>
  <si>
    <t>Spyo T361S + 6 mut.</t>
  </si>
  <si>
    <t>Spyo T361S + MrkJ F78C + RspH T26D</t>
  </si>
  <si>
    <r>
      <t>MrkJ F114S + NarG H549R + int. (</t>
    </r>
    <r>
      <rPr>
        <i/>
        <sz val="10"/>
        <rFont val="Arial"/>
        <family val="2"/>
      </rPr>
      <t>gsiD/rimO</t>
    </r>
    <r>
      <rPr>
        <sz val="10"/>
        <rFont val="Arial"/>
        <family val="2"/>
      </rPr>
      <t>)</t>
    </r>
  </si>
  <si>
    <t>MrkJ S138*</t>
  </si>
  <si>
    <r>
      <t>MrkJ W140fs+ int. (</t>
    </r>
    <r>
      <rPr>
        <i/>
        <sz val="10"/>
        <rFont val="Arial"/>
        <family val="2"/>
      </rPr>
      <t>rRNA/clpB</t>
    </r>
    <r>
      <rPr>
        <sz val="10"/>
        <rFont val="Arial"/>
        <family val="2"/>
      </rPr>
      <t>, 2192963)</t>
    </r>
  </si>
  <si>
    <t>MrkJ F169fs+ int. (3103535)</t>
  </si>
  <si>
    <t>YfiR V78G + DL426_RS20360 L856V + DL426_RS18900 D239Y</t>
  </si>
  <si>
    <t>I6N99_07685 W201G</t>
  </si>
  <si>
    <t>Dld H489Y</t>
  </si>
  <si>
    <t>Translucent morphotype</t>
  </si>
  <si>
    <t>Wrinkly morphotype</t>
  </si>
  <si>
    <t>Parental morphotype</t>
  </si>
  <si>
    <t>Lineage C3091-S+F-4</t>
  </si>
  <si>
    <t>Population size change during cycling on pegs</t>
  </si>
  <si>
    <t>log10 CFU/peg</t>
  </si>
  <si>
    <t>Biofilm capacity of evolved clones</t>
  </si>
  <si>
    <t xml:space="preserve">Competitions with evolved clones </t>
  </si>
  <si>
    <t>Morphotype frequency (%) in the evolving population</t>
  </si>
  <si>
    <t>Time (h)</t>
  </si>
  <si>
    <t>On pegs</t>
  </si>
  <si>
    <t>In microtiter plate wells</t>
  </si>
  <si>
    <t>In shaking planktonic cultures (tubes)</t>
  </si>
  <si>
    <t>Lineage DA14734-S+F-2</t>
  </si>
  <si>
    <t>Lineage IA565-S+F-3</t>
  </si>
  <si>
    <t>Biofilm capacity of evolved clones (on the same surface they were evolved on)</t>
  </si>
  <si>
    <t>0.03*</t>
  </si>
  <si>
    <t>0.25*</t>
  </si>
  <si>
    <t>0.72*</t>
  </si>
  <si>
    <t>Lineage IA565-S-1</t>
  </si>
  <si>
    <t>Lineage IA565-3</t>
  </si>
  <si>
    <t>Transparent</t>
  </si>
  <si>
    <t>Lineage IA565-S-4</t>
  </si>
  <si>
    <t>Silicone + F pegs</t>
  </si>
  <si>
    <t>Average</t>
  </si>
  <si>
    <r>
      <t>Wzc G538A + Prc I456N + </t>
    </r>
    <r>
      <rPr>
        <i/>
        <sz val="10"/>
        <rFont val="Arial"/>
        <family val="2"/>
      </rPr>
      <t>wzb</t>
    </r>
    <r>
      <rPr>
        <sz val="10"/>
        <rFont val="Arial"/>
        <family val="2"/>
      </rPr>
      <t>::IS5 + RS13915 P227T + RS16140 F201V</t>
    </r>
  </si>
  <si>
    <r>
      <t>MrkJ W140fs + </t>
    </r>
    <r>
      <rPr>
        <i/>
        <sz val="10"/>
        <rFont val="Arial"/>
        <family val="2"/>
      </rPr>
      <t>rRNA/clpB + RS02695/RS12700</t>
    </r>
  </si>
  <si>
    <t>Silicone pegs</t>
  </si>
  <si>
    <r>
      <t xml:space="preserve">MtgA F78L + </t>
    </r>
    <r>
      <rPr>
        <i/>
        <sz val="11"/>
        <color theme="1"/>
        <rFont val="Aptos Narrow"/>
        <family val="2"/>
        <scheme val="minor"/>
      </rPr>
      <t>gltA/sdhC</t>
    </r>
  </si>
  <si>
    <t>Wzc G538A + Prc I456N + wzb::IS5 + RS13915 P227T + RS16140 F201V</t>
  </si>
  <si>
    <t>wbaP::IS5 + mrkJ::IS5</t>
  </si>
  <si>
    <r>
      <t>  </t>
    </r>
    <r>
      <rPr>
        <b/>
        <sz val="10"/>
        <rFont val="Arial"/>
        <family val="2"/>
      </rPr>
      <t>C3091</t>
    </r>
    <r>
      <rPr>
        <sz val="10"/>
        <rFont val="Arial"/>
        <family val="2"/>
      </rPr>
      <t> (parental) vs. DL426_RS27450 T28fs + BcsB A559B</t>
    </r>
  </si>
  <si>
    <t>Mean</t>
  </si>
  <si>
    <t>log10</t>
  </si>
  <si>
    <t xml:space="preserve"> mRNA levels (exponential</t>
  </si>
  <si>
    <t>Biomass on silicone</t>
  </si>
  <si>
    <t>Biomass of silicone with fibrinogen</t>
  </si>
  <si>
    <t>Biomass on polystyrene</t>
  </si>
  <si>
    <t xml:space="preserve"> mRNA levels (stationary)</t>
  </si>
  <si>
    <t>mrkA (exponential)
vs.
Silicone pegs</t>
  </si>
  <si>
    <t>mrkA (exponential)
vs.
Silicone + F pegs</t>
  </si>
  <si>
    <t>mrkA (exponential)
vs.
Polystyrene wells</t>
  </si>
  <si>
    <t>-0.3865 to 0.5912</t>
  </si>
  <si>
    <t>-0.5494 to 0.4379</t>
  </si>
  <si>
    <t>-0.3980 to 0.5823</t>
  </si>
  <si>
    <t>mrkA (stationary)
vs.
Silicone pegs</t>
  </si>
  <si>
    <t>mrkA (stationary)
vs.
Silicone + F pegs</t>
  </si>
  <si>
    <t>mrkA (stationary)
vs.
Polystyrene wells</t>
  </si>
  <si>
    <t>-0.3027 to 0.6497</t>
  </si>
  <si>
    <t>-0.1360 to 0.7400</t>
  </si>
  <si>
    <t>-0.4094 to 0.5732</t>
  </si>
  <si>
    <r>
      <t>MtgA</t>
    </r>
    <r>
      <rPr>
        <sz val="10"/>
        <rFont val="Arial"/>
        <family val="2"/>
      </rPr>
      <t xml:space="preserve"> F87L + </t>
    </r>
    <r>
      <rPr>
        <i/>
        <sz val="10"/>
        <rFont val="Arial"/>
        <family val="2"/>
      </rPr>
      <t>gltA/sdhC</t>
    </r>
  </si>
  <si>
    <t>CV MrkJ S138*</t>
  </si>
  <si>
    <t>CV MrkJ D143V</t>
  </si>
  <si>
    <t>t=3.450, df=3</t>
  </si>
  <si>
    <t>-8.582 to -0.3457</t>
  </si>
  <si>
    <t>t=18.33, df=3</t>
  </si>
  <si>
    <t>-2.341 to -1.648</t>
  </si>
  <si>
    <t>CV delta mrkJ</t>
  </si>
  <si>
    <t>t=3.167, df=9</t>
  </si>
  <si>
    <t>-4.104 to -0.6838</t>
  </si>
  <si>
    <t xml:space="preserve">Change in CV-stained biomass with cellulase </t>
  </si>
  <si>
    <t>t=13.32, df=3</t>
  </si>
  <si>
    <t>-1.117 to -0.6863</t>
  </si>
  <si>
    <t>CV_YfiN L168P + MrkD Δ(G40-V43) + DL426_RS11825 V85A</t>
  </si>
  <si>
    <t>t=4.413, df=3</t>
  </si>
  <si>
    <t>-2.327 to -0.3769</t>
  </si>
  <si>
    <t>CV_YfiR V78G + DL426_RS20360 L856V + DL426_RS18900 D239K</t>
  </si>
  <si>
    <t>t=0.7105, df=3</t>
  </si>
  <si>
    <t>-0.2096 to 0.3301</t>
  </si>
  <si>
    <t>CV_DL426_RS09305 A203V</t>
  </si>
  <si>
    <t>t=8.472, df=3</t>
  </si>
  <si>
    <t>-3.496 to -1.587</t>
  </si>
  <si>
    <t>CV_Rho S325T 37</t>
  </si>
  <si>
    <t>t=4.447, df=3</t>
  </si>
  <si>
    <t>-8.758 to -1.451</t>
  </si>
  <si>
    <t>CV_Rho S325T 30</t>
  </si>
  <si>
    <t>t=7.325, df=3</t>
  </si>
  <si>
    <t>-9.343 to -3.683</t>
  </si>
  <si>
    <t>CV_Wzc G565E</t>
  </si>
  <si>
    <t>t=0.2970, df=3</t>
  </si>
  <si>
    <t>-0.4517 to 0.5447</t>
  </si>
  <si>
    <t>CV_MrkD del G40-V43</t>
  </si>
  <si>
    <t>t=13.86, df=3</t>
  </si>
  <si>
    <t>-0.4116 to -0.2579</t>
  </si>
  <si>
    <t>BIOFILM</t>
  </si>
  <si>
    <t xml:space="preserve"># colonies in rifampicin plates </t>
  </si>
  <si>
    <t>CFU/peg</t>
  </si>
  <si>
    <t xml:space="preserve">Mutation frequency </t>
  </si>
  <si>
    <t>Mutation rate/cell/generation</t>
  </si>
  <si>
    <t>m</t>
  </si>
  <si>
    <t>Strain</t>
  </si>
  <si>
    <t>Replicate</t>
  </si>
  <si>
    <t>Median</t>
  </si>
  <si>
    <t>lower 2,5%</t>
  </si>
  <si>
    <t>Upper 97,5%</t>
  </si>
  <si>
    <t>Median/Mean</t>
  </si>
  <si>
    <t>PLANKTONIC</t>
  </si>
  <si>
    <t>CFU/mL</t>
  </si>
  <si>
    <t>DL426_RS27450 T28fs + BcsB A559D</t>
  </si>
  <si>
    <r>
      <t>  </t>
    </r>
    <r>
      <rPr>
        <b/>
        <sz val="10"/>
        <rFont val="Arial"/>
        <family val="2"/>
      </rPr>
      <t>C3091</t>
    </r>
    <r>
      <rPr>
        <sz val="10"/>
        <rFont val="Arial"/>
        <family val="2"/>
      </rPr>
      <t> (parental) vs. DL426_RS27450 T28fs + BcsB A559D</t>
    </r>
  </si>
  <si>
    <r>
      <t>DL426_RS27450 </t>
    </r>
    <r>
      <rPr>
        <sz val="10"/>
        <rFont val="Arial"/>
        <family val="2"/>
      </rPr>
      <t>T28fs +</t>
    </r>
    <r>
      <rPr>
        <b/>
        <sz val="10"/>
        <rFont val="Arial"/>
        <family val="2"/>
      </rPr>
      <t> BcsB</t>
    </r>
    <r>
      <rPr>
        <sz val="10"/>
        <rFont val="Arial"/>
        <family val="2"/>
      </rPr>
      <t> A559D</t>
    </r>
  </si>
  <si>
    <t>CV DL426_RS27450 T28fs + BcsB A559D</t>
  </si>
  <si>
    <t>Relative to the parental strain</t>
  </si>
  <si>
    <t>IA565 parental</t>
  </si>
  <si>
    <t>Wzc G538A</t>
  </si>
  <si>
    <t>Wzc P643H</t>
  </si>
  <si>
    <t>Wzc G538A prc I465N</t>
  </si>
  <si>
    <t>RcsD G217R</t>
  </si>
  <si>
    <t>Wzb S59*</t>
  </si>
  <si>
    <t>delta rcsD (constructed)</t>
  </si>
  <si>
    <t>  Parental IA565 vs. wzc G538A</t>
  </si>
  <si>
    <t>wzc G538A</t>
  </si>
  <si>
    <t>  Parental IA565 vs. wzc P643H</t>
  </si>
  <si>
    <t>wzc P643H</t>
  </si>
  <si>
    <t>  Parental IA565 vs. wzc G538 prc I465N</t>
  </si>
  <si>
    <t>wzc G538 prc I465N</t>
  </si>
  <si>
    <t>  Parental IA565 vs. rcsD G217R</t>
  </si>
  <si>
    <t>rcsD G217R</t>
  </si>
  <si>
    <t>  Parental IA565 vs. delta rcsD</t>
  </si>
  <si>
    <t>delta rcsD</t>
  </si>
  <si>
    <r>
      <t>  Parental IA565 vs. </t>
    </r>
    <r>
      <rPr>
        <i/>
        <sz val="10"/>
        <rFont val="Arial"/>
      </rPr>
      <t>wzb S59*</t>
    </r>
  </si>
  <si>
    <t>wzb S59*</t>
  </si>
  <si>
    <t>Non-attached</t>
  </si>
  <si>
    <t xml:space="preserve"> OD-corrected</t>
  </si>
  <si>
    <t>Total</t>
  </si>
  <si>
    <t>OD-corrected</t>
  </si>
  <si>
    <t>log10 CFU peg-1</t>
  </si>
  <si>
    <r>
      <t>Wzc G538A + Prc I456N + </t>
    </r>
    <r>
      <rPr>
        <b/>
        <i/>
        <sz val="10"/>
        <rFont val="Arial"/>
      </rPr>
      <t>wzb::IS5</t>
    </r>
  </si>
  <si>
    <r>
      <t>Wzc Q394K +</t>
    </r>
    <r>
      <rPr>
        <b/>
        <sz val="10"/>
        <rFont val="Arial"/>
      </rPr>
      <t> 348fs</t>
    </r>
    <r>
      <rPr>
        <sz val="10"/>
        <rFont val="Arial"/>
      </rPr>
      <t> + I6N99_07880 I112fs</t>
    </r>
  </si>
  <si>
    <t>Šídák's multiple comparisons test</t>
  </si>
  <si>
    <t>  Row 1 - Wzc G538A + Prc I456N</t>
  </si>
  <si>
    <t>    Silicone-coated pegs </t>
  </si>
  <si>
    <t>-0.08612 to 0.7736</t>
  </si>
  <si>
    <t>    Silicone+F</t>
  </si>
  <si>
    <t>0.1171 to 0.9769</t>
  </si>
  <si>
    <t>    Polystyrene (well)</t>
  </si>
  <si>
    <t>-0.2379 to 0.6219</t>
  </si>
  <si>
    <t>N1</t>
  </si>
  <si>
    <t>N2</t>
  </si>
  <si>
    <t>  Row 1 - Wzc Q394K + I6N99_07880 I112fs</t>
  </si>
  <si>
    <t>-2.195 to 1.091</t>
  </si>
  <si>
    <t>-3.428 to -0.1427</t>
  </si>
  <si>
    <t>-1.509 to 1.777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</si>
</sst>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E+00"/>
    <numFmt numFmtId="165" formatCode="0.0E+00"/>
  </numFmts>
  <fonts count="4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1"/>
      <color theme="1"/>
      <name val="Aptos Narrow"/>
      <family val="2"/>
      <scheme val="minor"/>
    </font>
    <font>
      <i/>
      <sz val="10"/>
      <color rgb="FF0000FF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8"/>
      <name val="Aptos Narrow"/>
      <family val="2"/>
      <scheme val="minor"/>
    </font>
    <font>
      <sz val="10"/>
      <color theme="0"/>
      <name val="Arial"/>
      <family val="2"/>
    </font>
    <font>
      <b/>
      <sz val="12"/>
      <color theme="1"/>
      <name val="Aptos Narrow"/>
      <family val="2"/>
      <scheme val="minor"/>
    </font>
    <font>
      <sz val="10"/>
      <color rgb="FFC00000"/>
      <name val="Arial"/>
      <family val="2"/>
    </font>
    <font>
      <sz val="11"/>
      <color rgb="FFC00000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4" tint="0.39997558519241921"/>
      <name val="Aptos Narrow"/>
      <family val="2"/>
      <scheme val="minor"/>
    </font>
    <font>
      <sz val="12"/>
      <color theme="4" tint="-0.249977111117893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4" tint="0.39997558519241921"/>
      <name val="Calibri (Body)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vertAlign val="subscript"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sz val="10"/>
      <name val="Arial"/>
    </font>
    <font>
      <i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  <charset val="1"/>
    </font>
    <font>
      <i/>
      <sz val="10"/>
      <name val="Arial"/>
    </font>
    <font>
      <i/>
      <sz val="10"/>
      <color rgb="FF0000FF"/>
      <name val="Arial"/>
    </font>
    <font>
      <b/>
      <i/>
      <sz val="10"/>
      <name val="Arial"/>
    </font>
    <font>
      <b/>
      <sz val="10"/>
      <name val="Arial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4DA6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3" fillId="0" borderId="0"/>
  </cellStyleXfs>
  <cellXfs count="38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6" fillId="2" borderId="0" xfId="0" applyFont="1" applyFill="1"/>
    <xf numFmtId="0" fontId="6" fillId="2" borderId="0" xfId="0" applyFont="1" applyFill="1" applyAlignment="1">
      <alignment horizontal="left"/>
    </xf>
    <xf numFmtId="0" fontId="7" fillId="3" borderId="0" xfId="0" applyFont="1" applyFill="1"/>
    <xf numFmtId="0" fontId="6" fillId="3" borderId="0" xfId="0" applyFont="1" applyFill="1"/>
    <xf numFmtId="0" fontId="6" fillId="3" borderId="0" xfId="0" applyFont="1" applyFill="1" applyAlignment="1">
      <alignment horizontal="left"/>
    </xf>
    <xf numFmtId="0" fontId="7" fillId="2" borderId="0" xfId="0" applyFont="1" applyFill="1"/>
    <xf numFmtId="0" fontId="7" fillId="0" borderId="0" xfId="0" applyFont="1" applyAlignment="1">
      <alignment horizontal="left"/>
    </xf>
    <xf numFmtId="0" fontId="7" fillId="2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2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left"/>
    </xf>
    <xf numFmtId="0" fontId="2" fillId="0" borderId="1" xfId="0" applyFont="1" applyBorder="1"/>
    <xf numFmtId="0" fontId="4" fillId="0" borderId="1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9" fillId="0" borderId="0" xfId="0" applyFont="1"/>
    <xf numFmtId="0" fontId="2" fillId="2" borderId="0" xfId="0" applyFont="1" applyFill="1"/>
    <xf numFmtId="0" fontId="2" fillId="0" borderId="5" xfId="0" applyFont="1" applyBorder="1" applyAlignment="1">
      <alignment horizontal="left" wrapText="1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2" fillId="0" borderId="7" xfId="0" applyFont="1" applyBorder="1"/>
    <xf numFmtId="0" fontId="4" fillId="0" borderId="7" xfId="0" applyFont="1" applyBorder="1"/>
    <xf numFmtId="0" fontId="5" fillId="0" borderId="7" xfId="0" applyFont="1" applyBorder="1"/>
    <xf numFmtId="0" fontId="2" fillId="0" borderId="14" xfId="0" applyFont="1" applyBorder="1"/>
    <xf numFmtId="0" fontId="2" fillId="0" borderId="9" xfId="0" applyFont="1" applyBorder="1"/>
    <xf numFmtId="0" fontId="0" fillId="0" borderId="7" xfId="0" applyBorder="1"/>
    <xf numFmtId="0" fontId="0" fillId="0" borderId="9" xfId="0" applyBorder="1"/>
    <xf numFmtId="0" fontId="1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1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0" xfId="0" applyAlignment="1">
      <alignment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10" fillId="2" borderId="0" xfId="0" applyFont="1" applyFill="1"/>
    <xf numFmtId="0" fontId="10" fillId="0" borderId="4" xfId="0" applyFont="1" applyBorder="1" applyAlignment="1">
      <alignment horizontal="left"/>
    </xf>
    <xf numFmtId="0" fontId="10" fillId="0" borderId="13" xfId="0" applyFont="1" applyBorder="1"/>
    <xf numFmtId="0" fontId="10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7" xfId="0" applyFont="1" applyBorder="1"/>
    <xf numFmtId="0" fontId="10" fillId="0" borderId="8" xfId="0" applyFont="1" applyBorder="1" applyAlignment="1">
      <alignment horizontal="left"/>
    </xf>
    <xf numFmtId="0" fontId="10" fillId="0" borderId="14" xfId="0" applyFont="1" applyBorder="1"/>
    <xf numFmtId="0" fontId="10" fillId="0" borderId="9" xfId="0" applyFont="1" applyBorder="1"/>
    <xf numFmtId="0" fontId="10" fillId="0" borderId="10" xfId="0" applyFont="1" applyBorder="1" applyAlignment="1">
      <alignment horizontal="left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2" fillId="0" borderId="10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13" xfId="0" applyFont="1" applyBorder="1"/>
    <xf numFmtId="0" fontId="2" fillId="0" borderId="5" xfId="0" applyFont="1" applyBorder="1"/>
    <xf numFmtId="0" fontId="10" fillId="0" borderId="1" xfId="0" applyFont="1" applyBorder="1" applyAlignment="1">
      <alignment horizontal="center"/>
    </xf>
    <xf numFmtId="0" fontId="14" fillId="5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wrapText="1"/>
    </xf>
    <xf numFmtId="0" fontId="10" fillId="0" borderId="5" xfId="0" applyFont="1" applyBorder="1" applyAlignment="1">
      <alignment wrapText="1"/>
    </xf>
    <xf numFmtId="0" fontId="0" fillId="0" borderId="5" xfId="0" applyBorder="1" applyAlignment="1">
      <alignment vertical="center" wrapText="1"/>
    </xf>
    <xf numFmtId="0" fontId="17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16" fillId="0" borderId="0" xfId="0" applyFont="1"/>
    <xf numFmtId="0" fontId="19" fillId="0" borderId="0" xfId="0" applyFont="1"/>
    <xf numFmtId="0" fontId="0" fillId="0" borderId="4" xfId="0" applyBorder="1"/>
    <xf numFmtId="0" fontId="19" fillId="0" borderId="6" xfId="0" applyFont="1" applyBorder="1" applyAlignment="1">
      <alignment horizontal="left"/>
    </xf>
    <xf numFmtId="0" fontId="19" fillId="0" borderId="7" xfId="0" applyFont="1" applyBorder="1"/>
    <xf numFmtId="0" fontId="19" fillId="0" borderId="8" xfId="0" applyFont="1" applyBorder="1" applyAlignment="1">
      <alignment horizontal="left"/>
    </xf>
    <xf numFmtId="0" fontId="19" fillId="0" borderId="9" xfId="0" applyFont="1" applyBorder="1"/>
    <xf numFmtId="0" fontId="19" fillId="0" borderId="0" xfId="0" applyFont="1" applyAlignment="1">
      <alignment horizontal="left"/>
    </xf>
    <xf numFmtId="0" fontId="19" fillId="0" borderId="5" xfId="0" applyFont="1" applyBorder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9" fillId="0" borderId="4" xfId="0" applyFont="1" applyBorder="1" applyAlignment="1">
      <alignment horizontal="left"/>
    </xf>
    <xf numFmtId="0" fontId="19" fillId="0" borderId="13" xfId="0" applyFont="1" applyBorder="1"/>
    <xf numFmtId="0" fontId="19" fillId="0" borderId="5" xfId="0" applyFont="1" applyBorder="1"/>
    <xf numFmtId="0" fontId="19" fillId="0" borderId="14" xfId="0" applyFont="1" applyBorder="1"/>
    <xf numFmtId="0" fontId="19" fillId="0" borderId="4" xfId="0" applyFont="1" applyBorder="1" applyAlignment="1">
      <alignment horizontal="center"/>
    </xf>
    <xf numFmtId="0" fontId="19" fillId="0" borderId="6" xfId="0" applyFont="1" applyBorder="1"/>
    <xf numFmtId="0" fontId="19" fillId="0" borderId="8" xfId="0" applyFont="1" applyBorder="1"/>
    <xf numFmtId="0" fontId="0" fillId="0" borderId="13" xfId="0" applyBorder="1"/>
    <xf numFmtId="0" fontId="0" fillId="0" borderId="5" xfId="0" applyBorder="1"/>
    <xf numFmtId="0" fontId="2" fillId="0" borderId="6" xfId="0" applyFont="1" applyBorder="1"/>
    <xf numFmtId="0" fontId="9" fillId="0" borderId="7" xfId="0" applyFont="1" applyBorder="1"/>
    <xf numFmtId="0" fontId="2" fillId="0" borderId="8" xfId="0" applyFont="1" applyBorder="1"/>
    <xf numFmtId="0" fontId="2" fillId="0" borderId="5" xfId="0" applyFont="1" applyBorder="1" applyAlignment="1">
      <alignment horizontal="left"/>
    </xf>
    <xf numFmtId="0" fontId="2" fillId="2" borderId="7" xfId="0" applyFon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10" borderId="0" xfId="0" applyFill="1" applyAlignment="1">
      <alignment horizontal="center"/>
    </xf>
    <xf numFmtId="0" fontId="23" fillId="0" borderId="4" xfId="1" applyBorder="1"/>
    <xf numFmtId="0" fontId="23" fillId="0" borderId="13" xfId="1" applyBorder="1"/>
    <xf numFmtId="0" fontId="23" fillId="0" borderId="5" xfId="1" applyBorder="1"/>
    <xf numFmtId="0" fontId="23" fillId="0" borderId="6" xfId="1" applyBorder="1"/>
    <xf numFmtId="0" fontId="23" fillId="0" borderId="7" xfId="1" applyBorder="1"/>
    <xf numFmtId="0" fontId="23" fillId="0" borderId="8" xfId="1" applyBorder="1"/>
    <xf numFmtId="0" fontId="23" fillId="0" borderId="14" xfId="1" applyBorder="1"/>
    <xf numFmtId="0" fontId="23" fillId="0" borderId="9" xfId="1" applyBorder="1"/>
    <xf numFmtId="0" fontId="0" fillId="0" borderId="1" xfId="0" applyBorder="1" applyAlignment="1">
      <alignment horizontal="left"/>
    </xf>
    <xf numFmtId="0" fontId="20" fillId="0" borderId="1" xfId="0" applyFont="1" applyBorder="1" applyAlignment="1">
      <alignment horizontal="left"/>
    </xf>
    <xf numFmtId="0" fontId="19" fillId="0" borderId="1" xfId="0" applyFont="1" applyBorder="1"/>
    <xf numFmtId="0" fontId="19" fillId="0" borderId="1" xfId="0" applyFont="1" applyBorder="1" applyAlignment="1">
      <alignment horizontal="left"/>
    </xf>
    <xf numFmtId="0" fontId="0" fillId="0" borderId="2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6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1" fillId="0" borderId="21" xfId="0" quotePrefix="1" applyFont="1" applyBorder="1" applyAlignment="1">
      <alignment horizontal="left" vertical="center"/>
    </xf>
    <xf numFmtId="0" fontId="21" fillId="0" borderId="21" xfId="0" quotePrefix="1" applyFont="1" applyBorder="1" applyAlignment="1">
      <alignment vertical="center"/>
    </xf>
    <xf numFmtId="0" fontId="1" fillId="0" borderId="6" xfId="0" applyFont="1" applyBorder="1"/>
    <xf numFmtId="0" fontId="0" fillId="0" borderId="18" xfId="0" quotePrefix="1" applyBorder="1" applyAlignment="1">
      <alignment horizontal="left" vertical="center"/>
    </xf>
    <xf numFmtId="0" fontId="24" fillId="0" borderId="20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0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18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6" xfId="0" applyBorder="1"/>
    <xf numFmtId="0" fontId="15" fillId="0" borderId="6" xfId="1" applyFont="1" applyBorder="1"/>
    <xf numFmtId="0" fontId="15" fillId="0" borderId="0" xfId="1" applyFont="1"/>
    <xf numFmtId="0" fontId="23" fillId="0" borderId="0" xfId="1"/>
    <xf numFmtId="0" fontId="0" fillId="0" borderId="14" xfId="0" applyBorder="1"/>
    <xf numFmtId="0" fontId="1" fillId="11" borderId="4" xfId="0" applyFont="1" applyFill="1" applyBorder="1"/>
    <xf numFmtId="0" fontId="1" fillId="11" borderId="13" xfId="0" applyFont="1" applyFill="1" applyBorder="1"/>
    <xf numFmtId="0" fontId="1" fillId="11" borderId="5" xfId="0" applyFont="1" applyFill="1" applyBorder="1"/>
    <xf numFmtId="0" fontId="0" fillId="0" borderId="6" xfId="0" applyBorder="1" applyAlignment="1">
      <alignment horizontal="center" vertical="center"/>
    </xf>
    <xf numFmtId="0" fontId="21" fillId="0" borderId="6" xfId="0" quotePrefix="1" applyFont="1" applyBorder="1" applyAlignment="1">
      <alignment vertical="center"/>
    </xf>
    <xf numFmtId="0" fontId="22" fillId="0" borderId="0" xfId="0" applyFont="1" applyAlignment="1">
      <alignment horizontal="center"/>
    </xf>
    <xf numFmtId="0" fontId="21" fillId="0" borderId="0" xfId="0" quotePrefix="1" applyFont="1" applyAlignment="1">
      <alignment horizontal="center" vertical="center"/>
    </xf>
    <xf numFmtId="0" fontId="21" fillId="0" borderId="6" xfId="0" quotePrefix="1" applyFont="1" applyBorder="1" applyAlignment="1">
      <alignment horizontal="left" vertical="center"/>
    </xf>
    <xf numFmtId="0" fontId="21" fillId="0" borderId="6" xfId="0" quotePrefix="1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/>
    <xf numFmtId="0" fontId="1" fillId="9" borderId="4" xfId="0" applyFont="1" applyFill="1" applyBorder="1"/>
    <xf numFmtId="0" fontId="1" fillId="9" borderId="13" xfId="0" applyFont="1" applyFill="1" applyBorder="1"/>
    <xf numFmtId="0" fontId="1" fillId="9" borderId="5" xfId="0" applyFont="1" applyFill="1" applyBorder="1"/>
    <xf numFmtId="0" fontId="0" fillId="0" borderId="25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5" xfId="0" applyBorder="1" applyAlignment="1">
      <alignment horizontal="left"/>
    </xf>
    <xf numFmtId="0" fontId="15" fillId="0" borderId="7" xfId="1" applyFont="1" applyBorder="1"/>
    <xf numFmtId="0" fontId="26" fillId="0" borderId="1" xfId="0" applyFont="1" applyBorder="1"/>
    <xf numFmtId="0" fontId="27" fillId="0" borderId="1" xfId="0" applyFont="1" applyBorder="1" applyAlignment="1">
      <alignment horizontal="left"/>
    </xf>
    <xf numFmtId="0" fontId="29" fillId="0" borderId="1" xfId="0" applyFont="1" applyBorder="1" applyAlignment="1">
      <alignment horizontal="left"/>
    </xf>
    <xf numFmtId="0" fontId="26" fillId="0" borderId="0" xfId="0" applyFont="1"/>
    <xf numFmtId="0" fontId="27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0" fontId="26" fillId="0" borderId="4" xfId="0" applyFont="1" applyBorder="1" applyAlignment="1">
      <alignment horizontal="left"/>
    </xf>
    <xf numFmtId="0" fontId="26" fillId="0" borderId="13" xfId="0" applyFont="1" applyBorder="1"/>
    <xf numFmtId="0" fontId="26" fillId="0" borderId="5" xfId="0" applyFont="1" applyBorder="1"/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7" fillId="0" borderId="7" xfId="0" applyFont="1" applyBorder="1"/>
    <xf numFmtId="0" fontId="26" fillId="0" borderId="8" xfId="0" applyFont="1" applyBorder="1" applyAlignment="1">
      <alignment horizontal="left"/>
    </xf>
    <xf numFmtId="0" fontId="26" fillId="0" borderId="14" xfId="0" applyFont="1" applyBorder="1"/>
    <xf numFmtId="0" fontId="26" fillId="0" borderId="9" xfId="0" applyFont="1" applyBorder="1"/>
    <xf numFmtId="0" fontId="26" fillId="2" borderId="0" xfId="0" applyFont="1" applyFill="1"/>
    <xf numFmtId="0" fontId="27" fillId="0" borderId="7" xfId="0" applyFont="1" applyBorder="1" applyAlignment="1">
      <alignment horizontal="left"/>
    </xf>
    <xf numFmtId="0" fontId="28" fillId="0" borderId="7" xfId="0" applyFont="1" applyBorder="1" applyAlignment="1">
      <alignment horizontal="left"/>
    </xf>
    <xf numFmtId="0" fontId="26" fillId="3" borderId="0" xfId="0" applyFont="1" applyFill="1"/>
    <xf numFmtId="0" fontId="3" fillId="0" borderId="1" xfId="0" applyFont="1" applyBorder="1" applyAlignment="1">
      <alignment horizontal="left"/>
    </xf>
    <xf numFmtId="0" fontId="2" fillId="3" borderId="0" xfId="0" applyFont="1" applyFill="1"/>
    <xf numFmtId="0" fontId="3" fillId="0" borderId="0" xfId="0" applyFont="1" applyAlignment="1">
      <alignment horizontal="left"/>
    </xf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11" borderId="4" xfId="0" applyFill="1" applyBorder="1"/>
    <xf numFmtId="0" fontId="32" fillId="0" borderId="0" xfId="0" applyFont="1"/>
    <xf numFmtId="0" fontId="32" fillId="0" borderId="0" xfId="0" applyFont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32" fillId="0" borderId="6" xfId="0" applyFont="1" applyBorder="1" applyAlignment="1">
      <alignment horizontal="center"/>
    </xf>
    <xf numFmtId="0" fontId="32" fillId="0" borderId="8" xfId="0" applyFont="1" applyBorder="1" applyAlignment="1">
      <alignment horizontal="center"/>
    </xf>
    <xf numFmtId="0" fontId="32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32" fillId="0" borderId="0" xfId="0" applyFont="1" applyAlignment="1">
      <alignment horizontal="left"/>
    </xf>
    <xf numFmtId="0" fontId="32" fillId="0" borderId="7" xfId="0" applyFont="1" applyBorder="1" applyAlignment="1">
      <alignment horizontal="left"/>
    </xf>
    <xf numFmtId="0" fontId="32" fillId="0" borderId="8" xfId="0" applyFont="1" applyBorder="1" applyAlignment="1">
      <alignment horizontal="left"/>
    </xf>
    <xf numFmtId="0" fontId="32" fillId="0" borderId="14" xfId="0" applyFont="1" applyBorder="1" applyAlignment="1">
      <alignment horizontal="left"/>
    </xf>
    <xf numFmtId="0" fontId="32" fillId="0" borderId="9" xfId="0" applyFont="1" applyBorder="1" applyAlignment="1">
      <alignment horizontal="left"/>
    </xf>
    <xf numFmtId="0" fontId="32" fillId="0" borderId="6" xfId="0" applyFont="1" applyBorder="1"/>
    <xf numFmtId="0" fontId="32" fillId="0" borderId="8" xfId="0" applyFont="1" applyBorder="1"/>
    <xf numFmtId="0" fontId="32" fillId="0" borderId="14" xfId="0" applyFont="1" applyBorder="1"/>
    <xf numFmtId="0" fontId="9" fillId="0" borderId="9" xfId="0" applyFont="1" applyBorder="1"/>
    <xf numFmtId="0" fontId="32" fillId="0" borderId="7" xfId="0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1" fillId="0" borderId="4" xfId="0" applyFont="1" applyBorder="1"/>
    <xf numFmtId="0" fontId="3" fillId="0" borderId="8" xfId="0" applyFont="1" applyBorder="1" applyAlignment="1">
      <alignment horizontal="left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/>
    <xf numFmtId="0" fontId="0" fillId="0" borderId="8" xfId="0" applyBorder="1"/>
    <xf numFmtId="0" fontId="0" fillId="0" borderId="4" xfId="0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7" borderId="13" xfId="0" applyFont="1" applyFill="1" applyBorder="1" applyAlignment="1">
      <alignment horizontal="left" wrapText="1"/>
    </xf>
    <xf numFmtId="0" fontId="2" fillId="7" borderId="5" xfId="0" applyFont="1" applyFill="1" applyBorder="1" applyAlignment="1">
      <alignment horizontal="left" wrapText="1"/>
    </xf>
    <xf numFmtId="0" fontId="34" fillId="0" borderId="0" xfId="0" applyFont="1"/>
    <xf numFmtId="0" fontId="35" fillId="0" borderId="0" xfId="0" applyFont="1"/>
    <xf numFmtId="0" fontId="35" fillId="0" borderId="1" xfId="0" applyFont="1" applyBorder="1"/>
    <xf numFmtId="0" fontId="2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/>
    </xf>
    <xf numFmtId="0" fontId="2" fillId="2" borderId="7" xfId="0" applyFont="1" applyFill="1" applyBorder="1" applyAlignment="1">
      <alignment horizontal="left"/>
    </xf>
    <xf numFmtId="0" fontId="36" fillId="13" borderId="26" xfId="0" applyFont="1" applyFill="1" applyBorder="1" applyAlignment="1">
      <alignment horizontal="center" vertical="center"/>
    </xf>
    <xf numFmtId="0" fontId="37" fillId="0" borderId="0" xfId="0" applyFont="1"/>
    <xf numFmtId="0" fontId="38" fillId="0" borderId="10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/>
    </xf>
    <xf numFmtId="164" fontId="37" fillId="0" borderId="2" xfId="0" applyNumberFormat="1" applyFont="1" applyBorder="1" applyAlignment="1">
      <alignment horizontal="center"/>
    </xf>
    <xf numFmtId="164" fontId="37" fillId="0" borderId="31" xfId="0" applyNumberFormat="1" applyFont="1" applyBorder="1" applyAlignment="1">
      <alignment horizontal="center"/>
    </xf>
    <xf numFmtId="165" fontId="37" fillId="0" borderId="2" xfId="0" applyNumberFormat="1" applyFont="1" applyBorder="1" applyAlignment="1">
      <alignment horizontal="center"/>
    </xf>
    <xf numFmtId="165" fontId="37" fillId="0" borderId="31" xfId="0" applyNumberFormat="1" applyFont="1" applyBorder="1" applyAlignment="1">
      <alignment horizontal="center"/>
    </xf>
    <xf numFmtId="164" fontId="37" fillId="15" borderId="2" xfId="0" applyNumberFormat="1" applyFont="1" applyFill="1" applyBorder="1"/>
    <xf numFmtId="0" fontId="37" fillId="15" borderId="0" xfId="0" applyFont="1" applyFill="1"/>
    <xf numFmtId="0" fontId="39" fillId="15" borderId="0" xfId="0" applyFont="1" applyFill="1"/>
    <xf numFmtId="0" fontId="37" fillId="0" borderId="32" xfId="0" applyFont="1" applyBorder="1" applyAlignment="1">
      <alignment horizontal="center"/>
    </xf>
    <xf numFmtId="164" fontId="37" fillId="0" borderId="32" xfId="0" applyNumberFormat="1" applyFont="1" applyBorder="1" applyAlignment="1">
      <alignment horizontal="center"/>
    </xf>
    <xf numFmtId="164" fontId="37" fillId="0" borderId="30" xfId="0" applyNumberFormat="1" applyFont="1" applyBorder="1" applyAlignment="1">
      <alignment horizontal="center"/>
    </xf>
    <xf numFmtId="165" fontId="37" fillId="0" borderId="32" xfId="0" applyNumberFormat="1" applyFont="1" applyBorder="1" applyAlignment="1">
      <alignment horizontal="center"/>
    </xf>
    <xf numFmtId="165" fontId="37" fillId="0" borderId="30" xfId="0" applyNumberFormat="1" applyFont="1" applyBorder="1" applyAlignment="1">
      <alignment horizontal="center"/>
    </xf>
    <xf numFmtId="0" fontId="37" fillId="0" borderId="0" xfId="0" applyFont="1" applyAlignment="1">
      <alignment horizontal="center" vertical="center"/>
    </xf>
    <xf numFmtId="0" fontId="37" fillId="0" borderId="32" xfId="0" applyFont="1" applyBorder="1"/>
    <xf numFmtId="0" fontId="37" fillId="0" borderId="33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/>
    </xf>
    <xf numFmtId="164" fontId="37" fillId="0" borderId="28" xfId="0" applyNumberFormat="1" applyFont="1" applyBorder="1" applyAlignment="1">
      <alignment horizontal="center"/>
    </xf>
    <xf numFmtId="164" fontId="37" fillId="0" borderId="33" xfId="0" applyNumberFormat="1" applyFont="1" applyBorder="1" applyAlignment="1">
      <alignment horizontal="center"/>
    </xf>
    <xf numFmtId="165" fontId="37" fillId="0" borderId="28" xfId="0" applyNumberFormat="1" applyFont="1" applyBorder="1" applyAlignment="1">
      <alignment horizontal="center"/>
    </xf>
    <xf numFmtId="165" fontId="37" fillId="0" borderId="33" xfId="0" applyNumberFormat="1" applyFont="1" applyBorder="1" applyAlignment="1">
      <alignment horizontal="center"/>
    </xf>
    <xf numFmtId="0" fontId="37" fillId="0" borderId="28" xfId="0" applyFont="1" applyBorder="1"/>
    <xf numFmtId="0" fontId="37" fillId="0" borderId="0" xfId="0" applyFont="1" applyAlignment="1">
      <alignment horizontal="center"/>
    </xf>
    <xf numFmtId="164" fontId="37" fillId="0" borderId="0" xfId="0" applyNumberFormat="1" applyFont="1"/>
    <xf numFmtId="0" fontId="38" fillId="0" borderId="1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39" fillId="0" borderId="0" xfId="0" applyFont="1"/>
    <xf numFmtId="11" fontId="37" fillId="0" borderId="28" xfId="0" applyNumberFormat="1" applyFont="1" applyBorder="1" applyAlignment="1">
      <alignment horizontal="center"/>
    </xf>
    <xf numFmtId="0" fontId="40" fillId="0" borderId="0" xfId="0" applyFont="1"/>
    <xf numFmtId="0" fontId="32" fillId="2" borderId="0" xfId="0" applyFont="1" applyFill="1"/>
    <xf numFmtId="0" fontId="32" fillId="0" borderId="1" xfId="0" applyFont="1" applyBorder="1" applyAlignment="1">
      <alignment horizontal="left"/>
    </xf>
    <xf numFmtId="0" fontId="32" fillId="0" borderId="1" xfId="0" applyFont="1" applyBorder="1"/>
    <xf numFmtId="0" fontId="41" fillId="0" borderId="1" xfId="0" applyFont="1" applyBorder="1"/>
    <xf numFmtId="0" fontId="4" fillId="4" borderId="15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11" borderId="13" xfId="0" applyFont="1" applyFill="1" applyBorder="1" applyAlignment="1">
      <alignment horizontal="center"/>
    </xf>
    <xf numFmtId="0" fontId="1" fillId="11" borderId="5" xfId="0" applyFont="1" applyFill="1" applyBorder="1" applyAlignment="1">
      <alignment horizontal="center"/>
    </xf>
    <xf numFmtId="0" fontId="14" fillId="5" borderId="10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center" vertical="center" wrapText="1"/>
    </xf>
    <xf numFmtId="0" fontId="10" fillId="8" borderId="11" xfId="0" applyFont="1" applyFill="1" applyBorder="1" applyAlignment="1">
      <alignment horizontal="center" vertical="center" wrapText="1"/>
    </xf>
    <xf numFmtId="0" fontId="10" fillId="8" borderId="12" xfId="0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/>
    </xf>
    <xf numFmtId="0" fontId="2" fillId="11" borderId="0" xfId="0" applyFont="1" applyFill="1" applyAlignment="1">
      <alignment horizontal="center" wrapText="1"/>
    </xf>
    <xf numFmtId="0" fontId="2" fillId="6" borderId="10" xfId="0" applyFont="1" applyFill="1" applyBorder="1" applyAlignment="1">
      <alignment horizontal="center" vertical="center" wrapText="1"/>
    </xf>
    <xf numFmtId="0" fontId="14" fillId="12" borderId="0" xfId="0" applyFont="1" applyFill="1" applyAlignment="1">
      <alignment horizontal="center" wrapText="1"/>
    </xf>
    <xf numFmtId="0" fontId="32" fillId="11" borderId="0" xfId="0" applyFont="1" applyFill="1" applyAlignment="1">
      <alignment horizontal="center"/>
    </xf>
    <xf numFmtId="0" fontId="2" fillId="0" borderId="7" xfId="0" applyFont="1" applyBorder="1" applyAlignment="1">
      <alignment horizontal="center"/>
    </xf>
    <xf numFmtId="0" fontId="1" fillId="11" borderId="4" xfId="0" applyFont="1" applyFill="1" applyBorder="1" applyAlignment="1">
      <alignment horizontal="left"/>
    </xf>
    <xf numFmtId="0" fontId="1" fillId="11" borderId="13" xfId="0" applyFont="1" applyFill="1" applyBorder="1" applyAlignment="1">
      <alignment horizontal="left"/>
    </xf>
    <xf numFmtId="0" fontId="1" fillId="11" borderId="5" xfId="0" applyFont="1" applyFill="1" applyBorder="1" applyAlignment="1">
      <alignment horizontal="left"/>
    </xf>
    <xf numFmtId="0" fontId="2" fillId="11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9" borderId="8" xfId="0" applyFont="1" applyFill="1" applyBorder="1" applyAlignment="1">
      <alignment horizontal="left"/>
    </xf>
    <xf numFmtId="0" fontId="1" fillId="9" borderId="14" xfId="0" applyFont="1" applyFill="1" applyBorder="1" applyAlignment="1">
      <alignment horizontal="left"/>
    </xf>
    <xf numFmtId="0" fontId="1" fillId="9" borderId="6" xfId="0" applyFont="1" applyFill="1" applyBorder="1" applyAlignment="1">
      <alignment horizontal="left"/>
    </xf>
    <xf numFmtId="0" fontId="1" fillId="9" borderId="0" xfId="0" applyFont="1" applyFill="1" applyAlignment="1">
      <alignment horizontal="left"/>
    </xf>
    <xf numFmtId="0" fontId="1" fillId="9" borderId="7" xfId="0" applyFont="1" applyFill="1" applyBorder="1" applyAlignment="1">
      <alignment horizontal="left"/>
    </xf>
    <xf numFmtId="0" fontId="1" fillId="9" borderId="4" xfId="0" applyFont="1" applyFill="1" applyBorder="1" applyAlignment="1">
      <alignment horizontal="left"/>
    </xf>
    <xf numFmtId="0" fontId="1" fillId="9" borderId="13" xfId="0" applyFont="1" applyFill="1" applyBorder="1" applyAlignment="1">
      <alignment horizontal="left"/>
    </xf>
    <xf numFmtId="0" fontId="1" fillId="9" borderId="5" xfId="0" applyFont="1" applyFill="1" applyBorder="1" applyAlignment="1">
      <alignment horizontal="left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11" borderId="10" xfId="0" applyFont="1" applyFill="1" applyBorder="1" applyAlignment="1">
      <alignment horizontal="center"/>
    </xf>
    <xf numFmtId="0" fontId="37" fillId="11" borderId="11" xfId="0" applyFont="1" applyFill="1" applyBorder="1" applyAlignment="1">
      <alignment horizontal="center"/>
    </xf>
    <xf numFmtId="0" fontId="37" fillId="11" borderId="12" xfId="0" applyFont="1" applyFill="1" applyBorder="1" applyAlignment="1">
      <alignment horizontal="center"/>
    </xf>
    <xf numFmtId="0" fontId="37" fillId="9" borderId="10" xfId="0" applyFont="1" applyFill="1" applyBorder="1" applyAlignment="1">
      <alignment horizontal="center"/>
    </xf>
    <xf numFmtId="0" fontId="37" fillId="9" borderId="11" xfId="0" applyFont="1" applyFill="1" applyBorder="1" applyAlignment="1">
      <alignment horizontal="center"/>
    </xf>
    <xf numFmtId="0" fontId="37" fillId="9" borderId="12" xfId="0" applyFont="1" applyFill="1" applyBorder="1" applyAlignment="1">
      <alignment horizontal="center"/>
    </xf>
    <xf numFmtId="0" fontId="37" fillId="14" borderId="10" xfId="0" applyFont="1" applyFill="1" applyBorder="1" applyAlignment="1">
      <alignment horizontal="center"/>
    </xf>
    <xf numFmtId="0" fontId="37" fillId="14" borderId="11" xfId="0" applyFont="1" applyFill="1" applyBorder="1" applyAlignment="1">
      <alignment horizontal="center"/>
    </xf>
    <xf numFmtId="0" fontId="37" fillId="14" borderId="12" xfId="0" applyFont="1" applyFill="1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2" fillId="0" borderId="4" xfId="0" applyFont="1" applyBorder="1" applyAlignment="1">
      <alignment horizontal="left"/>
    </xf>
    <xf numFmtId="0" fontId="32" fillId="0" borderId="13" xfId="0" applyFont="1" applyBorder="1"/>
    <xf numFmtId="0" fontId="32" fillId="0" borderId="5" xfId="0" applyFont="1" applyBorder="1"/>
    <xf numFmtId="0" fontId="32" fillId="0" borderId="0" xfId="0" applyFont="1" applyBorder="1"/>
    <xf numFmtId="0" fontId="32" fillId="0" borderId="7" xfId="0" applyFont="1" applyBorder="1"/>
    <xf numFmtId="0" fontId="32" fillId="2" borderId="0" xfId="0" applyFont="1" applyFill="1" applyBorder="1"/>
    <xf numFmtId="0" fontId="32" fillId="0" borderId="9" xfId="0" applyFont="1" applyBorder="1"/>
  </cellXfs>
  <cellStyles count="2">
    <cellStyle name="Normal" xfId="0" builtinId="0"/>
    <cellStyle name="Normal 2" xfId="1" xr:uid="{927BDE92-B51C-4143-8359-F2931AED2972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F4DA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../../../Downloads/Mutation%20rates2.xlsx" TargetMode="External"/><Relationship Id="rId2" Type="http://schemas.openxmlformats.org/officeDocument/2006/relationships/externalLinkPath" Target="file:///C:\Users\biol0173\Downloads\Mutation%20rates2.xlsx" TargetMode="External"/><Relationship Id="rId1" Type="http://schemas.openxmlformats.org/officeDocument/2006/relationships/externalLinkPath" Target="/Users/biol0173/Downloads/Mutation%20rates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FU counts"/>
      <sheetName val="Mutation rate"/>
    </sheetNames>
    <sheetDataSet>
      <sheetData sheetId="0">
        <row r="4">
          <cell r="AL4">
            <v>88000000</v>
          </cell>
        </row>
        <row r="5">
          <cell r="AL5">
            <v>54000000</v>
          </cell>
        </row>
        <row r="6">
          <cell r="AL6">
            <v>620000000</v>
          </cell>
        </row>
        <row r="7">
          <cell r="AL7">
            <v>42000000</v>
          </cell>
        </row>
        <row r="8">
          <cell r="AL8">
            <v>58000000</v>
          </cell>
        </row>
        <row r="9">
          <cell r="AL9">
            <v>45000000</v>
          </cell>
        </row>
        <row r="10">
          <cell r="AL10">
            <v>54000000</v>
          </cell>
        </row>
        <row r="11">
          <cell r="AL11">
            <v>76000000</v>
          </cell>
        </row>
        <row r="12">
          <cell r="AL12">
            <v>380000000</v>
          </cell>
        </row>
        <row r="13">
          <cell r="AL13">
            <v>140000000</v>
          </cell>
        </row>
        <row r="14">
          <cell r="AL14">
            <v>360000000</v>
          </cell>
        </row>
        <row r="15">
          <cell r="AL15">
            <v>120000000</v>
          </cell>
        </row>
        <row r="16">
          <cell r="AL16">
            <v>149000000</v>
          </cell>
        </row>
        <row r="17">
          <cell r="AL17">
            <v>36000000</v>
          </cell>
        </row>
        <row r="18">
          <cell r="AL18">
            <v>50000000</v>
          </cell>
        </row>
        <row r="19">
          <cell r="AL19">
            <v>51000000</v>
          </cell>
        </row>
        <row r="20">
          <cell r="AL20">
            <v>440000000</v>
          </cell>
        </row>
        <row r="21">
          <cell r="AL21">
            <v>180000000</v>
          </cell>
        </row>
        <row r="22">
          <cell r="AL22">
            <v>260000000</v>
          </cell>
        </row>
        <row r="23">
          <cell r="AL23">
            <v>140000000</v>
          </cell>
        </row>
        <row r="24">
          <cell r="AL24">
            <v>180000000</v>
          </cell>
        </row>
        <row r="25">
          <cell r="AL25">
            <v>200000000</v>
          </cell>
        </row>
        <row r="26">
          <cell r="AL26">
            <v>80000000</v>
          </cell>
        </row>
        <row r="27">
          <cell r="AL27">
            <v>240000000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2DC15-C7A5-4519-AA84-9D6D34633BDF}">
  <dimension ref="B2:AF110"/>
  <sheetViews>
    <sheetView topLeftCell="A26" workbookViewId="0">
      <selection activeCell="C50" sqref="C50"/>
    </sheetView>
  </sheetViews>
  <sheetFormatPr defaultRowHeight="14.4"/>
  <cols>
    <col min="10" max="10" width="25.33203125" customWidth="1"/>
  </cols>
  <sheetData>
    <row r="2" spans="2:32" ht="15.6">
      <c r="C2" t="s">
        <v>716</v>
      </c>
    </row>
    <row r="3" spans="2:32" ht="15" thickBot="1"/>
    <row r="4" spans="2:32" s="7" customFormat="1">
      <c r="C4" s="298" t="s">
        <v>29</v>
      </c>
      <c r="D4" s="299"/>
      <c r="E4" s="299"/>
      <c r="F4" s="299"/>
      <c r="G4" s="299"/>
      <c r="H4" s="299"/>
      <c r="I4" s="299"/>
      <c r="J4" s="299"/>
      <c r="K4" s="299"/>
      <c r="L4" s="300"/>
      <c r="M4" s="298" t="s">
        <v>28</v>
      </c>
      <c r="N4" s="299"/>
      <c r="O4" s="299"/>
      <c r="P4" s="299"/>
      <c r="Q4" s="299"/>
      <c r="R4" s="299"/>
      <c r="S4" s="299"/>
      <c r="T4" s="299"/>
      <c r="U4" s="299"/>
      <c r="V4" s="300"/>
      <c r="W4" s="298" t="s">
        <v>27</v>
      </c>
      <c r="X4" s="299"/>
      <c r="Y4" s="299"/>
      <c r="Z4" s="299"/>
      <c r="AA4" s="299"/>
      <c r="AB4" s="299"/>
      <c r="AC4" s="299"/>
      <c r="AD4" s="299"/>
      <c r="AE4" s="299"/>
      <c r="AF4" s="300"/>
    </row>
    <row r="5" spans="2:32">
      <c r="B5" s="72" t="s">
        <v>349</v>
      </c>
      <c r="C5" s="73">
        <v>3.4941550000000001</v>
      </c>
      <c r="D5" s="55">
        <v>3.3802110000000001</v>
      </c>
      <c r="E5" s="55">
        <v>3.1398790000000001</v>
      </c>
      <c r="F5" s="55">
        <v>3.4014009999999999</v>
      </c>
      <c r="G5" s="55">
        <v>2.6232489999999999</v>
      </c>
      <c r="H5" s="55">
        <v>2.5563030000000002</v>
      </c>
      <c r="I5" s="55"/>
      <c r="J5" s="55"/>
      <c r="K5" s="55"/>
      <c r="L5" s="74"/>
      <c r="M5" s="73">
        <v>6.8573329999999997</v>
      </c>
      <c r="N5" s="55">
        <v>7.3802110000000001</v>
      </c>
      <c r="O5" s="55">
        <v>4.9242790000000003</v>
      </c>
      <c r="P5" s="55">
        <v>7.0791810000000002</v>
      </c>
      <c r="Q5" s="55">
        <v>6.6106600000000002</v>
      </c>
      <c r="R5" s="55">
        <v>6.1583620000000003</v>
      </c>
      <c r="S5" s="55"/>
      <c r="T5" s="55"/>
      <c r="U5" s="55"/>
      <c r="V5" s="74"/>
      <c r="W5" s="73">
        <v>2.8573330000000001</v>
      </c>
      <c r="X5" s="55">
        <v>3.4313639999999999</v>
      </c>
      <c r="Y5" s="55">
        <v>2.8920949999999999</v>
      </c>
      <c r="Z5" s="55">
        <v>4.6702459999999997</v>
      </c>
      <c r="AA5" s="55">
        <v>1.60206</v>
      </c>
      <c r="AB5" s="55">
        <v>5.8573320000000004</v>
      </c>
      <c r="AC5" s="55"/>
      <c r="AD5" s="55"/>
      <c r="AE5" s="55"/>
      <c r="AF5" s="74"/>
    </row>
    <row r="6" spans="2:32">
      <c r="B6" s="72" t="s">
        <v>550</v>
      </c>
      <c r="C6" s="73">
        <v>6.7781510000000003</v>
      </c>
      <c r="D6" s="55">
        <v>6.6106600000000002</v>
      </c>
      <c r="E6" s="55">
        <v>3.0085999999999999</v>
      </c>
      <c r="F6" s="55">
        <v>5.71265</v>
      </c>
      <c r="G6" s="55">
        <v>5.6232490000000004</v>
      </c>
      <c r="H6" s="55">
        <v>6.6106600000000002</v>
      </c>
      <c r="I6" s="55"/>
      <c r="J6" s="55"/>
      <c r="K6" s="55"/>
      <c r="L6" s="74"/>
      <c r="M6" s="73">
        <v>6.6473829999999996</v>
      </c>
      <c r="N6" s="55">
        <v>5.8573320000000004</v>
      </c>
      <c r="O6" s="55">
        <v>4.334454</v>
      </c>
      <c r="P6" s="55">
        <v>4.4593920000000002</v>
      </c>
      <c r="Q6" s="55">
        <v>6.5563029999999998</v>
      </c>
      <c r="R6" s="55">
        <v>5.0791810000000002</v>
      </c>
      <c r="S6" s="55"/>
      <c r="T6" s="55"/>
      <c r="U6" s="55"/>
      <c r="V6" s="74"/>
      <c r="W6" s="73">
        <v>4.9822709999999999</v>
      </c>
      <c r="X6" s="55">
        <v>6.2253090000000002</v>
      </c>
      <c r="Y6" s="55">
        <v>5.6106600000000002</v>
      </c>
      <c r="Z6" s="55">
        <v>5.1205740000000004</v>
      </c>
      <c r="AA6" s="55">
        <v>5.3802110000000001</v>
      </c>
      <c r="AB6" s="55">
        <v>5.5843309999999997</v>
      </c>
      <c r="AC6" s="55"/>
      <c r="AD6" s="55"/>
      <c r="AE6" s="55"/>
      <c r="AF6" s="74"/>
    </row>
    <row r="7" spans="2:32">
      <c r="B7" s="72" t="s">
        <v>551</v>
      </c>
      <c r="C7" s="73">
        <v>7.2552729999999999</v>
      </c>
      <c r="D7" s="55">
        <v>7.1760910000000004</v>
      </c>
      <c r="E7" s="55">
        <v>7.1760910000000004</v>
      </c>
      <c r="F7" s="55">
        <v>7.4913619999999996</v>
      </c>
      <c r="G7" s="55">
        <v>7.4471579999999999</v>
      </c>
      <c r="H7" s="55">
        <v>7.2304490000000001</v>
      </c>
      <c r="I7" s="55">
        <v>8</v>
      </c>
      <c r="J7" s="55">
        <v>7.3617280000000003</v>
      </c>
      <c r="K7" s="55">
        <v>7.2552729999999999</v>
      </c>
      <c r="L7" s="74">
        <v>6.995635</v>
      </c>
      <c r="M7" s="73">
        <v>7.3617280000000003</v>
      </c>
      <c r="N7" s="55">
        <v>7.4471579999999999</v>
      </c>
      <c r="O7" s="55">
        <v>7.4471579999999999</v>
      </c>
      <c r="P7" s="55">
        <v>7.3222189999999996</v>
      </c>
      <c r="Q7" s="55">
        <v>7.6020599999999998</v>
      </c>
      <c r="R7" s="55">
        <v>7.2787540000000002</v>
      </c>
      <c r="S7" s="55">
        <v>7.4471579999999999</v>
      </c>
      <c r="T7" s="55">
        <v>7.4623980000000003</v>
      </c>
      <c r="U7" s="55">
        <v>7.5797840000000001</v>
      </c>
      <c r="V7" s="74">
        <v>7.6020599999999998</v>
      </c>
      <c r="W7" s="73">
        <v>6.7993410000000001</v>
      </c>
      <c r="X7" s="55">
        <v>6.6989700000000001</v>
      </c>
      <c r="Y7" s="55">
        <v>6.7481879999999999</v>
      </c>
      <c r="Z7" s="55">
        <v>7.0791810000000002</v>
      </c>
      <c r="AA7" s="55">
        <v>7.9777240000000003</v>
      </c>
      <c r="AB7" s="55">
        <v>6.8633230000000003</v>
      </c>
      <c r="AC7" s="55">
        <v>7</v>
      </c>
      <c r="AD7" s="55">
        <v>6.9637880000000001</v>
      </c>
      <c r="AE7" s="55">
        <v>7.0791810000000002</v>
      </c>
      <c r="AF7" s="74">
        <v>7.2304490000000001</v>
      </c>
    </row>
    <row r="8" spans="2:32" ht="15" thickBot="1">
      <c r="B8" s="72" t="s">
        <v>552</v>
      </c>
      <c r="C8" s="75">
        <v>6.9003670000000001</v>
      </c>
      <c r="D8" s="76">
        <v>6.71265</v>
      </c>
      <c r="E8" s="76">
        <v>6.8254260000000002</v>
      </c>
      <c r="F8" s="76">
        <v>6.5599069999999999</v>
      </c>
      <c r="G8" s="76">
        <v>6.6009729999999998</v>
      </c>
      <c r="H8" s="76">
        <v>6.1205740000000004</v>
      </c>
      <c r="I8" s="76">
        <v>6.334454</v>
      </c>
      <c r="J8" s="76">
        <v>6.3463529999999997</v>
      </c>
      <c r="K8" s="76">
        <v>6.7176710000000002</v>
      </c>
      <c r="L8" s="77">
        <v>6.8573320000000004</v>
      </c>
      <c r="M8" s="75">
        <v>6.8195439999999996</v>
      </c>
      <c r="N8" s="76">
        <v>6.7715870000000002</v>
      </c>
      <c r="O8" s="76">
        <v>7.0086000000000004</v>
      </c>
      <c r="P8" s="76">
        <v>6.0791810000000002</v>
      </c>
      <c r="Q8" s="76">
        <v>5.9822709999999999</v>
      </c>
      <c r="R8" s="76">
        <v>6.8970770000000003</v>
      </c>
      <c r="S8" s="76">
        <v>6.3636119999999998</v>
      </c>
      <c r="T8" s="76">
        <v>7</v>
      </c>
      <c r="U8" s="76">
        <v>6.5774920000000003</v>
      </c>
      <c r="V8" s="77">
        <v>6.1760910000000004</v>
      </c>
      <c r="W8" s="75">
        <v>7.3138670000000001</v>
      </c>
      <c r="X8" s="76">
        <v>5.0791810000000002</v>
      </c>
      <c r="Y8" s="76">
        <v>6.7419390000000003</v>
      </c>
      <c r="Z8" s="76">
        <v>5.8920950000000003</v>
      </c>
      <c r="AA8" s="76">
        <v>7.1903319999999997</v>
      </c>
      <c r="AB8" s="76">
        <v>7.2355280000000004</v>
      </c>
      <c r="AC8" s="76">
        <v>7.0293840000000003</v>
      </c>
      <c r="AD8" s="76">
        <v>6.7867509999999998</v>
      </c>
      <c r="AE8" s="76">
        <v>6.7693770000000004</v>
      </c>
      <c r="AF8" s="77">
        <v>6.62941</v>
      </c>
    </row>
    <row r="11" spans="2:32" ht="15" thickBot="1"/>
    <row r="12" spans="2:32">
      <c r="B12" s="64" t="s">
        <v>356</v>
      </c>
      <c r="C12" s="65" t="s">
        <v>553</v>
      </c>
      <c r="D12" s="65"/>
      <c r="E12" s="65"/>
      <c r="F12" s="65"/>
      <c r="G12" s="66"/>
      <c r="J12" s="64" t="s">
        <v>577</v>
      </c>
      <c r="K12" s="65"/>
      <c r="L12" s="65"/>
      <c r="M12" s="65"/>
      <c r="N12" s="65"/>
      <c r="O12" s="66"/>
    </row>
    <row r="13" spans="2:32">
      <c r="B13" s="67"/>
      <c r="C13" s="41"/>
      <c r="D13" s="41"/>
      <c r="E13" s="41"/>
      <c r="F13" s="41"/>
      <c r="G13" s="68"/>
      <c r="J13" s="67"/>
      <c r="K13" s="41"/>
      <c r="L13" s="41"/>
      <c r="M13" s="41"/>
      <c r="N13" s="41"/>
      <c r="O13" s="68"/>
    </row>
    <row r="14" spans="2:32">
      <c r="B14" s="67" t="s">
        <v>554</v>
      </c>
      <c r="C14" s="41" t="s">
        <v>555</v>
      </c>
      <c r="D14" s="41"/>
      <c r="E14" s="41"/>
      <c r="F14" s="41"/>
      <c r="G14" s="68"/>
      <c r="J14" s="67" t="s">
        <v>305</v>
      </c>
      <c r="K14" s="41">
        <v>7</v>
      </c>
      <c r="L14" s="41"/>
      <c r="M14" s="41"/>
      <c r="N14" s="41"/>
      <c r="O14" s="68"/>
    </row>
    <row r="15" spans="2:32">
      <c r="B15" s="67" t="s">
        <v>556</v>
      </c>
      <c r="C15" s="41">
        <v>0.05</v>
      </c>
      <c r="D15" s="41"/>
      <c r="E15" s="41"/>
      <c r="F15" s="41"/>
      <c r="G15" s="68"/>
      <c r="J15" s="67" t="s">
        <v>578</v>
      </c>
      <c r="K15" s="41">
        <v>3</v>
      </c>
      <c r="L15" s="41"/>
      <c r="M15" s="41"/>
      <c r="N15" s="41"/>
      <c r="O15" s="68"/>
    </row>
    <row r="16" spans="2:32">
      <c r="B16" s="67"/>
      <c r="C16" s="41"/>
      <c r="D16" s="41"/>
      <c r="E16" s="41"/>
      <c r="F16" s="41"/>
      <c r="G16" s="68"/>
      <c r="J16" s="67" t="s">
        <v>579</v>
      </c>
      <c r="K16" s="41">
        <v>6</v>
      </c>
      <c r="L16" s="41"/>
      <c r="M16" s="41"/>
      <c r="N16" s="41"/>
      <c r="O16" s="68"/>
    </row>
    <row r="17" spans="2:15">
      <c r="B17" s="67" t="s">
        <v>557</v>
      </c>
      <c r="C17" s="41" t="s">
        <v>558</v>
      </c>
      <c r="D17" s="41" t="s">
        <v>559</v>
      </c>
      <c r="E17" s="41" t="s">
        <v>560</v>
      </c>
      <c r="F17" s="41" t="s">
        <v>22</v>
      </c>
      <c r="G17" s="68"/>
      <c r="J17" s="67" t="s">
        <v>24</v>
      </c>
      <c r="K17" s="41">
        <v>0.05</v>
      </c>
      <c r="L17" s="41"/>
      <c r="M17" s="41"/>
      <c r="N17" s="41"/>
      <c r="O17" s="68"/>
    </row>
    <row r="18" spans="2:15">
      <c r="B18" s="67" t="s">
        <v>561</v>
      </c>
      <c r="C18" s="41">
        <v>17.7</v>
      </c>
      <c r="D18" s="41" t="s">
        <v>186</v>
      </c>
      <c r="E18" s="41" t="s">
        <v>187</v>
      </c>
      <c r="F18" s="41" t="s">
        <v>10</v>
      </c>
      <c r="G18" s="68"/>
      <c r="J18" s="67"/>
      <c r="K18" s="41"/>
      <c r="L18" s="41"/>
      <c r="M18" s="41"/>
      <c r="N18" s="41"/>
      <c r="O18" s="68"/>
    </row>
    <row r="19" spans="2:15">
      <c r="B19" s="67" t="s">
        <v>562</v>
      </c>
      <c r="C19" s="41">
        <v>56.33</v>
      </c>
      <c r="D19" s="41" t="s">
        <v>186</v>
      </c>
      <c r="E19" s="41" t="s">
        <v>187</v>
      </c>
      <c r="F19" s="41" t="s">
        <v>10</v>
      </c>
      <c r="G19" s="68"/>
      <c r="J19" s="67" t="s">
        <v>580</v>
      </c>
      <c r="K19" s="41" t="s">
        <v>581</v>
      </c>
      <c r="L19" s="41" t="s">
        <v>309</v>
      </c>
      <c r="M19" s="41" t="s">
        <v>310</v>
      </c>
      <c r="N19" s="41" t="s">
        <v>21</v>
      </c>
      <c r="O19" s="68" t="s">
        <v>311</v>
      </c>
    </row>
    <row r="20" spans="2:15">
      <c r="B20" s="67" t="s">
        <v>563</v>
      </c>
      <c r="C20" s="41">
        <v>7.0209999999999999</v>
      </c>
      <c r="D20" s="41" t="s">
        <v>186</v>
      </c>
      <c r="E20" s="41" t="s">
        <v>187</v>
      </c>
      <c r="F20" s="41" t="s">
        <v>10</v>
      </c>
      <c r="G20" s="68"/>
      <c r="J20" s="67"/>
      <c r="K20" s="41"/>
      <c r="L20" s="41"/>
      <c r="M20" s="41"/>
      <c r="N20" s="41"/>
      <c r="O20" s="68"/>
    </row>
    <row r="21" spans="2:15">
      <c r="B21" s="67"/>
      <c r="C21" s="41"/>
      <c r="D21" s="41"/>
      <c r="E21" s="41"/>
      <c r="F21" s="41"/>
      <c r="G21" s="68"/>
      <c r="J21" s="67" t="s">
        <v>582</v>
      </c>
      <c r="K21" s="41"/>
      <c r="L21" s="41"/>
      <c r="M21" s="41"/>
      <c r="N21" s="41"/>
      <c r="O21" s="68"/>
    </row>
    <row r="22" spans="2:15">
      <c r="B22" s="67" t="s">
        <v>564</v>
      </c>
      <c r="C22" s="41" t="s">
        <v>565</v>
      </c>
      <c r="D22" s="41" t="s">
        <v>57</v>
      </c>
      <c r="E22" s="41" t="s">
        <v>566</v>
      </c>
      <c r="F22" s="41" t="s">
        <v>567</v>
      </c>
      <c r="G22" s="68" t="s">
        <v>559</v>
      </c>
      <c r="J22" s="67" t="s">
        <v>583</v>
      </c>
      <c r="K22" s="41">
        <v>-3.4020000000000001</v>
      </c>
      <c r="L22" s="41" t="s">
        <v>584</v>
      </c>
      <c r="M22" s="41" t="s">
        <v>10</v>
      </c>
      <c r="N22" s="41" t="s">
        <v>187</v>
      </c>
      <c r="O22" s="68" t="s">
        <v>186</v>
      </c>
    </row>
    <row r="23" spans="2:15">
      <c r="B23" s="67" t="s">
        <v>561</v>
      </c>
      <c r="C23" s="41">
        <v>33.49</v>
      </c>
      <c r="D23" s="41">
        <v>6</v>
      </c>
      <c r="E23" s="41">
        <v>5.5819999999999999</v>
      </c>
      <c r="F23" s="41" t="s">
        <v>568</v>
      </c>
      <c r="G23" s="68" t="s">
        <v>569</v>
      </c>
      <c r="J23" s="67" t="s">
        <v>585</v>
      </c>
      <c r="K23" s="41">
        <v>-0.45250000000000001</v>
      </c>
      <c r="L23" s="41" t="s">
        <v>586</v>
      </c>
      <c r="M23" s="41" t="s">
        <v>7</v>
      </c>
      <c r="N23" s="41" t="s">
        <v>6</v>
      </c>
      <c r="O23" s="68">
        <v>0.499</v>
      </c>
    </row>
    <row r="24" spans="2:15">
      <c r="B24" s="67" t="s">
        <v>562</v>
      </c>
      <c r="C24" s="41">
        <v>106.6</v>
      </c>
      <c r="D24" s="41">
        <v>3</v>
      </c>
      <c r="E24" s="41">
        <v>35.53</v>
      </c>
      <c r="F24" s="41" t="s">
        <v>570</v>
      </c>
      <c r="G24" s="68" t="s">
        <v>569</v>
      </c>
      <c r="J24" s="67" t="s">
        <v>587</v>
      </c>
      <c r="K24" s="41">
        <v>2.95</v>
      </c>
      <c r="L24" s="41" t="s">
        <v>588</v>
      </c>
      <c r="M24" s="41" t="s">
        <v>10</v>
      </c>
      <c r="N24" s="41" t="s">
        <v>187</v>
      </c>
      <c r="O24" s="68" t="s">
        <v>186</v>
      </c>
    </row>
    <row r="25" spans="2:15">
      <c r="B25" s="67" t="s">
        <v>563</v>
      </c>
      <c r="C25" s="41">
        <v>13.29</v>
      </c>
      <c r="D25" s="41">
        <v>2</v>
      </c>
      <c r="E25" s="41">
        <v>6.6429999999999998</v>
      </c>
      <c r="F25" s="41" t="s">
        <v>571</v>
      </c>
      <c r="G25" s="68" t="s">
        <v>569</v>
      </c>
      <c r="J25" s="67"/>
      <c r="K25" s="41"/>
      <c r="L25" s="41"/>
      <c r="M25" s="41"/>
      <c r="N25" s="41"/>
      <c r="O25" s="68"/>
    </row>
    <row r="26" spans="2:15">
      <c r="B26" s="67" t="s">
        <v>572</v>
      </c>
      <c r="C26" s="41">
        <v>40.49</v>
      </c>
      <c r="D26" s="41">
        <v>84</v>
      </c>
      <c r="E26" s="41">
        <v>0.48199999999999998</v>
      </c>
      <c r="F26" s="41"/>
      <c r="G26" s="68"/>
      <c r="J26" s="67" t="s">
        <v>589</v>
      </c>
      <c r="K26" s="41"/>
      <c r="L26" s="41"/>
      <c r="M26" s="41"/>
      <c r="N26" s="41"/>
      <c r="O26" s="68"/>
    </row>
    <row r="27" spans="2:15">
      <c r="B27" s="67"/>
      <c r="C27" s="41"/>
      <c r="D27" s="41"/>
      <c r="E27" s="41"/>
      <c r="F27" s="41"/>
      <c r="G27" s="68"/>
      <c r="J27" s="67" t="s">
        <v>583</v>
      </c>
      <c r="K27" s="41">
        <v>0.23499999999999999</v>
      </c>
      <c r="L27" s="41" t="s">
        <v>590</v>
      </c>
      <c r="M27" s="41" t="s">
        <v>7</v>
      </c>
      <c r="N27" s="41" t="s">
        <v>6</v>
      </c>
      <c r="O27" s="68">
        <v>0.82789999999999997</v>
      </c>
    </row>
    <row r="28" spans="2:15">
      <c r="B28" s="67" t="s">
        <v>573</v>
      </c>
      <c r="C28" s="41"/>
      <c r="D28" s="41"/>
      <c r="E28" s="41"/>
      <c r="F28" s="41"/>
      <c r="G28" s="68"/>
      <c r="J28" s="67" t="s">
        <v>585</v>
      </c>
      <c r="K28" s="41">
        <v>0.24010000000000001</v>
      </c>
      <c r="L28" s="41" t="s">
        <v>591</v>
      </c>
      <c r="M28" s="41" t="s">
        <v>7</v>
      </c>
      <c r="N28" s="41" t="s">
        <v>6</v>
      </c>
      <c r="O28" s="68">
        <v>0.82099999999999995</v>
      </c>
    </row>
    <row r="29" spans="2:15">
      <c r="B29" s="67" t="s">
        <v>574</v>
      </c>
      <c r="C29" s="41">
        <v>3</v>
      </c>
      <c r="D29" s="41"/>
      <c r="E29" s="41"/>
      <c r="F29" s="41"/>
      <c r="G29" s="68"/>
      <c r="J29" s="67" t="s">
        <v>587</v>
      </c>
      <c r="K29" s="41">
        <v>5.1149999999999998E-3</v>
      </c>
      <c r="L29" s="41" t="s">
        <v>592</v>
      </c>
      <c r="M29" s="41" t="s">
        <v>7</v>
      </c>
      <c r="N29" s="41" t="s">
        <v>6</v>
      </c>
      <c r="O29" s="68" t="s">
        <v>5</v>
      </c>
    </row>
    <row r="30" spans="2:15">
      <c r="B30" s="67" t="s">
        <v>575</v>
      </c>
      <c r="C30" s="41">
        <v>4</v>
      </c>
      <c r="D30" s="41"/>
      <c r="E30" s="41"/>
      <c r="F30" s="41"/>
      <c r="G30" s="68"/>
      <c r="J30" s="67"/>
      <c r="K30" s="41"/>
      <c r="L30" s="41"/>
      <c r="M30" s="41"/>
      <c r="N30" s="41"/>
      <c r="O30" s="68"/>
    </row>
    <row r="31" spans="2:15" ht="15" thickBot="1">
      <c r="B31" s="69" t="s">
        <v>576</v>
      </c>
      <c r="C31" s="70">
        <v>96</v>
      </c>
      <c r="D31" s="70"/>
      <c r="E31" s="70"/>
      <c r="F31" s="70"/>
      <c r="G31" s="71"/>
      <c r="J31" s="67" t="s">
        <v>593</v>
      </c>
      <c r="K31" s="41"/>
      <c r="L31" s="41"/>
      <c r="M31" s="41"/>
      <c r="N31" s="41"/>
      <c r="O31" s="68"/>
    </row>
    <row r="32" spans="2:15">
      <c r="J32" s="67" t="s">
        <v>583</v>
      </c>
      <c r="K32" s="41">
        <v>-0.11609999999999999</v>
      </c>
      <c r="L32" s="41" t="s">
        <v>594</v>
      </c>
      <c r="M32" s="41" t="s">
        <v>7</v>
      </c>
      <c r="N32" s="41" t="s">
        <v>6</v>
      </c>
      <c r="O32" s="68">
        <v>0.92579999999999996</v>
      </c>
    </row>
    <row r="33" spans="10:15">
      <c r="J33" s="67" t="s">
        <v>585</v>
      </c>
      <c r="K33" s="41">
        <v>0.2949</v>
      </c>
      <c r="L33" s="41" t="s">
        <v>595</v>
      </c>
      <c r="M33" s="41" t="s">
        <v>7</v>
      </c>
      <c r="N33" s="41" t="s">
        <v>6</v>
      </c>
      <c r="O33" s="68">
        <v>0.61050000000000004</v>
      </c>
    </row>
    <row r="34" spans="10:15">
      <c r="J34" s="67" t="s">
        <v>587</v>
      </c>
      <c r="K34" s="41">
        <v>0.41099999999999998</v>
      </c>
      <c r="L34" s="41" t="s">
        <v>596</v>
      </c>
      <c r="M34" s="41" t="s">
        <v>7</v>
      </c>
      <c r="N34" s="41" t="s">
        <v>6</v>
      </c>
      <c r="O34" s="68">
        <v>0.38600000000000001</v>
      </c>
    </row>
    <row r="35" spans="10:15">
      <c r="J35" s="67"/>
      <c r="K35" s="41"/>
      <c r="L35" s="41"/>
      <c r="M35" s="41"/>
      <c r="N35" s="41"/>
      <c r="O35" s="68"/>
    </row>
    <row r="36" spans="10:15">
      <c r="J36" s="67" t="s">
        <v>597</v>
      </c>
      <c r="K36" s="41"/>
      <c r="L36" s="41"/>
      <c r="M36" s="41"/>
      <c r="N36" s="41"/>
      <c r="O36" s="68"/>
    </row>
    <row r="37" spans="10:15">
      <c r="J37" s="67" t="s">
        <v>583</v>
      </c>
      <c r="K37" s="41">
        <v>3.0030000000000001E-2</v>
      </c>
      <c r="L37" s="41" t="s">
        <v>598</v>
      </c>
      <c r="M37" s="41" t="s">
        <v>7</v>
      </c>
      <c r="N37" s="41" t="s">
        <v>6</v>
      </c>
      <c r="O37" s="68">
        <v>0.99490000000000001</v>
      </c>
    </row>
    <row r="38" spans="10:15">
      <c r="J38" s="67" t="s">
        <v>585</v>
      </c>
      <c r="K38" s="41">
        <v>-6.9220000000000004E-2</v>
      </c>
      <c r="L38" s="41" t="s">
        <v>599</v>
      </c>
      <c r="M38" s="41" t="s">
        <v>7</v>
      </c>
      <c r="N38" s="41" t="s">
        <v>6</v>
      </c>
      <c r="O38" s="68">
        <v>0.97299999999999998</v>
      </c>
    </row>
    <row r="39" spans="10:15">
      <c r="J39" s="67" t="s">
        <v>587</v>
      </c>
      <c r="K39" s="41">
        <v>-9.9239999999999995E-2</v>
      </c>
      <c r="L39" s="41" t="s">
        <v>600</v>
      </c>
      <c r="M39" s="41" t="s">
        <v>7</v>
      </c>
      <c r="N39" s="41" t="s">
        <v>6</v>
      </c>
      <c r="O39" s="68">
        <v>0.94530000000000003</v>
      </c>
    </row>
    <row r="40" spans="10:15">
      <c r="J40" s="67"/>
      <c r="K40" s="41"/>
      <c r="L40" s="41"/>
      <c r="M40" s="41"/>
      <c r="N40" s="41"/>
      <c r="O40" s="68"/>
    </row>
    <row r="41" spans="10:15">
      <c r="J41" s="67" t="s">
        <v>601</v>
      </c>
      <c r="K41" s="41"/>
      <c r="L41" s="41"/>
      <c r="M41" s="41"/>
      <c r="N41" s="41"/>
      <c r="O41" s="68"/>
    </row>
    <row r="42" spans="10:15">
      <c r="J42" s="67" t="s">
        <v>602</v>
      </c>
      <c r="K42" s="41">
        <v>-2.625</v>
      </c>
      <c r="L42" s="41" t="s">
        <v>603</v>
      </c>
      <c r="M42" s="41" t="s">
        <v>10</v>
      </c>
      <c r="N42" s="41" t="s">
        <v>187</v>
      </c>
      <c r="O42" s="68" t="s">
        <v>186</v>
      </c>
    </row>
    <row r="43" spans="10:15">
      <c r="J43" s="67" t="s">
        <v>604</v>
      </c>
      <c r="K43" s="41">
        <v>-4.24</v>
      </c>
      <c r="L43" s="41" t="s">
        <v>605</v>
      </c>
      <c r="M43" s="41" t="s">
        <v>10</v>
      </c>
      <c r="N43" s="41" t="s">
        <v>187</v>
      </c>
      <c r="O43" s="68" t="s">
        <v>186</v>
      </c>
    </row>
    <row r="44" spans="10:15">
      <c r="J44" s="67" t="s">
        <v>606</v>
      </c>
      <c r="K44" s="41">
        <v>-3.4980000000000002</v>
      </c>
      <c r="L44" s="41" t="s">
        <v>607</v>
      </c>
      <c r="M44" s="41" t="s">
        <v>10</v>
      </c>
      <c r="N44" s="41" t="s">
        <v>187</v>
      </c>
      <c r="O44" s="68" t="s">
        <v>186</v>
      </c>
    </row>
    <row r="45" spans="10:15">
      <c r="J45" s="67" t="s">
        <v>608</v>
      </c>
      <c r="K45" s="41">
        <v>-1.615</v>
      </c>
      <c r="L45" s="41" t="s">
        <v>609</v>
      </c>
      <c r="M45" s="41" t="s">
        <v>10</v>
      </c>
      <c r="N45" s="41" t="s">
        <v>181</v>
      </c>
      <c r="O45" s="68">
        <v>1E-4</v>
      </c>
    </row>
    <row r="46" spans="10:15">
      <c r="J46" s="67" t="s">
        <v>610</v>
      </c>
      <c r="K46" s="41">
        <v>-0.87360000000000004</v>
      </c>
      <c r="L46" s="41" t="s">
        <v>611</v>
      </c>
      <c r="M46" s="41" t="s">
        <v>7</v>
      </c>
      <c r="N46" s="41" t="s">
        <v>6</v>
      </c>
      <c r="O46" s="68">
        <v>7.8E-2</v>
      </c>
    </row>
    <row r="47" spans="10:15">
      <c r="J47" s="67" t="s">
        <v>612</v>
      </c>
      <c r="K47" s="41">
        <v>0.74129999999999996</v>
      </c>
      <c r="L47" s="41" t="s">
        <v>613</v>
      </c>
      <c r="M47" s="41" t="s">
        <v>7</v>
      </c>
      <c r="N47" s="41" t="s">
        <v>6</v>
      </c>
      <c r="O47" s="68">
        <v>8.7300000000000003E-2</v>
      </c>
    </row>
    <row r="48" spans="10:15">
      <c r="J48" s="67"/>
      <c r="K48" s="41"/>
      <c r="L48" s="41"/>
      <c r="M48" s="41"/>
      <c r="N48" s="41"/>
      <c r="O48" s="68"/>
    </row>
    <row r="49" spans="10:15">
      <c r="J49" s="67" t="s">
        <v>614</v>
      </c>
      <c r="K49" s="41"/>
      <c r="L49" s="41"/>
      <c r="M49" s="41"/>
      <c r="N49" s="41"/>
      <c r="O49" s="68"/>
    </row>
    <row r="50" spans="10:15">
      <c r="J50" s="67" t="s">
        <v>602</v>
      </c>
      <c r="K50" s="41">
        <v>1.0129999999999999</v>
      </c>
      <c r="L50" s="41" t="s">
        <v>615</v>
      </c>
      <c r="M50" s="41" t="s">
        <v>7</v>
      </c>
      <c r="N50" s="41" t="s">
        <v>6</v>
      </c>
      <c r="O50" s="68">
        <v>6.3100000000000003E-2</v>
      </c>
    </row>
    <row r="51" spans="10:15">
      <c r="J51" s="67" t="s">
        <v>604</v>
      </c>
      <c r="K51" s="41">
        <v>-0.95340000000000003</v>
      </c>
      <c r="L51" s="41" t="s">
        <v>616</v>
      </c>
      <c r="M51" s="41" t="s">
        <v>10</v>
      </c>
      <c r="N51" s="41" t="s">
        <v>9</v>
      </c>
      <c r="O51" s="68">
        <v>4.5499999999999999E-2</v>
      </c>
    </row>
    <row r="52" spans="10:15">
      <c r="J52" s="67" t="s">
        <v>606</v>
      </c>
      <c r="K52" s="41">
        <v>-6.5869999999999998E-2</v>
      </c>
      <c r="L52" s="41" t="s">
        <v>617</v>
      </c>
      <c r="M52" s="41" t="s">
        <v>7</v>
      </c>
      <c r="N52" s="41" t="s">
        <v>6</v>
      </c>
      <c r="O52" s="68">
        <v>0.99780000000000002</v>
      </c>
    </row>
    <row r="53" spans="10:15">
      <c r="J53" s="67" t="s">
        <v>608</v>
      </c>
      <c r="K53" s="41">
        <v>-1.966</v>
      </c>
      <c r="L53" s="41" t="s">
        <v>618</v>
      </c>
      <c r="M53" s="41" t="s">
        <v>10</v>
      </c>
      <c r="N53" s="41" t="s">
        <v>187</v>
      </c>
      <c r="O53" s="68" t="s">
        <v>186</v>
      </c>
    </row>
    <row r="54" spans="10:15">
      <c r="J54" s="67" t="s">
        <v>610</v>
      </c>
      <c r="K54" s="41">
        <v>-1.079</v>
      </c>
      <c r="L54" s="41" t="s">
        <v>619</v>
      </c>
      <c r="M54" s="41" t="s">
        <v>10</v>
      </c>
      <c r="N54" s="41" t="s">
        <v>9</v>
      </c>
      <c r="O54" s="68">
        <v>1.7899999999999999E-2</v>
      </c>
    </row>
    <row r="55" spans="10:15">
      <c r="J55" s="67" t="s">
        <v>612</v>
      </c>
      <c r="K55" s="41">
        <v>0.88749999999999996</v>
      </c>
      <c r="L55" s="41" t="s">
        <v>620</v>
      </c>
      <c r="M55" s="41" t="s">
        <v>10</v>
      </c>
      <c r="N55" s="41" t="s">
        <v>9</v>
      </c>
      <c r="O55" s="68">
        <v>2.7E-2</v>
      </c>
    </row>
    <row r="56" spans="10:15">
      <c r="J56" s="67"/>
      <c r="K56" s="41"/>
      <c r="L56" s="41"/>
      <c r="M56" s="41"/>
      <c r="N56" s="41"/>
      <c r="O56" s="68"/>
    </row>
    <row r="57" spans="10:15">
      <c r="J57" s="67" t="s">
        <v>621</v>
      </c>
      <c r="K57" s="41"/>
      <c r="L57" s="41"/>
      <c r="M57" s="41"/>
      <c r="N57" s="41"/>
      <c r="O57" s="68"/>
    </row>
    <row r="58" spans="10:15">
      <c r="J58" s="67" t="s">
        <v>602</v>
      </c>
      <c r="K58" s="41">
        <v>-1.9319999999999999</v>
      </c>
      <c r="L58" s="41" t="s">
        <v>622</v>
      </c>
      <c r="M58" s="41" t="s">
        <v>10</v>
      </c>
      <c r="N58" s="41" t="s">
        <v>187</v>
      </c>
      <c r="O58" s="68" t="s">
        <v>186</v>
      </c>
    </row>
    <row r="59" spans="10:15">
      <c r="J59" s="67" t="s">
        <v>604</v>
      </c>
      <c r="K59" s="41">
        <v>-3.492</v>
      </c>
      <c r="L59" s="41" t="s">
        <v>623</v>
      </c>
      <c r="M59" s="41" t="s">
        <v>10</v>
      </c>
      <c r="N59" s="41" t="s">
        <v>187</v>
      </c>
      <c r="O59" s="68" t="s">
        <v>186</v>
      </c>
    </row>
    <row r="60" spans="10:15">
      <c r="J60" s="67" t="s">
        <v>606</v>
      </c>
      <c r="K60" s="41">
        <v>-3.1150000000000002</v>
      </c>
      <c r="L60" s="41" t="s">
        <v>624</v>
      </c>
      <c r="M60" s="41" t="s">
        <v>10</v>
      </c>
      <c r="N60" s="41" t="s">
        <v>187</v>
      </c>
      <c r="O60" s="68" t="s">
        <v>186</v>
      </c>
    </row>
    <row r="61" spans="10:15">
      <c r="J61" s="67" t="s">
        <v>608</v>
      </c>
      <c r="K61" s="41">
        <v>-1.56</v>
      </c>
      <c r="L61" s="41" t="s">
        <v>625</v>
      </c>
      <c r="M61" s="41" t="s">
        <v>10</v>
      </c>
      <c r="N61" s="41" t="s">
        <v>181</v>
      </c>
      <c r="O61" s="68">
        <v>2.0000000000000001E-4</v>
      </c>
    </row>
    <row r="62" spans="10:15">
      <c r="J62" s="67" t="s">
        <v>610</v>
      </c>
      <c r="K62" s="41">
        <v>-1.1830000000000001</v>
      </c>
      <c r="L62" s="41" t="s">
        <v>626</v>
      </c>
      <c r="M62" s="41" t="s">
        <v>10</v>
      </c>
      <c r="N62" s="41" t="s">
        <v>31</v>
      </c>
      <c r="O62" s="68">
        <v>7.6E-3</v>
      </c>
    </row>
    <row r="63" spans="10:15" ht="15" thickBot="1">
      <c r="J63" s="69" t="s">
        <v>612</v>
      </c>
      <c r="K63" s="70">
        <v>0.37719999999999998</v>
      </c>
      <c r="L63" s="70" t="s">
        <v>627</v>
      </c>
      <c r="M63" s="70" t="s">
        <v>7</v>
      </c>
      <c r="N63" s="70" t="s">
        <v>6</v>
      </c>
      <c r="O63" s="71">
        <v>0.61909999999999998</v>
      </c>
    </row>
    <row r="64" spans="10:15">
      <c r="J64" s="43"/>
      <c r="K64" s="41"/>
      <c r="L64" s="41"/>
      <c r="M64" s="41"/>
      <c r="N64" s="41"/>
      <c r="O64" s="41"/>
    </row>
    <row r="65" spans="10:15">
      <c r="J65" s="43"/>
      <c r="K65" s="41"/>
      <c r="L65" s="41"/>
      <c r="M65" s="41"/>
      <c r="N65" s="41"/>
      <c r="O65" s="41"/>
    </row>
    <row r="66" spans="10:15">
      <c r="J66" s="43"/>
      <c r="K66" s="41"/>
      <c r="L66" s="41"/>
      <c r="M66" s="41"/>
      <c r="N66" s="41"/>
      <c r="O66" s="41"/>
    </row>
    <row r="67" spans="10:15">
      <c r="J67" s="43"/>
      <c r="K67" s="41"/>
      <c r="L67" s="41"/>
      <c r="M67" s="41"/>
      <c r="N67" s="41"/>
      <c r="O67" s="41"/>
    </row>
    <row r="68" spans="10:15">
      <c r="J68" s="43"/>
      <c r="K68" s="41"/>
      <c r="L68" s="41"/>
      <c r="M68" s="41"/>
      <c r="N68" s="41"/>
      <c r="O68" s="41"/>
    </row>
    <row r="69" spans="10:15">
      <c r="J69" s="43"/>
      <c r="K69" s="41"/>
      <c r="L69" s="41"/>
      <c r="M69" s="41"/>
      <c r="N69" s="41"/>
      <c r="O69" s="41"/>
    </row>
    <row r="70" spans="10:15">
      <c r="J70" s="43"/>
      <c r="K70" s="41"/>
      <c r="L70" s="41"/>
      <c r="M70" s="41"/>
      <c r="N70" s="41"/>
      <c r="O70" s="41"/>
    </row>
    <row r="71" spans="10:15">
      <c r="J71" s="43"/>
      <c r="K71" s="41"/>
      <c r="L71" s="41"/>
      <c r="M71" s="41"/>
      <c r="N71" s="41"/>
      <c r="O71" s="41"/>
    </row>
    <row r="72" spans="10:15">
      <c r="J72" s="43"/>
      <c r="K72" s="41"/>
      <c r="L72" s="41"/>
      <c r="M72" s="41"/>
      <c r="N72" s="41"/>
      <c r="O72" s="41"/>
    </row>
    <row r="73" spans="10:15">
      <c r="J73" s="43"/>
      <c r="K73" s="41"/>
      <c r="L73" s="41"/>
      <c r="M73" s="41"/>
      <c r="N73" s="41"/>
      <c r="O73" s="41"/>
    </row>
    <row r="74" spans="10:15">
      <c r="J74" s="43"/>
      <c r="K74" s="41"/>
      <c r="L74" s="41"/>
      <c r="M74" s="41"/>
      <c r="N74" s="41"/>
      <c r="O74" s="41"/>
    </row>
    <row r="75" spans="10:15">
      <c r="J75" s="43"/>
      <c r="K75" s="41"/>
      <c r="L75" s="41"/>
      <c r="M75" s="41"/>
      <c r="N75" s="41"/>
      <c r="O75" s="41"/>
    </row>
    <row r="76" spans="10:15">
      <c r="J76" s="43"/>
      <c r="K76" s="41"/>
      <c r="L76" s="41"/>
      <c r="M76" s="41"/>
      <c r="N76" s="41"/>
      <c r="O76" s="41"/>
    </row>
    <row r="77" spans="10:15">
      <c r="J77" s="43"/>
      <c r="K77" s="41"/>
      <c r="L77" s="41"/>
      <c r="M77" s="41"/>
      <c r="N77" s="41"/>
      <c r="O77" s="41"/>
    </row>
    <row r="78" spans="10:15">
      <c r="J78" s="43"/>
      <c r="K78" s="41"/>
      <c r="L78" s="41"/>
      <c r="M78" s="41"/>
      <c r="N78" s="41"/>
      <c r="O78" s="41"/>
    </row>
    <row r="79" spans="10:15">
      <c r="J79" s="43"/>
      <c r="K79" s="41"/>
      <c r="L79" s="41"/>
      <c r="M79" s="41"/>
      <c r="N79" s="41"/>
      <c r="O79" s="41"/>
    </row>
    <row r="80" spans="10:15">
      <c r="J80" s="43"/>
      <c r="K80" s="41"/>
      <c r="L80" s="41"/>
      <c r="M80" s="41"/>
      <c r="N80" s="41"/>
      <c r="O80" s="41"/>
    </row>
    <row r="81" spans="10:15">
      <c r="J81" s="43"/>
      <c r="K81" s="41"/>
      <c r="L81" s="41"/>
      <c r="M81" s="41"/>
      <c r="N81" s="41"/>
      <c r="O81" s="41"/>
    </row>
    <row r="82" spans="10:15">
      <c r="J82" s="43"/>
      <c r="K82" s="41"/>
      <c r="L82" s="41"/>
      <c r="M82" s="41"/>
      <c r="N82" s="41"/>
      <c r="O82" s="41"/>
    </row>
    <row r="83" spans="10:15">
      <c r="J83" s="43"/>
      <c r="K83" s="41"/>
      <c r="L83" s="41"/>
      <c r="M83" s="41"/>
      <c r="N83" s="41"/>
      <c r="O83" s="41"/>
    </row>
    <row r="84" spans="10:15">
      <c r="J84" s="43"/>
      <c r="K84" s="41"/>
      <c r="L84" s="41"/>
      <c r="M84" s="41"/>
      <c r="N84" s="41"/>
      <c r="O84" s="41"/>
    </row>
    <row r="85" spans="10:15">
      <c r="J85" s="43"/>
      <c r="K85" s="41"/>
      <c r="L85" s="41"/>
      <c r="M85" s="41"/>
      <c r="N85" s="41"/>
      <c r="O85" s="41"/>
    </row>
    <row r="86" spans="10:15">
      <c r="J86" s="43"/>
      <c r="K86" s="41"/>
      <c r="L86" s="41"/>
      <c r="M86" s="41"/>
      <c r="N86" s="41"/>
      <c r="O86" s="41"/>
    </row>
    <row r="87" spans="10:15">
      <c r="J87" s="43"/>
      <c r="K87" s="41"/>
      <c r="L87" s="41"/>
      <c r="M87" s="41"/>
      <c r="N87" s="41"/>
      <c r="O87" s="41"/>
    </row>
    <row r="88" spans="10:15">
      <c r="J88" s="43"/>
      <c r="K88" s="41"/>
      <c r="L88" s="41"/>
      <c r="M88" s="41"/>
      <c r="N88" s="41"/>
      <c r="O88" s="41"/>
    </row>
    <row r="89" spans="10:15">
      <c r="J89" s="43"/>
      <c r="K89" s="41"/>
      <c r="L89" s="41"/>
      <c r="M89" s="41"/>
      <c r="N89" s="41"/>
      <c r="O89" s="41"/>
    </row>
    <row r="90" spans="10:15">
      <c r="J90" s="43"/>
      <c r="K90" s="41"/>
      <c r="L90" s="41"/>
      <c r="M90" s="41"/>
      <c r="N90" s="41"/>
      <c r="O90" s="41"/>
    </row>
    <row r="91" spans="10:15">
      <c r="J91" s="43"/>
      <c r="K91" s="41"/>
      <c r="L91" s="41"/>
      <c r="M91" s="41"/>
      <c r="N91" s="41"/>
      <c r="O91" s="41"/>
    </row>
    <row r="92" spans="10:15">
      <c r="J92" s="43"/>
      <c r="K92" s="41"/>
      <c r="L92" s="41"/>
      <c r="M92" s="41"/>
      <c r="N92" s="41"/>
      <c r="O92" s="41"/>
    </row>
    <row r="93" spans="10:15">
      <c r="J93" s="43"/>
      <c r="K93" s="41"/>
      <c r="L93" s="41"/>
      <c r="M93" s="41"/>
      <c r="N93" s="41"/>
      <c r="O93" s="41"/>
    </row>
    <row r="94" spans="10:15">
      <c r="J94" s="43"/>
      <c r="K94" s="41"/>
      <c r="L94" s="41"/>
      <c r="M94" s="41"/>
      <c r="N94" s="41"/>
      <c r="O94" s="41"/>
    </row>
    <row r="95" spans="10:15">
      <c r="J95" s="43"/>
      <c r="K95" s="41"/>
      <c r="L95" s="41"/>
      <c r="M95" s="41"/>
      <c r="N95" s="41"/>
      <c r="O95" s="41"/>
    </row>
    <row r="96" spans="10:15">
      <c r="J96" s="43"/>
      <c r="K96" s="41"/>
      <c r="L96" s="41"/>
      <c r="M96" s="41"/>
      <c r="N96" s="41"/>
      <c r="O96" s="41"/>
    </row>
    <row r="97" spans="10:15">
      <c r="J97" s="43"/>
      <c r="K97" s="41"/>
      <c r="L97" s="41"/>
      <c r="M97" s="41"/>
      <c r="N97" s="41"/>
      <c r="O97" s="41"/>
    </row>
    <row r="98" spans="10:15">
      <c r="J98" s="43"/>
      <c r="K98" s="41"/>
      <c r="L98" s="41"/>
      <c r="M98" s="41"/>
      <c r="N98" s="41"/>
      <c r="O98" s="41"/>
    </row>
    <row r="99" spans="10:15">
      <c r="J99" s="43"/>
      <c r="K99" s="41"/>
      <c r="L99" s="41"/>
      <c r="M99" s="41"/>
      <c r="N99" s="41"/>
      <c r="O99" s="41"/>
    </row>
    <row r="100" spans="10:15">
      <c r="J100" s="43"/>
      <c r="K100" s="41"/>
      <c r="L100" s="41"/>
      <c r="M100" s="41"/>
      <c r="N100" s="41"/>
      <c r="O100" s="41"/>
    </row>
    <row r="101" spans="10:15">
      <c r="J101" s="43"/>
      <c r="K101" s="41"/>
      <c r="L101" s="41"/>
      <c r="M101" s="41"/>
      <c r="N101" s="41"/>
      <c r="O101" s="41"/>
    </row>
    <row r="102" spans="10:15">
      <c r="J102" s="43"/>
      <c r="K102" s="41"/>
      <c r="L102" s="41"/>
      <c r="M102" s="41"/>
      <c r="N102" s="41"/>
      <c r="O102" s="41"/>
    </row>
    <row r="103" spans="10:15">
      <c r="J103" s="43"/>
      <c r="K103" s="41"/>
      <c r="L103" s="41"/>
      <c r="M103" s="41"/>
      <c r="N103" s="41"/>
      <c r="O103" s="41"/>
    </row>
    <row r="104" spans="10:15">
      <c r="J104" s="43"/>
      <c r="K104" s="41"/>
      <c r="L104" s="41"/>
      <c r="M104" s="41"/>
      <c r="N104" s="41"/>
      <c r="O104" s="41"/>
    </row>
    <row r="105" spans="10:15">
      <c r="J105" s="43"/>
      <c r="K105" s="41"/>
      <c r="L105" s="41"/>
      <c r="M105" s="41"/>
      <c r="N105" s="41"/>
      <c r="O105" s="41"/>
    </row>
    <row r="106" spans="10:15">
      <c r="J106" s="43"/>
      <c r="K106" s="41"/>
      <c r="L106" s="41"/>
      <c r="M106" s="41"/>
      <c r="N106" s="41"/>
      <c r="O106" s="41"/>
    </row>
    <row r="107" spans="10:15">
      <c r="J107" s="43"/>
      <c r="K107" s="41"/>
      <c r="L107" s="41"/>
      <c r="M107" s="41"/>
      <c r="N107" s="41"/>
      <c r="O107" s="41"/>
    </row>
    <row r="108" spans="10:15">
      <c r="J108" s="43"/>
      <c r="K108" s="41"/>
      <c r="L108" s="41"/>
      <c r="M108" s="41"/>
      <c r="N108" s="41"/>
      <c r="O108" s="41"/>
    </row>
    <row r="109" spans="10:15">
      <c r="J109" s="43"/>
      <c r="K109" s="41"/>
      <c r="L109" s="41"/>
      <c r="M109" s="41"/>
      <c r="N109" s="41"/>
      <c r="O109" s="41"/>
    </row>
    <row r="110" spans="10:15">
      <c r="J110" s="43"/>
      <c r="K110" s="41"/>
      <c r="L110" s="41"/>
      <c r="M110" s="41"/>
      <c r="N110" s="41"/>
      <c r="O110" s="41"/>
    </row>
  </sheetData>
  <mergeCells count="3">
    <mergeCell ref="C4:L4"/>
    <mergeCell ref="M4:V4"/>
    <mergeCell ref="W4:AF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05C0-3A78-4BFE-ABAA-FAA3057FADC1}">
  <dimension ref="B1:J61"/>
  <sheetViews>
    <sheetView workbookViewId="0">
      <selection activeCell="G7" sqref="G7"/>
    </sheetView>
  </sheetViews>
  <sheetFormatPr defaultRowHeight="14.4"/>
  <cols>
    <col min="2" max="2" width="11.5546875" customWidth="1"/>
    <col min="3" max="3" width="12.33203125" customWidth="1"/>
    <col min="4" max="4" width="10.6640625" customWidth="1"/>
    <col min="9" max="10" width="18.6640625" customWidth="1"/>
  </cols>
  <sheetData>
    <row r="1" spans="2:10" ht="15" thickBot="1"/>
    <row r="2" spans="2:10" ht="40.200000000000003">
      <c r="B2" s="111" t="s">
        <v>271</v>
      </c>
      <c r="C2" s="111" t="s">
        <v>281</v>
      </c>
      <c r="D2" s="111" t="s">
        <v>669</v>
      </c>
      <c r="I2" s="104"/>
      <c r="J2" s="110" t="s">
        <v>798</v>
      </c>
    </row>
    <row r="3" spans="2:10">
      <c r="B3" s="103">
        <v>5.4029999999999996</v>
      </c>
      <c r="C3" s="103">
        <v>6.6432500000000001</v>
      </c>
      <c r="D3" s="103">
        <v>0.44866699999999998</v>
      </c>
      <c r="I3" s="105" t="s">
        <v>790</v>
      </c>
      <c r="J3" s="106"/>
    </row>
    <row r="4" spans="2:10">
      <c r="B4" s="103">
        <v>1.7805</v>
      </c>
      <c r="C4" s="103">
        <v>0.60675000000000001</v>
      </c>
      <c r="D4" s="103">
        <v>1.2416670000000001</v>
      </c>
      <c r="I4" s="105" t="s">
        <v>791</v>
      </c>
      <c r="J4" s="106">
        <v>0.4471</v>
      </c>
    </row>
    <row r="5" spans="2:10">
      <c r="B5" s="103">
        <v>1.70875</v>
      </c>
      <c r="C5" s="103">
        <v>1.9995000000000001</v>
      </c>
      <c r="D5" s="103">
        <v>1.8620000000000001</v>
      </c>
      <c r="I5" s="105" t="s">
        <v>792</v>
      </c>
      <c r="J5" s="106" t="s">
        <v>793</v>
      </c>
    </row>
    <row r="6" spans="2:10">
      <c r="B6" s="103">
        <v>0.53600000000000003</v>
      </c>
      <c r="C6" s="103">
        <v>0.77975000000000005</v>
      </c>
      <c r="D6" s="103">
        <v>1.387</v>
      </c>
      <c r="I6" s="105" t="s">
        <v>794</v>
      </c>
      <c r="J6" s="106">
        <v>0.19989999999999999</v>
      </c>
    </row>
    <row r="7" spans="2:10">
      <c r="B7" s="103">
        <v>0.746</v>
      </c>
      <c r="C7" s="103">
        <v>0.60524999999999995</v>
      </c>
      <c r="D7" s="103">
        <v>1.56925</v>
      </c>
      <c r="I7" s="105"/>
      <c r="J7" s="106"/>
    </row>
    <row r="8" spans="2:10">
      <c r="B8" s="103">
        <v>2.5150000000000001</v>
      </c>
      <c r="C8" s="103">
        <v>2.0049999999999999</v>
      </c>
      <c r="D8" s="103">
        <v>1.5095000000000001</v>
      </c>
      <c r="I8" s="105" t="s">
        <v>559</v>
      </c>
      <c r="J8" s="106"/>
    </row>
    <row r="9" spans="2:10">
      <c r="B9" s="103">
        <v>0.59975000000000001</v>
      </c>
      <c r="C9" s="103">
        <v>0.83350000000000002</v>
      </c>
      <c r="D9" s="103">
        <v>1.6745000000000001</v>
      </c>
      <c r="I9" s="105" t="s">
        <v>795</v>
      </c>
      <c r="J9" s="106">
        <v>4.0000000000000002E-4</v>
      </c>
    </row>
    <row r="10" spans="2:10">
      <c r="B10" s="103">
        <v>2.7574999999999998</v>
      </c>
      <c r="C10" s="103">
        <v>2.9845000000000002</v>
      </c>
      <c r="D10" s="103">
        <v>1.6445000000000001</v>
      </c>
      <c r="I10" s="105" t="s">
        <v>534</v>
      </c>
      <c r="J10" s="106" t="s">
        <v>181</v>
      </c>
    </row>
    <row r="11" spans="2:10">
      <c r="B11" s="103">
        <v>1.419</v>
      </c>
      <c r="C11" s="103">
        <v>0.54649999999999999</v>
      </c>
      <c r="D11" s="103">
        <v>0.16025</v>
      </c>
      <c r="I11" s="105" t="s">
        <v>796</v>
      </c>
      <c r="J11" s="106" t="s">
        <v>10</v>
      </c>
    </row>
    <row r="12" spans="2:10">
      <c r="B12" s="103">
        <v>0.57750000000000001</v>
      </c>
      <c r="C12" s="103">
        <v>1.585</v>
      </c>
      <c r="D12" s="103">
        <v>1.9595</v>
      </c>
      <c r="I12" s="105"/>
      <c r="J12" s="106"/>
    </row>
    <row r="13" spans="2:10" ht="15" thickBot="1">
      <c r="B13" s="103">
        <v>0.5675</v>
      </c>
      <c r="C13" s="103">
        <v>0.87575000000000003</v>
      </c>
      <c r="D13" s="103">
        <v>0.20974999999999999</v>
      </c>
      <c r="I13" s="107" t="s">
        <v>797</v>
      </c>
      <c r="J13" s="108">
        <v>59</v>
      </c>
    </row>
    <row r="14" spans="2:10" ht="15" thickBot="1">
      <c r="B14" s="103">
        <v>2.282</v>
      </c>
      <c r="C14" s="103">
        <v>3.887</v>
      </c>
      <c r="D14" s="103">
        <v>1.20675</v>
      </c>
    </row>
    <row r="15" spans="2:10" ht="40.200000000000003">
      <c r="B15" s="103">
        <v>5.6875</v>
      </c>
      <c r="C15" s="103">
        <v>1.0169999999999999</v>
      </c>
      <c r="D15" s="103">
        <v>0.69525000000000003</v>
      </c>
      <c r="I15" s="104"/>
      <c r="J15" s="110" t="s">
        <v>800</v>
      </c>
    </row>
    <row r="16" spans="2:10">
      <c r="B16" s="103">
        <v>1.663</v>
      </c>
      <c r="C16" s="103">
        <v>1.3207500000000001</v>
      </c>
      <c r="D16" s="103">
        <v>0.67466700000000002</v>
      </c>
      <c r="I16" s="105" t="s">
        <v>790</v>
      </c>
      <c r="J16" s="106"/>
    </row>
    <row r="17" spans="2:10">
      <c r="B17" s="103">
        <v>1.6</v>
      </c>
      <c r="C17" s="103">
        <v>1.21675</v>
      </c>
      <c r="D17" s="103">
        <v>1.1379999999999999</v>
      </c>
      <c r="I17" s="105" t="s">
        <v>791</v>
      </c>
      <c r="J17" s="106">
        <v>0.29680000000000001</v>
      </c>
    </row>
    <row r="18" spans="2:10">
      <c r="B18" s="103">
        <v>5.0454999999999997</v>
      </c>
      <c r="C18" s="103">
        <v>2.1335000000000002</v>
      </c>
      <c r="D18" s="103">
        <v>1.6421669999999999</v>
      </c>
      <c r="I18" s="105" t="s">
        <v>792</v>
      </c>
      <c r="J18" s="106" t="s">
        <v>799</v>
      </c>
    </row>
    <row r="19" spans="2:10">
      <c r="B19" s="103">
        <v>6.6619999999999999</v>
      </c>
      <c r="C19" s="103">
        <v>1.2072499999999999</v>
      </c>
      <c r="D19" s="103">
        <v>0.66574999999999995</v>
      </c>
      <c r="I19" s="105" t="s">
        <v>794</v>
      </c>
      <c r="J19" s="106">
        <v>8.8090000000000002E-2</v>
      </c>
    </row>
    <row r="20" spans="2:10">
      <c r="B20" s="103">
        <v>0.62075000000000002</v>
      </c>
      <c r="C20" s="103">
        <v>0.60499999999999998</v>
      </c>
      <c r="D20" s="103">
        <v>0.41349999999999998</v>
      </c>
      <c r="I20" s="105"/>
      <c r="J20" s="106"/>
    </row>
    <row r="21" spans="2:10">
      <c r="B21" s="103">
        <v>2.7404999999999999</v>
      </c>
      <c r="C21" s="103">
        <v>2.6107499999999999</v>
      </c>
      <c r="D21" s="103">
        <v>2.041083</v>
      </c>
      <c r="I21" s="105" t="s">
        <v>559</v>
      </c>
      <c r="J21" s="106"/>
    </row>
    <row r="22" spans="2:10">
      <c r="B22" s="103">
        <v>0.46375</v>
      </c>
      <c r="C22" s="103">
        <v>1.093</v>
      </c>
      <c r="D22" s="103">
        <v>0.371</v>
      </c>
      <c r="I22" s="105" t="s">
        <v>795</v>
      </c>
      <c r="J22" s="106">
        <v>2.24E-2</v>
      </c>
    </row>
    <row r="23" spans="2:10">
      <c r="B23" s="103">
        <v>1.538</v>
      </c>
      <c r="C23" s="103">
        <v>0.55474999999999997</v>
      </c>
      <c r="D23" s="103">
        <v>1.8109999999999999</v>
      </c>
      <c r="I23" s="105" t="s">
        <v>534</v>
      </c>
      <c r="J23" s="106" t="s">
        <v>9</v>
      </c>
    </row>
    <row r="24" spans="2:10">
      <c r="B24" s="103">
        <v>0.47149999999999997</v>
      </c>
      <c r="C24" s="103">
        <v>0.499</v>
      </c>
      <c r="D24" s="103">
        <v>0.19175</v>
      </c>
      <c r="I24" s="105" t="s">
        <v>796</v>
      </c>
      <c r="J24" s="106" t="s">
        <v>10</v>
      </c>
    </row>
    <row r="25" spans="2:10">
      <c r="B25" s="103">
        <v>0.1845</v>
      </c>
      <c r="C25" s="103">
        <v>0.27224999999999999</v>
      </c>
      <c r="D25" s="103">
        <v>0.26250000000000001</v>
      </c>
      <c r="I25" s="105"/>
      <c r="J25" s="106"/>
    </row>
    <row r="26" spans="2:10" ht="15" thickBot="1">
      <c r="B26" s="103">
        <v>0.4385</v>
      </c>
      <c r="C26" s="103">
        <v>0.12625</v>
      </c>
      <c r="D26" s="103">
        <v>0.36125000000000002</v>
      </c>
      <c r="I26" s="107" t="s">
        <v>797</v>
      </c>
      <c r="J26" s="108">
        <v>59</v>
      </c>
    </row>
    <row r="27" spans="2:10" ht="15" thickBot="1">
      <c r="B27" s="103">
        <v>0.10150000000000001</v>
      </c>
      <c r="C27" s="103">
        <v>3.2762500000000001</v>
      </c>
      <c r="D27" s="103">
        <v>0.35275000000000001</v>
      </c>
      <c r="I27" s="109"/>
      <c r="J27" s="103"/>
    </row>
    <row r="28" spans="2:10" ht="40.200000000000003">
      <c r="B28" s="103">
        <v>2.198</v>
      </c>
      <c r="C28" s="103">
        <v>2.4232499999999999</v>
      </c>
      <c r="D28" s="103">
        <v>2.1648329999999998</v>
      </c>
      <c r="I28" s="104"/>
      <c r="J28" s="110" t="s">
        <v>802</v>
      </c>
    </row>
    <row r="29" spans="2:10">
      <c r="B29" s="103">
        <v>0.13700000000000001</v>
      </c>
      <c r="C29" s="103">
        <v>0.31374999999999997</v>
      </c>
      <c r="D29" s="103">
        <v>0.92200000000000004</v>
      </c>
      <c r="I29" s="105" t="s">
        <v>790</v>
      </c>
      <c r="J29" s="51"/>
    </row>
    <row r="30" spans="2:10">
      <c r="B30" s="103">
        <v>5.1499999999999997E-2</v>
      </c>
      <c r="C30" s="103">
        <v>0.18225</v>
      </c>
      <c r="D30" s="103">
        <v>0.159333</v>
      </c>
      <c r="I30" s="105" t="s">
        <v>791</v>
      </c>
      <c r="J30" s="106">
        <v>-8.1220000000000001E-2</v>
      </c>
    </row>
    <row r="31" spans="2:10">
      <c r="B31" s="103">
        <v>0.11475</v>
      </c>
      <c r="C31" s="103">
        <v>0.76475000000000004</v>
      </c>
      <c r="D31" s="103">
        <v>0.127667</v>
      </c>
      <c r="I31" s="105" t="s">
        <v>792</v>
      </c>
      <c r="J31" s="106" t="s">
        <v>801</v>
      </c>
    </row>
    <row r="32" spans="2:10">
      <c r="B32" s="103">
        <v>0.24775</v>
      </c>
      <c r="C32" s="103">
        <v>0.16500000000000001</v>
      </c>
      <c r="D32" s="103">
        <v>0.76533300000000004</v>
      </c>
      <c r="I32" s="105" t="s">
        <v>794</v>
      </c>
      <c r="J32" s="106">
        <v>6.5970000000000004E-3</v>
      </c>
    </row>
    <row r="33" spans="2:10">
      <c r="B33" s="103">
        <v>1.975E-2</v>
      </c>
      <c r="C33" s="103">
        <v>1.5325</v>
      </c>
      <c r="D33" s="103">
        <v>0.18</v>
      </c>
      <c r="I33" s="105"/>
      <c r="J33" s="106"/>
    </row>
    <row r="34" spans="2:10">
      <c r="B34" s="103">
        <v>3.1250000000000002E-3</v>
      </c>
      <c r="C34" s="103">
        <v>4.1250000000000002E-2</v>
      </c>
      <c r="D34" s="103">
        <v>0.11833299999999999</v>
      </c>
      <c r="I34" s="105" t="s">
        <v>559</v>
      </c>
      <c r="J34" s="106"/>
    </row>
    <row r="35" spans="2:10">
      <c r="B35" s="103">
        <v>1.0762499999999999</v>
      </c>
      <c r="C35" s="103">
        <v>0.27550000000000002</v>
      </c>
      <c r="D35" s="103">
        <v>0.50283299999999997</v>
      </c>
      <c r="I35" s="105" t="s">
        <v>795</v>
      </c>
      <c r="J35" s="106">
        <v>0.54079999999999995</v>
      </c>
    </row>
    <row r="36" spans="2:10">
      <c r="B36" s="103">
        <v>0.17849999999999999</v>
      </c>
      <c r="C36" s="103">
        <v>1.6919999999999999</v>
      </c>
      <c r="D36" s="103">
        <v>7.0999999999999994E-2</v>
      </c>
      <c r="I36" s="105" t="s">
        <v>534</v>
      </c>
      <c r="J36" s="106" t="s">
        <v>6</v>
      </c>
    </row>
    <row r="37" spans="2:10">
      <c r="B37" s="103">
        <v>0.442</v>
      </c>
      <c r="C37" s="103">
        <v>1.2124999999999999</v>
      </c>
      <c r="D37" s="103">
        <v>6.0499999999999998E-2</v>
      </c>
      <c r="I37" s="105" t="s">
        <v>796</v>
      </c>
      <c r="J37" s="106" t="s">
        <v>7</v>
      </c>
    </row>
    <row r="38" spans="2:10">
      <c r="B38" s="103">
        <v>0.30625000000000002</v>
      </c>
      <c r="C38" s="103">
        <v>0.54749999999999999</v>
      </c>
      <c r="D38" s="103">
        <v>0.10425</v>
      </c>
      <c r="I38" s="105"/>
      <c r="J38" s="106"/>
    </row>
    <row r="39" spans="2:10" ht="15" thickBot="1">
      <c r="B39" s="103">
        <v>1.4079999999999999</v>
      </c>
      <c r="C39" s="103">
        <v>1.95275</v>
      </c>
      <c r="D39" s="103">
        <v>4.5666999999999999E-2</v>
      </c>
      <c r="I39" s="107" t="s">
        <v>797</v>
      </c>
      <c r="J39" s="108">
        <v>59</v>
      </c>
    </row>
    <row r="40" spans="2:10">
      <c r="B40" s="103">
        <v>2.3654999999999999</v>
      </c>
      <c r="C40" s="103">
        <v>2.44075</v>
      </c>
      <c r="D40" s="103">
        <v>2.9000000000000001E-2</v>
      </c>
    </row>
    <row r="41" spans="2:10">
      <c r="B41" s="103">
        <v>0.6925</v>
      </c>
      <c r="C41" s="103">
        <v>2.2469999999999999</v>
      </c>
      <c r="D41" s="103">
        <v>7.0250000000000007E-2</v>
      </c>
    </row>
    <row r="42" spans="2:10">
      <c r="B42" s="103">
        <v>0.81299999999999994</v>
      </c>
      <c r="C42" s="103">
        <v>3.2402500000000001</v>
      </c>
      <c r="D42" s="103">
        <v>0.11625000000000001</v>
      </c>
    </row>
    <row r="43" spans="2:10">
      <c r="B43" s="103">
        <v>3.0659999999999998</v>
      </c>
      <c r="C43" s="103">
        <v>1.0329999999999999</v>
      </c>
      <c r="D43" s="103">
        <v>0.10425</v>
      </c>
    </row>
    <row r="44" spans="2:10">
      <c r="B44" s="103">
        <v>4.09</v>
      </c>
      <c r="C44" s="103">
        <v>7.7119999999999997</v>
      </c>
      <c r="D44" s="103">
        <v>6.7333000000000004E-2</v>
      </c>
    </row>
    <row r="45" spans="2:10">
      <c r="B45" s="103">
        <v>0.6845</v>
      </c>
      <c r="C45" s="103">
        <v>2.6702499999999998</v>
      </c>
      <c r="D45" s="103">
        <v>8.2000000000000003E-2</v>
      </c>
    </row>
    <row r="46" spans="2:10">
      <c r="B46" s="103">
        <v>2.2882500000000001</v>
      </c>
      <c r="C46" s="103">
        <v>4.5270000000000001</v>
      </c>
      <c r="D46" s="103">
        <v>0.111</v>
      </c>
    </row>
    <row r="47" spans="2:10">
      <c r="B47" s="103">
        <v>0.49375000000000002</v>
      </c>
      <c r="C47" s="103">
        <v>3.948</v>
      </c>
      <c r="D47" s="103">
        <v>0.108</v>
      </c>
    </row>
    <row r="48" spans="2:10">
      <c r="B48" s="103">
        <v>3.702</v>
      </c>
      <c r="C48" s="103">
        <v>4.4995000000000003</v>
      </c>
      <c r="D48" s="103">
        <v>9.7750000000000004E-2</v>
      </c>
    </row>
    <row r="49" spans="2:4">
      <c r="B49" s="103">
        <v>2.0150000000000001</v>
      </c>
      <c r="C49" s="103">
        <v>4.5644999999999998</v>
      </c>
      <c r="D49" s="103">
        <v>5.7000000000000002E-2</v>
      </c>
    </row>
    <row r="50" spans="2:4">
      <c r="B50" s="103">
        <v>0.55200000000000005</v>
      </c>
      <c r="C50" s="103">
        <v>1.853</v>
      </c>
      <c r="D50" s="103">
        <v>0.1285</v>
      </c>
    </row>
    <row r="51" spans="2:4">
      <c r="B51" s="103">
        <v>1.8620000000000001</v>
      </c>
      <c r="C51" s="103">
        <v>5.6544999999999996</v>
      </c>
      <c r="D51" s="103">
        <v>9.7750000000000004E-2</v>
      </c>
    </row>
    <row r="52" spans="2:4">
      <c r="B52" s="103">
        <v>0.65</v>
      </c>
      <c r="C52" s="103">
        <v>1.0945</v>
      </c>
      <c r="D52" s="103">
        <v>0.29625000000000001</v>
      </c>
    </row>
    <row r="53" spans="2:4">
      <c r="B53" s="103">
        <v>3.9544999999999999</v>
      </c>
      <c r="C53" s="103">
        <v>0.5645</v>
      </c>
      <c r="D53" s="103">
        <v>0.22800000000000001</v>
      </c>
    </row>
    <row r="54" spans="2:4">
      <c r="B54" s="103">
        <v>0.45950000000000002</v>
      </c>
      <c r="C54" s="103">
        <v>0.86575000000000002</v>
      </c>
      <c r="D54" s="103">
        <v>2.0695000000000001</v>
      </c>
    </row>
    <row r="55" spans="2:4">
      <c r="B55" s="103">
        <v>0.5675</v>
      </c>
      <c r="C55" s="103">
        <v>0.77324999999999999</v>
      </c>
      <c r="D55" s="103">
        <v>1.8420000000000001</v>
      </c>
    </row>
    <row r="56" spans="2:4">
      <c r="B56" s="103">
        <v>5.7465000000000002</v>
      </c>
      <c r="C56" s="103">
        <v>2.4645000000000001</v>
      </c>
      <c r="D56" s="103">
        <v>1.292</v>
      </c>
    </row>
    <row r="57" spans="2:4">
      <c r="B57" s="103">
        <v>1.877</v>
      </c>
      <c r="C57" s="103">
        <v>0.45374999999999999</v>
      </c>
      <c r="D57" s="103">
        <v>1.232</v>
      </c>
    </row>
    <row r="58" spans="2:4">
      <c r="B58" s="103">
        <v>0</v>
      </c>
      <c r="C58" s="103">
        <v>6.7500000000000004E-2</v>
      </c>
      <c r="D58" s="103">
        <v>0.26274999999999998</v>
      </c>
    </row>
    <row r="59" spans="2:4">
      <c r="B59" s="103">
        <v>1.877</v>
      </c>
      <c r="C59" s="103">
        <v>0.45374999999999999</v>
      </c>
      <c r="D59" s="103">
        <v>1.232</v>
      </c>
    </row>
    <row r="60" spans="2:4">
      <c r="B60" s="103">
        <v>0.41749999999999998</v>
      </c>
      <c r="C60" s="103">
        <v>3.1147499999999999</v>
      </c>
      <c r="D60" s="103">
        <v>0.34849999999999998</v>
      </c>
    </row>
    <row r="61" spans="2:4">
      <c r="B61" s="103">
        <v>8.0325000000000006</v>
      </c>
      <c r="C61" s="103">
        <v>4.4569999999999999</v>
      </c>
      <c r="D61" s="103">
        <v>2.7345000000000002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407F9-A548-443D-8F5D-D0074822B6AE}">
  <dimension ref="B2:P31"/>
  <sheetViews>
    <sheetView topLeftCell="A9" workbookViewId="0">
      <selection activeCell="F19" sqref="F19"/>
    </sheetView>
  </sheetViews>
  <sheetFormatPr defaultRowHeight="14.4"/>
  <cols>
    <col min="1" max="1" width="10.44140625" customWidth="1"/>
    <col min="2" max="2" width="13.88671875" customWidth="1"/>
    <col min="3" max="3" width="15.88671875" customWidth="1"/>
    <col min="4" max="4" width="13.33203125" customWidth="1"/>
    <col min="7" max="7" width="22" customWidth="1"/>
  </cols>
  <sheetData>
    <row r="2" spans="2:16">
      <c r="B2" s="7" t="s">
        <v>1292</v>
      </c>
    </row>
    <row r="3" spans="2:16" ht="15" thickBot="1"/>
    <row r="4" spans="2:16">
      <c r="B4" s="306" t="s">
        <v>1293</v>
      </c>
      <c r="C4" s="307"/>
      <c r="D4" s="308"/>
      <c r="G4" s="235" t="s">
        <v>1295</v>
      </c>
      <c r="H4" s="119"/>
      <c r="I4" s="119"/>
      <c r="J4" s="119"/>
      <c r="K4" s="119"/>
      <c r="L4" s="120"/>
    </row>
    <row r="5" spans="2:16">
      <c r="B5" s="158"/>
      <c r="D5" s="51"/>
      <c r="G5" s="158"/>
      <c r="H5" s="301" t="s">
        <v>1312</v>
      </c>
      <c r="I5" s="301"/>
      <c r="J5" s="301"/>
      <c r="K5" s="301"/>
      <c r="L5" s="51" t="s">
        <v>1313</v>
      </c>
    </row>
    <row r="6" spans="2:16">
      <c r="B6" s="205" t="s">
        <v>506</v>
      </c>
      <c r="C6" s="3" t="s">
        <v>1294</v>
      </c>
      <c r="D6" s="51"/>
      <c r="G6" s="33" t="s">
        <v>726</v>
      </c>
      <c r="H6" s="1">
        <v>3.2440000000000002</v>
      </c>
      <c r="I6" s="1">
        <v>3.1440000000000001</v>
      </c>
      <c r="J6" s="1">
        <v>3.2789999999999999</v>
      </c>
      <c r="K6" s="1">
        <v>3.294</v>
      </c>
      <c r="L6" s="51">
        <f>AVERAGE(H6:K6)</f>
        <v>3.2402500000000001</v>
      </c>
    </row>
    <row r="7" spans="2:16" ht="15" thickBot="1">
      <c r="B7" s="205">
        <v>1</v>
      </c>
      <c r="C7" s="41">
        <v>5.71265</v>
      </c>
      <c r="D7" s="51"/>
      <c r="G7" s="34" t="s">
        <v>771</v>
      </c>
      <c r="H7" s="49">
        <v>2.98</v>
      </c>
      <c r="I7" s="49">
        <v>3.29</v>
      </c>
      <c r="J7" s="49">
        <v>3.01</v>
      </c>
      <c r="K7" s="49">
        <v>3.1789999999999998</v>
      </c>
      <c r="L7" s="52">
        <f>AVERAGE(H7:K7)</f>
        <v>3.1147499999999999</v>
      </c>
    </row>
    <row r="8" spans="2:16">
      <c r="B8" s="205">
        <v>2</v>
      </c>
      <c r="C8" s="41">
        <v>6.1522880000000004</v>
      </c>
      <c r="D8" s="51"/>
    </row>
    <row r="9" spans="2:16">
      <c r="B9" s="205">
        <v>3</v>
      </c>
      <c r="C9" s="41">
        <v>6.0569050000000004</v>
      </c>
      <c r="D9" s="51"/>
    </row>
    <row r="10" spans="2:16">
      <c r="B10" s="205">
        <v>4</v>
      </c>
      <c r="C10" s="41">
        <v>7.1271050000000002</v>
      </c>
      <c r="D10" s="51"/>
    </row>
    <row r="11" spans="2:16">
      <c r="B11" s="205">
        <v>5</v>
      </c>
      <c r="C11" s="41">
        <v>6.6560980000000001</v>
      </c>
      <c r="D11" s="51"/>
    </row>
    <row r="12" spans="2:16" ht="15" thickBot="1">
      <c r="B12" s="208">
        <v>6</v>
      </c>
      <c r="C12" s="70">
        <v>6.7024309999999998</v>
      </c>
      <c r="D12" s="52"/>
    </row>
    <row r="13" spans="2:16" ht="15" thickBot="1"/>
    <row r="14" spans="2:16" ht="15" thickBot="1">
      <c r="B14" s="306" t="s">
        <v>1297</v>
      </c>
      <c r="C14" s="307"/>
      <c r="D14" s="307"/>
      <c r="E14" s="308"/>
      <c r="G14" s="318" t="s">
        <v>1296</v>
      </c>
      <c r="H14" s="318"/>
      <c r="I14" s="318"/>
      <c r="J14" s="318"/>
      <c r="K14" s="318"/>
      <c r="L14" s="318"/>
      <c r="M14" s="318"/>
      <c r="N14" s="318"/>
      <c r="O14" s="318"/>
      <c r="P14" s="318"/>
    </row>
    <row r="15" spans="2:16">
      <c r="B15" s="158"/>
      <c r="E15" s="51"/>
      <c r="G15" s="214" t="s">
        <v>1299</v>
      </c>
      <c r="H15" s="119"/>
      <c r="I15" s="119"/>
      <c r="J15" s="119"/>
      <c r="K15" s="119"/>
      <c r="L15" s="119"/>
      <c r="M15" s="119"/>
      <c r="N15" s="119"/>
      <c r="O15" s="119"/>
      <c r="P15" s="120"/>
    </row>
    <row r="16" spans="2:16" ht="25.5" customHeight="1">
      <c r="B16" s="209" t="s">
        <v>506</v>
      </c>
      <c r="C16" s="3" t="s">
        <v>664</v>
      </c>
      <c r="D16" s="3" t="s">
        <v>274</v>
      </c>
      <c r="E16" s="210" t="s">
        <v>276</v>
      </c>
      <c r="G16" s="209" t="s">
        <v>1298</v>
      </c>
      <c r="H16" s="309" t="s">
        <v>869</v>
      </c>
      <c r="I16" s="310"/>
      <c r="J16" s="311"/>
      <c r="K16" s="312" t="s">
        <v>726</v>
      </c>
      <c r="L16" s="313"/>
      <c r="M16" s="314"/>
      <c r="N16" s="315" t="s">
        <v>771</v>
      </c>
      <c r="O16" s="316"/>
      <c r="P16" s="317"/>
    </row>
    <row r="17" spans="2:16">
      <c r="B17" s="209">
        <v>1</v>
      </c>
      <c r="C17" s="3">
        <v>100</v>
      </c>
      <c r="D17" s="3">
        <v>0</v>
      </c>
      <c r="E17" s="210">
        <v>0</v>
      </c>
      <c r="G17" s="121">
        <v>0</v>
      </c>
      <c r="H17" s="1">
        <v>0.33</v>
      </c>
      <c r="I17" s="1">
        <v>0.33</v>
      </c>
      <c r="J17" s="1">
        <v>0.33</v>
      </c>
      <c r="K17" s="1">
        <v>0.33</v>
      </c>
      <c r="L17" s="1">
        <v>0.33</v>
      </c>
      <c r="M17" s="1">
        <v>0.33</v>
      </c>
      <c r="N17" s="1">
        <v>0.33</v>
      </c>
      <c r="O17" s="1">
        <v>0.33</v>
      </c>
      <c r="P17" s="46">
        <v>0.33</v>
      </c>
    </row>
    <row r="18" spans="2:16">
      <c r="B18" s="209">
        <v>2</v>
      </c>
      <c r="C18" s="3">
        <v>20</v>
      </c>
      <c r="D18" s="3">
        <v>73.33</v>
      </c>
      <c r="E18" s="210">
        <v>6.67</v>
      </c>
      <c r="G18" s="121">
        <v>6</v>
      </c>
      <c r="H18" s="1">
        <v>0.25</v>
      </c>
      <c r="I18" s="1">
        <v>0.18</v>
      </c>
      <c r="J18" s="1">
        <v>0.31</v>
      </c>
      <c r="K18" s="1">
        <v>0.6</v>
      </c>
      <c r="L18" s="1">
        <v>0.59</v>
      </c>
      <c r="M18" s="1">
        <v>0.54</v>
      </c>
      <c r="N18" s="1">
        <v>0.15</v>
      </c>
      <c r="O18" s="1">
        <v>0.22</v>
      </c>
      <c r="P18" s="46">
        <v>0.15</v>
      </c>
    </row>
    <row r="19" spans="2:16" ht="15" thickBot="1">
      <c r="B19" s="209">
        <v>3</v>
      </c>
      <c r="C19" s="3">
        <v>11</v>
      </c>
      <c r="D19" s="3">
        <v>80.5</v>
      </c>
      <c r="E19" s="210">
        <v>8.5</v>
      </c>
      <c r="G19" s="123">
        <v>24</v>
      </c>
      <c r="H19" s="49">
        <v>0.18</v>
      </c>
      <c r="I19" s="49">
        <v>0.17</v>
      </c>
      <c r="J19" s="49">
        <v>0.13</v>
      </c>
      <c r="K19" s="49">
        <v>0.61</v>
      </c>
      <c r="L19" s="49">
        <v>0.56999999999999995</v>
      </c>
      <c r="M19" s="49">
        <v>0.62</v>
      </c>
      <c r="N19" s="49">
        <v>0.21</v>
      </c>
      <c r="O19" s="49">
        <v>0.26</v>
      </c>
      <c r="P19" s="50">
        <v>0.25</v>
      </c>
    </row>
    <row r="20" spans="2:16" ht="15" thickBot="1">
      <c r="B20" s="209">
        <v>4</v>
      </c>
      <c r="C20" s="3">
        <v>1.3</v>
      </c>
      <c r="D20" s="3">
        <v>89.57</v>
      </c>
      <c r="E20" s="210">
        <v>9.1300000000000008</v>
      </c>
    </row>
    <row r="21" spans="2:16">
      <c r="B21" s="209">
        <v>5</v>
      </c>
      <c r="C21" s="3">
        <v>1.91</v>
      </c>
      <c r="D21" s="3">
        <v>93.3</v>
      </c>
      <c r="E21" s="210">
        <v>4.78</v>
      </c>
      <c r="G21" s="214" t="s">
        <v>1300</v>
      </c>
      <c r="H21" s="119"/>
      <c r="I21" s="119"/>
      <c r="J21" s="119"/>
      <c r="K21" s="119"/>
      <c r="L21" s="119"/>
      <c r="M21" s="119"/>
      <c r="N21" s="119"/>
      <c r="O21" s="119"/>
      <c r="P21" s="120"/>
    </row>
    <row r="22" spans="2:16" ht="15" thickBot="1">
      <c r="B22" s="211">
        <v>6</v>
      </c>
      <c r="C22" s="212">
        <v>3.16</v>
      </c>
      <c r="D22" s="212">
        <v>85.44</v>
      </c>
      <c r="E22" s="213">
        <v>11.39</v>
      </c>
      <c r="G22" s="209" t="s">
        <v>1298</v>
      </c>
      <c r="H22" s="309" t="s">
        <v>869</v>
      </c>
      <c r="I22" s="310"/>
      <c r="J22" s="311"/>
      <c r="K22" s="312" t="s">
        <v>726</v>
      </c>
      <c r="L22" s="313"/>
      <c r="M22" s="314"/>
      <c r="N22" s="315" t="s">
        <v>771</v>
      </c>
      <c r="O22" s="316"/>
      <c r="P22" s="317"/>
    </row>
    <row r="23" spans="2:16">
      <c r="G23" s="121">
        <v>0</v>
      </c>
      <c r="H23" s="1">
        <v>0.33</v>
      </c>
      <c r="I23" s="1">
        <v>0.33</v>
      </c>
      <c r="J23" s="46">
        <v>0.33</v>
      </c>
      <c r="K23" s="1">
        <v>0.33</v>
      </c>
      <c r="L23" s="1">
        <v>0.33</v>
      </c>
      <c r="M23" s="1">
        <v>0.33</v>
      </c>
      <c r="N23" s="1">
        <v>0.33</v>
      </c>
      <c r="O23" s="1">
        <v>0.33</v>
      </c>
      <c r="P23" s="1">
        <v>0.33</v>
      </c>
    </row>
    <row r="24" spans="2:16">
      <c r="G24" s="121">
        <v>6</v>
      </c>
      <c r="H24" s="1">
        <v>0.4</v>
      </c>
      <c r="I24" s="1">
        <v>0.42</v>
      </c>
      <c r="J24" s="46">
        <v>0.43</v>
      </c>
      <c r="K24" s="1">
        <v>0.24</v>
      </c>
      <c r="L24" s="1">
        <v>0.4</v>
      </c>
      <c r="M24" s="1">
        <v>0.28000000000000003</v>
      </c>
      <c r="N24" s="1">
        <v>0.35</v>
      </c>
      <c r="O24" s="1">
        <v>0.19</v>
      </c>
      <c r="P24" s="1">
        <v>0.28000000000000003</v>
      </c>
    </row>
    <row r="25" spans="2:16" ht="15" thickBot="1">
      <c r="G25" s="123">
        <v>24</v>
      </c>
      <c r="H25" s="49">
        <v>0.1</v>
      </c>
      <c r="I25" s="49">
        <v>0.31</v>
      </c>
      <c r="J25" s="50">
        <v>0.13</v>
      </c>
      <c r="K25" s="49">
        <v>0.76</v>
      </c>
      <c r="L25" s="49">
        <v>0.59</v>
      </c>
      <c r="M25" s="49">
        <v>0.74</v>
      </c>
      <c r="N25" s="49">
        <v>0.14000000000000001</v>
      </c>
      <c r="O25" s="49">
        <v>0.1</v>
      </c>
      <c r="P25" s="49">
        <v>0.12</v>
      </c>
    </row>
    <row r="26" spans="2:16" ht="15" thickBot="1"/>
    <row r="27" spans="2:16">
      <c r="G27" s="214" t="s">
        <v>1301</v>
      </c>
      <c r="H27" s="119"/>
      <c r="I27" s="119"/>
      <c r="J27" s="119"/>
      <c r="K27" s="119"/>
      <c r="L27" s="119"/>
      <c r="M27" s="119"/>
      <c r="N27" s="119"/>
      <c r="O27" s="119"/>
      <c r="P27" s="120"/>
    </row>
    <row r="28" spans="2:16">
      <c r="G28" s="209" t="s">
        <v>1298</v>
      </c>
      <c r="H28" s="309" t="s">
        <v>869</v>
      </c>
      <c r="I28" s="310"/>
      <c r="J28" s="311"/>
      <c r="K28" s="312" t="s">
        <v>726</v>
      </c>
      <c r="L28" s="313"/>
      <c r="M28" s="314"/>
      <c r="N28" s="315" t="s">
        <v>771</v>
      </c>
      <c r="O28" s="316"/>
      <c r="P28" s="317"/>
    </row>
    <row r="29" spans="2:16">
      <c r="G29" s="121">
        <v>0</v>
      </c>
      <c r="H29" s="1">
        <v>0.33</v>
      </c>
      <c r="I29" s="1">
        <v>0.33</v>
      </c>
      <c r="J29" s="46">
        <v>0.33</v>
      </c>
      <c r="K29" s="1">
        <v>0.33</v>
      </c>
      <c r="L29" s="1">
        <v>0.33</v>
      </c>
      <c r="M29" s="1">
        <v>0.33</v>
      </c>
      <c r="N29" s="1">
        <v>0.33</v>
      </c>
      <c r="O29" s="1">
        <v>0.33</v>
      </c>
      <c r="P29" s="1">
        <v>0.33</v>
      </c>
    </row>
    <row r="30" spans="2:16">
      <c r="G30" s="121">
        <v>6</v>
      </c>
      <c r="H30" s="1">
        <v>0.28000000000000003</v>
      </c>
      <c r="I30" s="1">
        <v>0.3</v>
      </c>
      <c r="J30" s="46">
        <v>0.32</v>
      </c>
      <c r="K30" s="1">
        <v>0.35</v>
      </c>
      <c r="L30" s="1">
        <v>0.3</v>
      </c>
      <c r="M30" s="1">
        <v>0.36</v>
      </c>
      <c r="N30" s="1">
        <v>0.37</v>
      </c>
      <c r="O30" s="1">
        <v>0.4</v>
      </c>
      <c r="P30" s="1">
        <v>0.32</v>
      </c>
    </row>
    <row r="31" spans="2:16" ht="15" thickBot="1">
      <c r="G31" s="123">
        <v>24</v>
      </c>
      <c r="H31" s="49">
        <v>0.19</v>
      </c>
      <c r="I31" s="49">
        <v>0.18</v>
      </c>
      <c r="J31" s="50">
        <v>0.2</v>
      </c>
      <c r="K31" s="49">
        <v>0.18</v>
      </c>
      <c r="L31" s="49">
        <v>0.21</v>
      </c>
      <c r="M31" s="49">
        <v>0.15</v>
      </c>
      <c r="N31" s="49">
        <v>0.63</v>
      </c>
      <c r="O31" s="49">
        <v>0.61</v>
      </c>
      <c r="P31" s="49">
        <v>0.65</v>
      </c>
    </row>
  </sheetData>
  <mergeCells count="13">
    <mergeCell ref="N28:P28"/>
    <mergeCell ref="K28:M28"/>
    <mergeCell ref="H28:J28"/>
    <mergeCell ref="G14:P14"/>
    <mergeCell ref="N22:P22"/>
    <mergeCell ref="K22:M22"/>
    <mergeCell ref="H22:J22"/>
    <mergeCell ref="B14:E14"/>
    <mergeCell ref="B4:D4"/>
    <mergeCell ref="H16:J16"/>
    <mergeCell ref="K16:M16"/>
    <mergeCell ref="N16:P16"/>
    <mergeCell ref="H5:K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CC016-A0CC-4618-9D0F-A5BCC8638DCB}">
  <dimension ref="B3:P32"/>
  <sheetViews>
    <sheetView workbookViewId="0">
      <selection activeCell="G19" sqref="G19"/>
    </sheetView>
  </sheetViews>
  <sheetFormatPr defaultRowHeight="14.4"/>
  <cols>
    <col min="2" max="2" width="23.44140625" customWidth="1"/>
    <col min="3" max="3" width="12" customWidth="1"/>
    <col min="4" max="4" width="13.109375" customWidth="1"/>
    <col min="7" max="7" width="38" customWidth="1"/>
  </cols>
  <sheetData>
    <row r="3" spans="2:16">
      <c r="B3" s="7" t="s">
        <v>1302</v>
      </c>
    </row>
    <row r="4" spans="2:16" ht="15" thickBot="1"/>
    <row r="5" spans="2:16">
      <c r="B5" s="306" t="s">
        <v>1293</v>
      </c>
      <c r="C5" s="307"/>
      <c r="D5" s="308"/>
      <c r="G5" s="7" t="s">
        <v>1295</v>
      </c>
    </row>
    <row r="6" spans="2:16">
      <c r="B6" s="158"/>
      <c r="D6" s="51"/>
      <c r="H6" s="301" t="s">
        <v>1312</v>
      </c>
      <c r="I6" s="301"/>
      <c r="J6" s="301"/>
      <c r="K6" s="301"/>
      <c r="L6" t="s">
        <v>1313</v>
      </c>
    </row>
    <row r="7" spans="2:16">
      <c r="B7" s="205" t="s">
        <v>506</v>
      </c>
      <c r="C7" s="3" t="s">
        <v>1294</v>
      </c>
      <c r="D7" s="51"/>
      <c r="G7" s="2" t="s">
        <v>1260</v>
      </c>
      <c r="H7" s="1">
        <v>0.30349999999999999</v>
      </c>
      <c r="I7" s="1">
        <v>4.6544999999999996</v>
      </c>
      <c r="J7" s="1">
        <v>6.9500000000000006E-2</v>
      </c>
      <c r="K7" s="1">
        <v>2.3845000000000001</v>
      </c>
      <c r="L7">
        <f>AVERAGE(H7:K7)</f>
        <v>1.8529999999999998</v>
      </c>
    </row>
    <row r="8" spans="2:16">
      <c r="B8" s="206">
        <v>1</v>
      </c>
      <c r="C8" s="41">
        <v>6.2253090000000002</v>
      </c>
      <c r="D8" s="51"/>
      <c r="G8" s="2" t="s">
        <v>1267</v>
      </c>
      <c r="H8" s="1">
        <v>2.1499999999999998E-2</v>
      </c>
      <c r="I8" s="1">
        <v>0.1595</v>
      </c>
      <c r="J8" s="1">
        <v>9.6500000000000002E-2</v>
      </c>
      <c r="K8" s="1">
        <v>0</v>
      </c>
      <c r="L8">
        <f>AVERAGE(H8:K8)</f>
        <v>6.9374999999999992E-2</v>
      </c>
    </row>
    <row r="9" spans="2:16">
      <c r="B9" s="206">
        <v>2</v>
      </c>
      <c r="C9" s="41">
        <v>7.227887</v>
      </c>
      <c r="D9" s="51"/>
    </row>
    <row r="10" spans="2:16">
      <c r="B10" s="206">
        <v>3</v>
      </c>
      <c r="C10" s="41">
        <v>7.9439890000000002</v>
      </c>
      <c r="D10" s="51"/>
    </row>
    <row r="11" spans="2:16">
      <c r="B11" s="206">
        <v>4</v>
      </c>
      <c r="C11" s="41">
        <v>7.6674530000000001</v>
      </c>
      <c r="D11" s="51"/>
    </row>
    <row r="12" spans="2:16">
      <c r="B12" s="206">
        <v>5</v>
      </c>
      <c r="C12" s="41">
        <v>7.7323940000000002</v>
      </c>
      <c r="D12" s="51"/>
    </row>
    <row r="13" spans="2:16" ht="15" thickBot="1">
      <c r="B13" s="207">
        <v>6</v>
      </c>
      <c r="C13" s="70">
        <v>7.8785220000000002</v>
      </c>
      <c r="D13" s="52"/>
    </row>
    <row r="14" spans="2:16" ht="15" thickBot="1"/>
    <row r="15" spans="2:16">
      <c r="B15" s="306" t="s">
        <v>1297</v>
      </c>
      <c r="C15" s="307"/>
      <c r="D15" s="307"/>
      <c r="E15" s="308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2:16">
      <c r="B16" s="158"/>
      <c r="E16" s="51"/>
    </row>
    <row r="17" spans="2:16">
      <c r="B17" s="209" t="s">
        <v>506</v>
      </c>
      <c r="C17" s="3" t="s">
        <v>664</v>
      </c>
      <c r="D17" s="3" t="s">
        <v>274</v>
      </c>
      <c r="E17" s="210"/>
      <c r="G17" s="3"/>
      <c r="H17" s="1"/>
      <c r="I17" s="1"/>
      <c r="J17" s="1"/>
      <c r="K17" s="1"/>
      <c r="L17" s="1"/>
      <c r="M17" s="1"/>
      <c r="N17" s="1"/>
      <c r="O17" s="1"/>
      <c r="P17" s="1"/>
    </row>
    <row r="18" spans="2:16">
      <c r="B18" s="121">
        <v>1</v>
      </c>
      <c r="C18" s="1">
        <v>100</v>
      </c>
      <c r="D18" s="1">
        <v>0</v>
      </c>
      <c r="E18" s="210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2:16">
      <c r="B19" s="121">
        <v>2</v>
      </c>
      <c r="C19" s="1">
        <v>17.36</v>
      </c>
      <c r="D19" s="1">
        <v>82.64</v>
      </c>
      <c r="E19" s="210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2:16">
      <c r="B20" s="121">
        <v>3</v>
      </c>
      <c r="C20" s="1">
        <v>12.9</v>
      </c>
      <c r="D20" s="1">
        <v>87.1</v>
      </c>
      <c r="E20" s="210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6">
      <c r="B21" s="121">
        <v>4</v>
      </c>
      <c r="C21" s="1">
        <v>8.2200000000000006</v>
      </c>
      <c r="D21" s="1">
        <v>91.78</v>
      </c>
      <c r="E21" s="210"/>
    </row>
    <row r="22" spans="2:16">
      <c r="B22" s="121">
        <v>5</v>
      </c>
      <c r="C22" s="1">
        <v>5</v>
      </c>
      <c r="D22" s="1">
        <v>95</v>
      </c>
      <c r="E22" s="210"/>
    </row>
    <row r="23" spans="2:16" ht="15" thickBot="1">
      <c r="B23" s="123">
        <v>6</v>
      </c>
      <c r="C23" s="49">
        <v>0</v>
      </c>
      <c r="D23" s="49">
        <v>100</v>
      </c>
      <c r="E23" s="213"/>
      <c r="G23" s="3"/>
      <c r="H23" s="1"/>
      <c r="I23" s="1"/>
      <c r="J23" s="1"/>
      <c r="K23" s="1"/>
      <c r="L23" s="1"/>
      <c r="M23" s="1"/>
      <c r="N23" s="1"/>
      <c r="O23" s="1"/>
      <c r="P23" s="1"/>
    </row>
    <row r="24" spans="2:16"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2:16"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2:16">
      <c r="G26" s="1"/>
      <c r="H26" s="1"/>
      <c r="I26" s="1"/>
      <c r="J26" s="1"/>
      <c r="K26" s="1"/>
      <c r="L26" s="1"/>
      <c r="M26" s="1"/>
      <c r="N26" s="1"/>
      <c r="O26" s="1"/>
      <c r="P26" s="1"/>
    </row>
    <row r="29" spans="2:16">
      <c r="G29" s="3"/>
      <c r="H29" s="1"/>
      <c r="I29" s="1"/>
      <c r="J29" s="1"/>
      <c r="K29" s="1"/>
      <c r="L29" s="1"/>
      <c r="M29" s="1"/>
      <c r="N29" s="1"/>
      <c r="O29" s="1"/>
      <c r="P29" s="1"/>
    </row>
    <row r="30" spans="2:16"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2:16"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2:16">
      <c r="G32" s="1"/>
      <c r="H32" s="1"/>
      <c r="I32" s="1"/>
      <c r="J32" s="1"/>
      <c r="K32" s="1"/>
      <c r="L32" s="1"/>
      <c r="M32" s="1"/>
      <c r="N32" s="1"/>
      <c r="O32" s="1"/>
      <c r="P32" s="1"/>
    </row>
  </sheetData>
  <mergeCells count="3">
    <mergeCell ref="B5:D5"/>
    <mergeCell ref="B15:E15"/>
    <mergeCell ref="H6:K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F2585-67A2-414A-9313-5C4260900428}">
  <dimension ref="B3:P32"/>
  <sheetViews>
    <sheetView topLeftCell="B1" workbookViewId="0">
      <selection activeCell="G21" sqref="G21"/>
    </sheetView>
  </sheetViews>
  <sheetFormatPr defaultRowHeight="14.4"/>
  <cols>
    <col min="2" max="2" width="21.88671875" customWidth="1"/>
    <col min="3" max="4" width="11.88671875" customWidth="1"/>
    <col min="5" max="5" width="12.109375" customWidth="1"/>
    <col min="7" max="7" width="47.88671875" customWidth="1"/>
    <col min="8" max="8" width="18.6640625" customWidth="1"/>
    <col min="9" max="9" width="13.6640625" customWidth="1"/>
    <col min="10" max="10" width="9.88671875" customWidth="1"/>
    <col min="14" max="14" width="10.6640625" customWidth="1"/>
    <col min="16" max="16" width="11.5546875" customWidth="1"/>
  </cols>
  <sheetData>
    <row r="3" spans="2:16">
      <c r="B3" s="7" t="s">
        <v>1303</v>
      </c>
    </row>
    <row r="4" spans="2:16" ht="15" thickBot="1"/>
    <row r="5" spans="2:16">
      <c r="B5" s="306" t="s">
        <v>1293</v>
      </c>
      <c r="C5" s="307"/>
      <c r="D5" s="308"/>
      <c r="G5" s="163" t="s">
        <v>1304</v>
      </c>
      <c r="H5" s="119"/>
      <c r="I5" s="119"/>
      <c r="J5" s="119"/>
      <c r="K5" s="119"/>
      <c r="L5" s="120"/>
    </row>
    <row r="6" spans="2:16">
      <c r="B6" s="158"/>
      <c r="D6" s="51"/>
      <c r="G6" s="158"/>
      <c r="H6" s="301" t="s">
        <v>1312</v>
      </c>
      <c r="I6" s="301"/>
      <c r="J6" s="301"/>
      <c r="K6" s="301"/>
      <c r="L6" s="51" t="s">
        <v>1313</v>
      </c>
    </row>
    <row r="7" spans="2:16">
      <c r="B7" s="205" t="s">
        <v>506</v>
      </c>
      <c r="C7" s="3" t="s">
        <v>1294</v>
      </c>
      <c r="D7" s="51"/>
      <c r="G7" s="33" t="s">
        <v>776</v>
      </c>
      <c r="H7" s="1">
        <v>0.51500000000000001</v>
      </c>
      <c r="I7" s="1">
        <v>0.46300000000000002</v>
      </c>
      <c r="J7" s="1">
        <v>0.51600000000000001</v>
      </c>
      <c r="K7" s="1">
        <v>0.502</v>
      </c>
      <c r="L7" s="51">
        <f>AVERAGE(H7:K7)</f>
        <v>0.499</v>
      </c>
    </row>
    <row r="8" spans="2:16">
      <c r="B8" s="206">
        <v>1</v>
      </c>
      <c r="C8" s="41">
        <v>3.0085999999999999</v>
      </c>
      <c r="D8" s="51"/>
      <c r="G8" s="33" t="s">
        <v>1253</v>
      </c>
      <c r="H8" s="1">
        <v>0.51100000000000001</v>
      </c>
      <c r="I8" s="1">
        <v>0.52100000000000002</v>
      </c>
      <c r="J8" s="1">
        <v>0.56100000000000005</v>
      </c>
      <c r="K8" s="1">
        <v>0.59699999999999998</v>
      </c>
      <c r="L8" s="51">
        <f>AVERAGE(H8:K8)</f>
        <v>0.54749999999999999</v>
      </c>
    </row>
    <row r="9" spans="2:16" ht="15" thickBot="1">
      <c r="B9" s="206">
        <v>2</v>
      </c>
      <c r="C9" s="41">
        <v>3.0791810000000002</v>
      </c>
      <c r="D9" s="51"/>
      <c r="G9" s="34" t="s">
        <v>1314</v>
      </c>
      <c r="H9" s="49">
        <v>1.07</v>
      </c>
      <c r="I9" s="49">
        <v>1.1100000000000001</v>
      </c>
      <c r="J9" s="49">
        <v>1.141</v>
      </c>
      <c r="K9" s="49">
        <v>1.0569999999999999</v>
      </c>
      <c r="L9" s="52">
        <f>AVERAGE(H9:K9)</f>
        <v>1.0945</v>
      </c>
    </row>
    <row r="10" spans="2:16">
      <c r="B10" s="206">
        <v>3</v>
      </c>
      <c r="C10" s="41">
        <v>3.8014039999999998</v>
      </c>
      <c r="D10" s="51"/>
    </row>
    <row r="11" spans="2:16">
      <c r="B11" s="206">
        <v>4</v>
      </c>
      <c r="C11" s="41">
        <v>6.8195439999999996</v>
      </c>
      <c r="D11" s="51"/>
    </row>
    <row r="12" spans="2:16">
      <c r="B12" s="206">
        <v>5</v>
      </c>
      <c r="C12" s="41">
        <v>6.1553360000000001</v>
      </c>
      <c r="D12" s="51"/>
    </row>
    <row r="13" spans="2:16" ht="15" thickBot="1">
      <c r="B13" s="207">
        <v>6</v>
      </c>
      <c r="C13" s="70">
        <v>6.6618130000000004</v>
      </c>
      <c r="D13" s="52"/>
    </row>
    <row r="14" spans="2:16" ht="15" thickBot="1"/>
    <row r="15" spans="2:16" ht="15" thickBot="1">
      <c r="B15" s="306" t="s">
        <v>1297</v>
      </c>
      <c r="C15" s="307"/>
      <c r="D15" s="307"/>
      <c r="E15" s="308"/>
      <c r="G15" s="318" t="s">
        <v>1296</v>
      </c>
      <c r="H15" s="318"/>
      <c r="I15" s="318"/>
      <c r="J15" s="318"/>
      <c r="K15" s="318"/>
      <c r="L15" s="318"/>
      <c r="M15" s="318"/>
      <c r="N15" s="318"/>
      <c r="O15" s="318"/>
      <c r="P15" s="318"/>
    </row>
    <row r="16" spans="2:16">
      <c r="B16" s="158"/>
      <c r="E16" s="51"/>
      <c r="G16" s="214" t="s">
        <v>1299</v>
      </c>
      <c r="H16" s="119"/>
      <c r="I16" s="119"/>
      <c r="J16" s="119"/>
      <c r="K16" s="119"/>
      <c r="L16" s="119"/>
      <c r="M16" s="119"/>
      <c r="N16" s="119"/>
      <c r="O16" s="119"/>
      <c r="P16" s="120"/>
    </row>
    <row r="17" spans="2:16" ht="33.75" customHeight="1">
      <c r="B17" s="209" t="s">
        <v>506</v>
      </c>
      <c r="C17" s="3" t="s">
        <v>664</v>
      </c>
      <c r="D17" s="3" t="s">
        <v>274</v>
      </c>
      <c r="E17" s="210" t="s">
        <v>275</v>
      </c>
      <c r="G17" s="3" t="s">
        <v>1298</v>
      </c>
      <c r="H17" s="319" t="s">
        <v>1318</v>
      </c>
      <c r="I17" s="319"/>
      <c r="J17" s="319"/>
      <c r="K17" s="320" t="s">
        <v>1253</v>
      </c>
      <c r="L17" s="313"/>
      <c r="M17" s="314"/>
      <c r="N17" s="321" t="s">
        <v>776</v>
      </c>
      <c r="O17" s="321"/>
      <c r="P17" s="321"/>
    </row>
    <row r="18" spans="2:16">
      <c r="B18" s="209">
        <v>1</v>
      </c>
      <c r="C18" s="3">
        <v>100</v>
      </c>
      <c r="D18" s="3">
        <v>0</v>
      </c>
      <c r="E18" s="210">
        <v>0</v>
      </c>
      <c r="G18" s="1">
        <v>0</v>
      </c>
      <c r="H18" s="1">
        <v>0.33</v>
      </c>
      <c r="I18" s="1">
        <v>0.33</v>
      </c>
      <c r="J18" s="1">
        <v>0.33</v>
      </c>
      <c r="K18" s="1">
        <v>0.33</v>
      </c>
      <c r="L18" s="1">
        <v>0.33</v>
      </c>
      <c r="M18" s="1">
        <v>0.33</v>
      </c>
      <c r="N18" s="1">
        <v>0.33</v>
      </c>
      <c r="O18" s="1">
        <v>0.33</v>
      </c>
      <c r="P18" s="1">
        <v>0.33</v>
      </c>
    </row>
    <row r="19" spans="2:16">
      <c r="B19" s="209">
        <v>2</v>
      </c>
      <c r="C19" s="3">
        <v>44.44</v>
      </c>
      <c r="D19" s="3">
        <v>55.56</v>
      </c>
      <c r="E19" s="210">
        <v>0</v>
      </c>
      <c r="G19" s="1">
        <v>6</v>
      </c>
      <c r="H19" s="1">
        <v>0.08</v>
      </c>
      <c r="I19" s="1">
        <v>0.06</v>
      </c>
      <c r="J19" s="245">
        <v>0</v>
      </c>
      <c r="K19" s="245">
        <v>0.21</v>
      </c>
      <c r="L19" s="245">
        <v>0.13</v>
      </c>
      <c r="M19" s="245">
        <v>0.08</v>
      </c>
      <c r="N19" s="245">
        <v>0.71</v>
      </c>
      <c r="O19" s="245">
        <v>0.82</v>
      </c>
      <c r="P19" s="245">
        <v>0.92</v>
      </c>
    </row>
    <row r="20" spans="2:16">
      <c r="B20" s="209">
        <v>3</v>
      </c>
      <c r="C20" s="3">
        <v>7.69</v>
      </c>
      <c r="D20" s="3">
        <v>92.31</v>
      </c>
      <c r="E20" s="210">
        <v>0</v>
      </c>
      <c r="G20" s="1">
        <v>24</v>
      </c>
      <c r="H20" s="1">
        <v>0</v>
      </c>
      <c r="I20" s="1">
        <v>0.03</v>
      </c>
      <c r="J20" s="246" t="s">
        <v>1305</v>
      </c>
      <c r="K20" s="245">
        <v>0.87</v>
      </c>
      <c r="L20" s="245">
        <v>0.77</v>
      </c>
      <c r="M20" s="246" t="s">
        <v>1306</v>
      </c>
      <c r="N20" s="245">
        <v>0.13</v>
      </c>
      <c r="O20" s="245">
        <v>0.2</v>
      </c>
      <c r="P20" s="246" t="s">
        <v>1307</v>
      </c>
    </row>
    <row r="21" spans="2:16" ht="15" thickBot="1">
      <c r="B21" s="209">
        <v>4</v>
      </c>
      <c r="C21" s="3">
        <v>34</v>
      </c>
      <c r="D21" s="3">
        <v>65</v>
      </c>
      <c r="E21" s="210">
        <v>1</v>
      </c>
    </row>
    <row r="22" spans="2:16">
      <c r="B22" s="209">
        <v>5</v>
      </c>
      <c r="C22" s="3">
        <v>7.1</v>
      </c>
      <c r="D22" s="3">
        <v>92.9</v>
      </c>
      <c r="E22" s="210">
        <v>0</v>
      </c>
      <c r="G22" s="214" t="s">
        <v>1300</v>
      </c>
      <c r="H22" s="119"/>
      <c r="I22" s="119"/>
      <c r="J22" s="119"/>
      <c r="K22" s="119"/>
      <c r="L22" s="119"/>
      <c r="M22" s="119"/>
      <c r="N22" s="119"/>
      <c r="O22" s="119"/>
      <c r="P22" s="120"/>
    </row>
    <row r="23" spans="2:16" ht="37.5" customHeight="1" thickBot="1">
      <c r="B23" s="211">
        <v>6</v>
      </c>
      <c r="C23" s="212">
        <v>47.17</v>
      </c>
      <c r="D23" s="212">
        <v>50.94</v>
      </c>
      <c r="E23" s="213">
        <v>1.89</v>
      </c>
      <c r="G23" s="3" t="s">
        <v>1298</v>
      </c>
      <c r="H23" s="319" t="s">
        <v>1318</v>
      </c>
      <c r="I23" s="319"/>
      <c r="J23" s="319"/>
      <c r="K23" s="320" t="s">
        <v>1253</v>
      </c>
      <c r="L23" s="313"/>
      <c r="M23" s="314"/>
      <c r="N23" s="321" t="s">
        <v>776</v>
      </c>
      <c r="O23" s="321"/>
      <c r="P23" s="321"/>
    </row>
    <row r="24" spans="2:16">
      <c r="G24" s="1">
        <v>0</v>
      </c>
      <c r="H24" s="1">
        <v>0.33</v>
      </c>
      <c r="I24" s="1">
        <v>0.33</v>
      </c>
      <c r="J24" s="1">
        <v>0.33</v>
      </c>
      <c r="K24" s="1">
        <v>0.33</v>
      </c>
      <c r="L24" s="1">
        <v>0.33</v>
      </c>
      <c r="M24" s="1">
        <v>0.33</v>
      </c>
      <c r="N24" s="1">
        <v>0.33</v>
      </c>
      <c r="O24" s="1">
        <v>0.33</v>
      </c>
      <c r="P24" s="1">
        <v>0.33</v>
      </c>
    </row>
    <row r="25" spans="2:16">
      <c r="G25" s="1">
        <v>6</v>
      </c>
      <c r="H25" s="1">
        <v>0.02</v>
      </c>
      <c r="I25" s="1">
        <v>0.08</v>
      </c>
      <c r="J25" s="1">
        <v>7.0000000000000007E-2</v>
      </c>
      <c r="K25" s="1">
        <v>0.41</v>
      </c>
      <c r="L25" s="1">
        <v>0.32</v>
      </c>
      <c r="M25" s="1">
        <v>0.34</v>
      </c>
      <c r="N25" s="1">
        <v>0.56000000000000005</v>
      </c>
      <c r="O25" s="1">
        <v>0.61</v>
      </c>
      <c r="P25" s="1">
        <v>0.59</v>
      </c>
    </row>
    <row r="26" spans="2:16">
      <c r="G26" s="1">
        <v>24</v>
      </c>
      <c r="H26" s="1">
        <v>0</v>
      </c>
      <c r="I26" s="1">
        <v>0.05</v>
      </c>
      <c r="J26" s="1">
        <v>0.02</v>
      </c>
      <c r="K26" s="1">
        <v>0.87</v>
      </c>
      <c r="L26" s="1">
        <v>0.79</v>
      </c>
      <c r="M26" s="1">
        <v>0.7</v>
      </c>
      <c r="N26" s="1">
        <v>0.13</v>
      </c>
      <c r="O26" s="1">
        <v>0.16</v>
      </c>
      <c r="P26" s="1">
        <v>0.28000000000000003</v>
      </c>
    </row>
    <row r="27" spans="2:16" ht="15" thickBot="1"/>
    <row r="28" spans="2:16">
      <c r="G28" s="214" t="s">
        <v>1301</v>
      </c>
      <c r="H28" s="119"/>
      <c r="I28" s="119"/>
      <c r="J28" s="119"/>
      <c r="K28" s="119"/>
      <c r="L28" s="119"/>
      <c r="M28" s="119"/>
      <c r="N28" s="119"/>
      <c r="O28" s="119"/>
      <c r="P28" s="120"/>
    </row>
    <row r="29" spans="2:16" ht="34.5" customHeight="1">
      <c r="G29" s="3" t="s">
        <v>1298</v>
      </c>
      <c r="H29" s="319" t="s">
        <v>1318</v>
      </c>
      <c r="I29" s="319"/>
      <c r="J29" s="319"/>
      <c r="K29" s="320" t="s">
        <v>1253</v>
      </c>
      <c r="L29" s="313"/>
      <c r="M29" s="314"/>
      <c r="N29" s="321" t="s">
        <v>776</v>
      </c>
      <c r="O29" s="321"/>
      <c r="P29" s="321"/>
    </row>
    <row r="30" spans="2:16">
      <c r="G30" s="1">
        <v>0</v>
      </c>
      <c r="H30" s="1">
        <v>0.33</v>
      </c>
      <c r="I30" s="1">
        <v>0.33</v>
      </c>
      <c r="J30" s="1">
        <v>0.33</v>
      </c>
      <c r="K30" s="1">
        <v>0.33</v>
      </c>
      <c r="L30" s="1">
        <v>0.33</v>
      </c>
      <c r="M30" s="1">
        <v>0.33</v>
      </c>
      <c r="N30" s="1">
        <v>0.33</v>
      </c>
      <c r="O30" s="1">
        <v>0.33</v>
      </c>
      <c r="P30" s="1">
        <v>0.33</v>
      </c>
    </row>
    <row r="31" spans="2:16">
      <c r="G31" s="1">
        <v>6</v>
      </c>
      <c r="H31" s="1">
        <v>8.0402009999999996E-2</v>
      </c>
      <c r="I31" s="1"/>
      <c r="J31" s="1"/>
      <c r="K31" s="1">
        <v>0.59798994999999999</v>
      </c>
      <c r="L31" s="1"/>
      <c r="M31" s="1"/>
      <c r="N31" s="1">
        <v>0.32160803999999998</v>
      </c>
      <c r="O31" s="1"/>
      <c r="P31" s="1"/>
    </row>
    <row r="32" spans="2:16">
      <c r="G32" s="1">
        <v>24</v>
      </c>
      <c r="H32" s="1">
        <v>8.5106379999999995E-2</v>
      </c>
      <c r="I32" s="1"/>
      <c r="J32" s="1"/>
      <c r="K32" s="1">
        <v>0.14893617000000001</v>
      </c>
      <c r="L32" s="1"/>
      <c r="M32" s="1"/>
      <c r="N32" s="1">
        <v>0.76595744700000001</v>
      </c>
      <c r="O32" s="1"/>
      <c r="P32" s="1"/>
    </row>
  </sheetData>
  <mergeCells count="13">
    <mergeCell ref="H23:J23"/>
    <mergeCell ref="K23:M23"/>
    <mergeCell ref="N23:P23"/>
    <mergeCell ref="H29:J29"/>
    <mergeCell ref="K29:M29"/>
    <mergeCell ref="N29:P29"/>
    <mergeCell ref="B5:D5"/>
    <mergeCell ref="B15:E15"/>
    <mergeCell ref="G15:P15"/>
    <mergeCell ref="H17:J17"/>
    <mergeCell ref="K17:M17"/>
    <mergeCell ref="N17:P17"/>
    <mergeCell ref="H6:K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C08B8-9FF9-4910-B7A2-AD1CA9277DDC}">
  <dimension ref="B3:L23"/>
  <sheetViews>
    <sheetView workbookViewId="0">
      <selection activeCell="G18" sqref="G18"/>
    </sheetView>
  </sheetViews>
  <sheetFormatPr defaultRowHeight="14.4"/>
  <cols>
    <col min="2" max="2" width="23.88671875" customWidth="1"/>
    <col min="3" max="3" width="12.6640625" customWidth="1"/>
    <col min="4" max="4" width="14.109375" customWidth="1"/>
    <col min="7" max="7" width="41.44140625" customWidth="1"/>
  </cols>
  <sheetData>
    <row r="3" spans="2:12">
      <c r="B3" s="7" t="s">
        <v>1308</v>
      </c>
    </row>
    <row r="4" spans="2:12" ht="15" thickBot="1"/>
    <row r="5" spans="2:12">
      <c r="B5" s="306" t="s">
        <v>1293</v>
      </c>
      <c r="C5" s="307"/>
      <c r="D5" s="308"/>
      <c r="G5" s="235" t="s">
        <v>1295</v>
      </c>
      <c r="H5" s="119"/>
      <c r="I5" s="119"/>
      <c r="J5" s="119"/>
      <c r="K5" s="119"/>
      <c r="L5" s="120"/>
    </row>
    <row r="6" spans="2:12">
      <c r="B6" s="158"/>
      <c r="D6" s="51"/>
      <c r="G6" s="158"/>
      <c r="H6" s="301" t="s">
        <v>1316</v>
      </c>
      <c r="I6" s="301"/>
      <c r="J6" s="301"/>
      <c r="K6" s="301"/>
      <c r="L6" s="51" t="s">
        <v>1313</v>
      </c>
    </row>
    <row r="7" spans="2:12">
      <c r="B7" s="205" t="s">
        <v>506</v>
      </c>
      <c r="C7" s="3" t="s">
        <v>1294</v>
      </c>
      <c r="D7" s="51"/>
      <c r="G7" s="33" t="s">
        <v>1120</v>
      </c>
      <c r="H7" s="1">
        <v>0.16900000000000001</v>
      </c>
      <c r="I7" s="1">
        <v>0.187</v>
      </c>
      <c r="J7" s="1">
        <v>0.17799999999999999</v>
      </c>
      <c r="K7" s="1">
        <v>0.18</v>
      </c>
      <c r="L7" s="51">
        <f>AVERAGE(H7:K7)</f>
        <v>0.17849999999999999</v>
      </c>
    </row>
    <row r="8" spans="2:12" ht="15" thickBot="1">
      <c r="B8" s="205">
        <v>1</v>
      </c>
      <c r="C8" s="41">
        <v>3.4941545899999999</v>
      </c>
      <c r="D8" s="51"/>
      <c r="G8" s="34" t="s">
        <v>1315</v>
      </c>
      <c r="H8" s="49">
        <v>0.68899999999999995</v>
      </c>
      <c r="I8" s="49">
        <v>0.58699999999999997</v>
      </c>
      <c r="J8" s="49">
        <v>0.60799999999999998</v>
      </c>
      <c r="K8" s="49">
        <v>0.59899999999999998</v>
      </c>
      <c r="L8" s="52">
        <f>AVERAGE(H8:K8)</f>
        <v>0.62074999999999991</v>
      </c>
    </row>
    <row r="9" spans="2:12">
      <c r="B9" s="205">
        <v>2</v>
      </c>
      <c r="C9" s="41">
        <v>3.6042260499999998</v>
      </c>
      <c r="D9" s="51"/>
    </row>
    <row r="10" spans="2:12">
      <c r="B10" s="205">
        <v>3</v>
      </c>
      <c r="C10" s="41">
        <v>5.1875207200000002</v>
      </c>
      <c r="D10" s="51"/>
    </row>
    <row r="11" spans="2:12">
      <c r="B11" s="205">
        <v>4</v>
      </c>
      <c r="C11" s="41">
        <v>5.9036325200000004</v>
      </c>
      <c r="D11" s="51"/>
    </row>
    <row r="12" spans="2:12">
      <c r="B12" s="205">
        <v>5</v>
      </c>
      <c r="C12" s="41">
        <v>5.9956351899999998</v>
      </c>
      <c r="D12" s="51"/>
    </row>
    <row r="13" spans="2:12" ht="15" thickBot="1">
      <c r="B13" s="208">
        <v>6</v>
      </c>
      <c r="C13" s="70">
        <v>6.4683473300000003</v>
      </c>
      <c r="D13" s="52"/>
    </row>
    <row r="14" spans="2:12" ht="15" thickBot="1"/>
    <row r="15" spans="2:12">
      <c r="B15" s="306" t="s">
        <v>1297</v>
      </c>
      <c r="C15" s="307"/>
      <c r="D15" s="307"/>
      <c r="E15" s="308"/>
      <c r="G15" s="7"/>
      <c r="H15" s="7"/>
      <c r="I15" s="7"/>
    </row>
    <row r="16" spans="2:12">
      <c r="B16" s="173"/>
      <c r="C16" s="95"/>
      <c r="D16" s="95"/>
      <c r="E16" s="174"/>
    </row>
    <row r="17" spans="2:9">
      <c r="B17" s="219" t="s">
        <v>506</v>
      </c>
      <c r="C17" s="216" t="s">
        <v>664</v>
      </c>
      <c r="D17" s="216" t="s">
        <v>274</v>
      </c>
      <c r="E17" s="210"/>
      <c r="G17" s="3"/>
      <c r="H17" s="1"/>
      <c r="I17" s="1"/>
    </row>
    <row r="18" spans="2:9">
      <c r="B18" s="219">
        <v>1</v>
      </c>
      <c r="C18" s="216">
        <v>100</v>
      </c>
      <c r="D18" s="216">
        <v>0</v>
      </c>
      <c r="E18" s="210"/>
      <c r="G18" s="1"/>
      <c r="H18" s="1"/>
      <c r="I18" s="1"/>
    </row>
    <row r="19" spans="2:9">
      <c r="B19" s="219">
        <v>2</v>
      </c>
      <c r="C19" s="216">
        <v>26.6</v>
      </c>
      <c r="D19" s="216">
        <v>73.400000000000006</v>
      </c>
      <c r="E19" s="210"/>
      <c r="G19" s="1"/>
      <c r="H19" s="1"/>
      <c r="I19" s="1"/>
    </row>
    <row r="20" spans="2:9">
      <c r="B20" s="219">
        <v>3</v>
      </c>
      <c r="C20" s="216">
        <v>86.62</v>
      </c>
      <c r="D20" s="216">
        <v>13.38</v>
      </c>
      <c r="E20" s="210"/>
      <c r="G20" s="1"/>
      <c r="H20" s="1"/>
      <c r="I20" s="1"/>
    </row>
    <row r="21" spans="2:9">
      <c r="B21" s="219">
        <v>4</v>
      </c>
      <c r="C21" s="216">
        <v>100</v>
      </c>
      <c r="D21" s="216">
        <v>0</v>
      </c>
      <c r="E21" s="210"/>
    </row>
    <row r="22" spans="2:9">
      <c r="B22" s="219">
        <v>5</v>
      </c>
      <c r="C22" s="216">
        <v>100</v>
      </c>
      <c r="D22" s="216">
        <v>0</v>
      </c>
      <c r="E22" s="210"/>
    </row>
    <row r="23" spans="2:9" ht="15" thickBot="1">
      <c r="B23" s="220">
        <v>6</v>
      </c>
      <c r="C23" s="221">
        <v>100</v>
      </c>
      <c r="D23" s="221">
        <v>0</v>
      </c>
      <c r="E23" s="213"/>
      <c r="G23" s="3"/>
      <c r="H23" s="1"/>
      <c r="I23" s="1"/>
    </row>
  </sheetData>
  <mergeCells count="3">
    <mergeCell ref="B5:D5"/>
    <mergeCell ref="B15:E15"/>
    <mergeCell ref="H6:K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878C1-F231-4410-AAE0-1C9B1A0DABA0}">
  <dimension ref="B3:T32"/>
  <sheetViews>
    <sheetView topLeftCell="B9" workbookViewId="0">
      <selection activeCell="G27" sqref="G27"/>
    </sheetView>
  </sheetViews>
  <sheetFormatPr defaultRowHeight="14.4"/>
  <cols>
    <col min="2" max="2" width="25.44140625" customWidth="1"/>
    <col min="3" max="3" width="14.109375" customWidth="1"/>
    <col min="5" max="5" width="10.88671875" customWidth="1"/>
    <col min="8" max="8" width="24.6640625" customWidth="1"/>
    <col min="9" max="9" width="11" customWidth="1"/>
    <col min="10" max="10" width="19.88671875" customWidth="1"/>
  </cols>
  <sheetData>
    <row r="3" spans="2:20">
      <c r="B3" s="7" t="s">
        <v>1309</v>
      </c>
    </row>
    <row r="4" spans="2:20" ht="15" thickBot="1"/>
    <row r="5" spans="2:20">
      <c r="B5" s="306" t="s">
        <v>1293</v>
      </c>
      <c r="C5" s="307"/>
      <c r="D5" s="308"/>
      <c r="H5" s="235" t="s">
        <v>1304</v>
      </c>
      <c r="I5" s="119"/>
      <c r="J5" s="119"/>
      <c r="K5" s="119"/>
      <c r="L5" s="119"/>
      <c r="M5" s="120"/>
    </row>
    <row r="6" spans="2:20">
      <c r="B6" s="158"/>
      <c r="D6" s="51"/>
      <c r="H6" s="158"/>
      <c r="I6" s="301" t="s">
        <v>1316</v>
      </c>
      <c r="J6" s="301"/>
      <c r="K6" s="301"/>
      <c r="L6" s="301"/>
      <c r="M6" s="51" t="s">
        <v>1313</v>
      </c>
    </row>
    <row r="7" spans="2:20">
      <c r="B7" s="205" t="s">
        <v>506</v>
      </c>
      <c r="C7" s="3" t="s">
        <v>1294</v>
      </c>
      <c r="D7" s="51"/>
      <c r="H7" s="33" t="s">
        <v>1253</v>
      </c>
      <c r="I7" s="1">
        <v>0.316</v>
      </c>
      <c r="J7" s="1">
        <v>0.316</v>
      </c>
      <c r="K7" s="1">
        <v>0.221</v>
      </c>
      <c r="L7" s="1">
        <v>0.372</v>
      </c>
      <c r="M7" s="51">
        <f>AVERAGE(I7:L7)</f>
        <v>0.30625000000000002</v>
      </c>
      <c r="Q7" s="237"/>
      <c r="R7" s="238"/>
      <c r="S7" s="238"/>
      <c r="T7" s="238"/>
    </row>
    <row r="8" spans="2:20" ht="15" thickBot="1">
      <c r="B8" s="205">
        <v>1</v>
      </c>
      <c r="C8" s="42">
        <v>3.1398790000000001</v>
      </c>
      <c r="D8" s="51"/>
      <c r="H8" s="236" t="s">
        <v>1266</v>
      </c>
      <c r="I8" s="49">
        <v>5.7690000000000001</v>
      </c>
      <c r="J8" s="49">
        <v>5.5190000000000001</v>
      </c>
      <c r="K8" s="49">
        <v>6.0789999999999997</v>
      </c>
      <c r="L8" s="49">
        <v>5.6189999999999998</v>
      </c>
      <c r="M8" s="52">
        <f>AVERAGE(I8:L8)</f>
        <v>5.7465000000000002</v>
      </c>
    </row>
    <row r="9" spans="2:20">
      <c r="B9" s="205">
        <v>2</v>
      </c>
      <c r="C9" s="42">
        <v>5.9334870000000004</v>
      </c>
      <c r="D9" s="51"/>
    </row>
    <row r="10" spans="2:20">
      <c r="B10" s="205">
        <v>3</v>
      </c>
      <c r="C10" s="42">
        <v>6.9822709999999999</v>
      </c>
      <c r="D10" s="51"/>
    </row>
    <row r="11" spans="2:20">
      <c r="B11" s="205">
        <v>4</v>
      </c>
      <c r="C11" s="42">
        <v>7.0606980000000004</v>
      </c>
      <c r="D11" s="51"/>
    </row>
    <row r="12" spans="2:20">
      <c r="B12" s="205">
        <v>5</v>
      </c>
      <c r="C12" s="42">
        <v>7.3926970000000001</v>
      </c>
      <c r="D12" s="51"/>
    </row>
    <row r="13" spans="2:20" ht="15" thickBot="1">
      <c r="B13" s="208">
        <v>6</v>
      </c>
      <c r="C13" s="222">
        <v>7.0453229999999998</v>
      </c>
      <c r="D13" s="52"/>
    </row>
    <row r="14" spans="2:20" ht="15" thickBot="1"/>
    <row r="15" spans="2:20" ht="15" thickBot="1">
      <c r="B15" s="324" t="s">
        <v>1297</v>
      </c>
      <c r="C15" s="325"/>
      <c r="D15" s="325"/>
      <c r="E15" s="326"/>
      <c r="H15" s="318" t="s">
        <v>1296</v>
      </c>
      <c r="I15" s="318"/>
      <c r="J15" s="318"/>
      <c r="K15" s="318"/>
      <c r="L15" s="318"/>
      <c r="M15" s="318"/>
      <c r="N15" s="318"/>
      <c r="O15" s="318"/>
      <c r="P15" s="318"/>
      <c r="Q15" s="318"/>
    </row>
    <row r="16" spans="2:20">
      <c r="B16" s="217"/>
      <c r="C16" s="28"/>
      <c r="D16" s="28"/>
      <c r="E16" s="218"/>
      <c r="H16" s="214" t="s">
        <v>1299</v>
      </c>
      <c r="I16" s="119"/>
      <c r="J16" s="119"/>
      <c r="K16" s="119"/>
      <c r="L16" s="119"/>
      <c r="M16" s="119"/>
      <c r="N16" s="119"/>
      <c r="O16" s="119"/>
      <c r="P16" s="119"/>
      <c r="Q16" s="120"/>
    </row>
    <row r="17" spans="2:17" ht="21.75" customHeight="1">
      <c r="B17" s="223" t="s">
        <v>506</v>
      </c>
      <c r="C17" s="224" t="s">
        <v>664</v>
      </c>
      <c r="D17" s="224" t="s">
        <v>274</v>
      </c>
      <c r="E17" s="225" t="s">
        <v>1310</v>
      </c>
      <c r="G17" s="216"/>
      <c r="H17" s="219" t="s">
        <v>1298</v>
      </c>
      <c r="I17" s="312" t="s">
        <v>1253</v>
      </c>
      <c r="J17" s="313"/>
      <c r="K17" s="314"/>
      <c r="L17" s="327" t="s">
        <v>1319</v>
      </c>
      <c r="M17" s="322"/>
      <c r="N17" s="322"/>
      <c r="O17" s="305"/>
      <c r="P17" s="305"/>
      <c r="Q17" s="323"/>
    </row>
    <row r="18" spans="2:17">
      <c r="B18" s="223">
        <v>1</v>
      </c>
      <c r="C18" s="224">
        <v>100</v>
      </c>
      <c r="D18" s="224">
        <v>0</v>
      </c>
      <c r="E18" s="225">
        <v>0</v>
      </c>
      <c r="G18" s="215"/>
      <c r="H18" s="229">
        <v>0</v>
      </c>
      <c r="I18" s="215">
        <v>0.5</v>
      </c>
      <c r="J18" s="215">
        <v>0.5</v>
      </c>
      <c r="K18" s="215">
        <v>0.5</v>
      </c>
      <c r="L18" s="215">
        <v>0.5</v>
      </c>
      <c r="M18" s="215">
        <v>0.5</v>
      </c>
      <c r="N18" s="215">
        <v>0.5</v>
      </c>
      <c r="O18" s="1"/>
      <c r="P18" s="1"/>
      <c r="Q18" s="46"/>
    </row>
    <row r="19" spans="2:17">
      <c r="B19" s="223">
        <v>2</v>
      </c>
      <c r="C19" s="224">
        <v>71.73</v>
      </c>
      <c r="D19" s="224">
        <v>8.6999999999999993</v>
      </c>
      <c r="E19" s="225">
        <v>19.57</v>
      </c>
      <c r="G19" s="215"/>
      <c r="H19" s="229">
        <v>6</v>
      </c>
      <c r="I19" s="215">
        <v>0.67</v>
      </c>
      <c r="J19" s="215">
        <v>0.55000000000000004</v>
      </c>
      <c r="K19" s="215"/>
      <c r="L19" s="215">
        <v>0.33</v>
      </c>
      <c r="M19" s="215">
        <v>0.45</v>
      </c>
      <c r="N19" s="215"/>
      <c r="O19" s="1"/>
      <c r="P19" s="1"/>
      <c r="Q19" s="46"/>
    </row>
    <row r="20" spans="2:17" ht="15" thickBot="1">
      <c r="B20" s="223">
        <v>3</v>
      </c>
      <c r="C20" s="224">
        <v>1.1499999999999999</v>
      </c>
      <c r="D20" s="224">
        <v>0</v>
      </c>
      <c r="E20" s="225">
        <v>98.85</v>
      </c>
      <c r="G20" s="215"/>
      <c r="H20" s="230">
        <v>24</v>
      </c>
      <c r="I20" s="231">
        <v>0.2</v>
      </c>
      <c r="J20" s="231">
        <v>0.15</v>
      </c>
      <c r="K20" s="231">
        <v>0.27</v>
      </c>
      <c r="L20" s="231">
        <v>0.8</v>
      </c>
      <c r="M20" s="231">
        <v>0.85</v>
      </c>
      <c r="N20" s="231">
        <v>0.73</v>
      </c>
      <c r="O20" s="49"/>
      <c r="P20" s="49"/>
      <c r="Q20" s="232"/>
    </row>
    <row r="21" spans="2:17" ht="15" thickBot="1">
      <c r="B21" s="223">
        <v>4</v>
      </c>
      <c r="C21" s="224">
        <v>1.23</v>
      </c>
      <c r="D21" s="224">
        <v>0</v>
      </c>
      <c r="E21" s="225">
        <v>98.77</v>
      </c>
      <c r="G21" s="215"/>
    </row>
    <row r="22" spans="2:17">
      <c r="B22" s="223">
        <v>5</v>
      </c>
      <c r="C22" s="224">
        <v>0</v>
      </c>
      <c r="D22" s="224">
        <v>2.0299999999999998</v>
      </c>
      <c r="E22" s="225">
        <v>97.97</v>
      </c>
      <c r="G22" s="215"/>
      <c r="H22" s="214" t="s">
        <v>1300</v>
      </c>
      <c r="I22" s="119"/>
      <c r="J22" s="119"/>
      <c r="K22" s="119"/>
      <c r="L22" s="119"/>
      <c r="M22" s="119"/>
      <c r="N22" s="119"/>
      <c r="O22" s="119"/>
      <c r="P22" s="119"/>
      <c r="Q22" s="120"/>
    </row>
    <row r="23" spans="2:17" ht="15" thickBot="1">
      <c r="B23" s="226">
        <v>6</v>
      </c>
      <c r="C23" s="227">
        <v>0</v>
      </c>
      <c r="D23" s="227">
        <v>0.37</v>
      </c>
      <c r="E23" s="228">
        <v>99.63</v>
      </c>
      <c r="G23" s="215"/>
      <c r="H23" s="219" t="s">
        <v>1298</v>
      </c>
      <c r="I23" s="312" t="s">
        <v>1253</v>
      </c>
      <c r="J23" s="313"/>
      <c r="K23" s="314"/>
      <c r="L23" s="322" t="s">
        <v>1319</v>
      </c>
      <c r="M23" s="322"/>
      <c r="N23" s="322"/>
      <c r="O23" s="305"/>
      <c r="P23" s="305"/>
      <c r="Q23" s="323"/>
    </row>
    <row r="24" spans="2:17">
      <c r="H24" s="229">
        <v>0</v>
      </c>
      <c r="I24" s="215">
        <v>0.5</v>
      </c>
      <c r="J24" s="215">
        <v>0.5</v>
      </c>
      <c r="K24" s="215">
        <v>0.5</v>
      </c>
      <c r="L24" s="215">
        <v>0.5</v>
      </c>
      <c r="M24" s="215">
        <v>0.5</v>
      </c>
      <c r="N24" s="215">
        <v>0.5</v>
      </c>
      <c r="O24" s="1"/>
      <c r="P24" s="1"/>
      <c r="Q24" s="46"/>
    </row>
    <row r="25" spans="2:17">
      <c r="H25" s="229">
        <v>6</v>
      </c>
      <c r="I25" s="215">
        <v>0.67</v>
      </c>
      <c r="J25" s="215">
        <v>0.68</v>
      </c>
      <c r="K25" s="215">
        <v>0.81</v>
      </c>
      <c r="L25" s="215">
        <v>0.33</v>
      </c>
      <c r="M25" s="215">
        <v>0.32</v>
      </c>
      <c r="N25" s="215">
        <v>0.19</v>
      </c>
      <c r="O25" s="1"/>
      <c r="P25" s="1"/>
      <c r="Q25" s="46"/>
    </row>
    <row r="26" spans="2:17" ht="15" thickBot="1">
      <c r="H26" s="230">
        <v>24</v>
      </c>
      <c r="I26" s="231">
        <v>0.78</v>
      </c>
      <c r="J26" s="231">
        <v>0.81</v>
      </c>
      <c r="K26" s="231">
        <v>0.87</v>
      </c>
      <c r="L26" s="231">
        <v>0.22</v>
      </c>
      <c r="M26" s="231">
        <v>0.19</v>
      </c>
      <c r="N26" s="231">
        <v>0.13</v>
      </c>
      <c r="O26" s="49"/>
      <c r="P26" s="49"/>
      <c r="Q26" s="50"/>
    </row>
    <row r="27" spans="2:17" ht="15" thickBot="1"/>
    <row r="28" spans="2:17">
      <c r="H28" s="214" t="s">
        <v>1301</v>
      </c>
      <c r="I28" s="119"/>
      <c r="J28" s="119"/>
      <c r="K28" s="119"/>
      <c r="L28" s="119"/>
      <c r="M28" s="119"/>
      <c r="N28" s="119"/>
      <c r="O28" s="119"/>
      <c r="P28" s="119"/>
      <c r="Q28" s="120"/>
    </row>
    <row r="29" spans="2:17" ht="15" thickBot="1">
      <c r="H29" s="219" t="s">
        <v>1298</v>
      </c>
      <c r="I29" s="33" t="s">
        <v>1253</v>
      </c>
      <c r="J29" s="236" t="s">
        <v>1266</v>
      </c>
      <c r="K29" s="1"/>
      <c r="L29" s="1"/>
      <c r="M29" s="1"/>
      <c r="N29" s="1"/>
      <c r="O29" s="1"/>
      <c r="P29" s="1"/>
      <c r="Q29" s="46"/>
    </row>
    <row r="30" spans="2:17">
      <c r="H30" s="229">
        <v>0</v>
      </c>
      <c r="I30" s="215">
        <v>0.5</v>
      </c>
      <c r="J30" s="215">
        <v>0.5</v>
      </c>
      <c r="K30" s="1"/>
      <c r="L30" s="1"/>
      <c r="M30" s="1"/>
      <c r="N30" s="1"/>
      <c r="O30" s="1"/>
      <c r="P30" s="1"/>
      <c r="Q30" s="46"/>
    </row>
    <row r="31" spans="2:17">
      <c r="H31" s="229">
        <v>6</v>
      </c>
      <c r="I31" s="215">
        <v>0.22727273000000001</v>
      </c>
      <c r="J31" s="215">
        <v>0.77272726999999997</v>
      </c>
      <c r="K31" s="1"/>
      <c r="L31" s="1"/>
      <c r="M31" s="1"/>
      <c r="N31" s="1"/>
      <c r="O31" s="1"/>
      <c r="P31" s="1"/>
      <c r="Q31" s="46"/>
    </row>
    <row r="32" spans="2:17" ht="15" thickBot="1">
      <c r="H32" s="230">
        <v>24</v>
      </c>
      <c r="I32" s="231">
        <v>0.375</v>
      </c>
      <c r="J32" s="231">
        <v>0.625</v>
      </c>
      <c r="K32" s="162"/>
      <c r="L32" s="162"/>
      <c r="M32" s="162"/>
      <c r="N32" s="162"/>
      <c r="O32" s="162"/>
      <c r="P32" s="162"/>
      <c r="Q32" s="52"/>
    </row>
  </sheetData>
  <mergeCells count="10">
    <mergeCell ref="I23:K23"/>
    <mergeCell ref="L23:N23"/>
    <mergeCell ref="O23:Q23"/>
    <mergeCell ref="B5:D5"/>
    <mergeCell ref="B15:E15"/>
    <mergeCell ref="H15:Q15"/>
    <mergeCell ref="I17:K17"/>
    <mergeCell ref="L17:N17"/>
    <mergeCell ref="O17:Q17"/>
    <mergeCell ref="I6:L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87F0C-36CD-4AC2-A306-BB8737A4FC7D}">
  <dimension ref="B3:L23"/>
  <sheetViews>
    <sheetView workbookViewId="0">
      <selection activeCell="G19" sqref="G19"/>
    </sheetView>
  </sheetViews>
  <sheetFormatPr defaultRowHeight="14.4"/>
  <cols>
    <col min="2" max="2" width="19.109375" customWidth="1"/>
    <col min="3" max="3" width="15.109375" customWidth="1"/>
    <col min="4" max="4" width="12.109375" customWidth="1"/>
    <col min="5" max="5" width="13.6640625" customWidth="1"/>
    <col min="7" max="7" width="22.33203125" customWidth="1"/>
  </cols>
  <sheetData>
    <row r="3" spans="2:12">
      <c r="B3" s="7" t="s">
        <v>1311</v>
      </c>
    </row>
    <row r="4" spans="2:12" ht="15" thickBot="1"/>
    <row r="5" spans="2:12">
      <c r="B5" s="306" t="s">
        <v>1293</v>
      </c>
      <c r="C5" s="307"/>
      <c r="D5" s="308"/>
      <c r="G5" s="235" t="s">
        <v>1295</v>
      </c>
      <c r="H5" s="119"/>
      <c r="I5" s="119"/>
      <c r="J5" s="119"/>
      <c r="K5" s="119"/>
      <c r="L5" s="120"/>
    </row>
    <row r="6" spans="2:12">
      <c r="B6" s="158"/>
      <c r="D6" s="51"/>
      <c r="G6" s="158"/>
      <c r="H6" s="328" t="s">
        <v>1316</v>
      </c>
      <c r="I6" s="328"/>
      <c r="J6" s="328"/>
      <c r="K6" s="328"/>
      <c r="L6" s="51" t="s">
        <v>1313</v>
      </c>
    </row>
    <row r="7" spans="2:12">
      <c r="B7" s="205" t="s">
        <v>506</v>
      </c>
      <c r="C7" s="3" t="s">
        <v>1294</v>
      </c>
      <c r="D7" s="51"/>
      <c r="G7" s="33" t="s">
        <v>723</v>
      </c>
      <c r="H7" s="1">
        <v>0.44600000000000001</v>
      </c>
      <c r="I7" s="1">
        <v>0.44400000000000001</v>
      </c>
      <c r="J7" s="1">
        <v>0.42</v>
      </c>
      <c r="K7" s="1">
        <v>0.45800000000000002</v>
      </c>
      <c r="L7" s="51">
        <f>AVERAGE(H7:K7)</f>
        <v>0.442</v>
      </c>
    </row>
    <row r="8" spans="2:12">
      <c r="B8" s="206">
        <v>1</v>
      </c>
      <c r="C8" s="41">
        <v>3.4014009999999999</v>
      </c>
      <c r="D8" s="51"/>
      <c r="G8" s="158" t="s">
        <v>1317</v>
      </c>
      <c r="H8" s="1">
        <v>0.58450000000000002</v>
      </c>
      <c r="L8" s="46">
        <v>0.58450000000000002</v>
      </c>
    </row>
    <row r="9" spans="2:12">
      <c r="B9" s="206">
        <v>2</v>
      </c>
      <c r="C9" s="41">
        <v>5.6503079999999999</v>
      </c>
      <c r="D9" s="51"/>
      <c r="G9" s="33" t="s">
        <v>986</v>
      </c>
      <c r="H9" s="1">
        <v>3.8420000000000001</v>
      </c>
      <c r="I9" s="1">
        <v>4.2220000000000004</v>
      </c>
      <c r="J9" s="1">
        <v>4.2919999999999998</v>
      </c>
      <c r="K9" s="1">
        <v>3.4620000000000002</v>
      </c>
      <c r="L9" s="51">
        <f>AVERAGE(H9:K9)</f>
        <v>3.9544999999999999</v>
      </c>
    </row>
    <row r="10" spans="2:12">
      <c r="B10" s="206">
        <v>3</v>
      </c>
      <c r="C10" s="41">
        <v>5.8444770000000004</v>
      </c>
      <c r="D10" s="51"/>
      <c r="G10" s="33" t="s">
        <v>1283</v>
      </c>
      <c r="H10" s="1">
        <v>6.4020000000000001</v>
      </c>
      <c r="I10" s="1">
        <v>6.992</v>
      </c>
      <c r="J10" s="1">
        <v>6.6319999999999997</v>
      </c>
      <c r="K10" s="1">
        <v>6.6219999999999999</v>
      </c>
      <c r="L10" s="51">
        <f>AVERAGE(H10:K10)</f>
        <v>6.6619999999999999</v>
      </c>
    </row>
    <row r="11" spans="2:12" ht="15" thickBot="1">
      <c r="B11" s="206">
        <v>4</v>
      </c>
      <c r="C11" s="41">
        <v>5.5774920000000003</v>
      </c>
      <c r="D11" s="51"/>
      <c r="G11" s="34" t="s">
        <v>493</v>
      </c>
      <c r="H11" s="49">
        <v>2.1080000000000001</v>
      </c>
      <c r="I11" s="49">
        <v>1.478</v>
      </c>
      <c r="J11" s="49">
        <v>1.6479999999999999</v>
      </c>
      <c r="K11" s="49">
        <v>1.8879999999999999</v>
      </c>
      <c r="L11" s="52">
        <f>AVERAGE(H11:K11)</f>
        <v>1.7805</v>
      </c>
    </row>
    <row r="12" spans="2:12">
      <c r="B12" s="206">
        <v>5</v>
      </c>
      <c r="C12" s="41">
        <v>7.2148440000000003</v>
      </c>
      <c r="D12" s="51"/>
    </row>
    <row r="13" spans="2:12" ht="15" thickBot="1">
      <c r="B13" s="207">
        <v>6</v>
      </c>
      <c r="C13" s="70">
        <v>7.3404439999999997</v>
      </c>
      <c r="D13" s="52"/>
    </row>
    <row r="14" spans="2:12" ht="15" thickBot="1"/>
    <row r="15" spans="2:12">
      <c r="B15" s="306" t="s">
        <v>1297</v>
      </c>
      <c r="C15" s="307"/>
      <c r="D15" s="307"/>
      <c r="E15" s="308"/>
      <c r="G15" s="7"/>
    </row>
    <row r="16" spans="2:12">
      <c r="B16" s="173"/>
      <c r="C16" s="95"/>
      <c r="D16" s="95"/>
      <c r="E16" s="174"/>
    </row>
    <row r="17" spans="2:7">
      <c r="B17" s="219" t="s">
        <v>506</v>
      </c>
      <c r="C17" s="216" t="s">
        <v>664</v>
      </c>
      <c r="D17" s="216" t="s">
        <v>274</v>
      </c>
      <c r="E17" s="233" t="s">
        <v>275</v>
      </c>
      <c r="G17" s="3"/>
    </row>
    <row r="18" spans="2:7">
      <c r="B18" s="219">
        <v>1</v>
      </c>
      <c r="C18" s="216">
        <v>100</v>
      </c>
      <c r="D18" s="216">
        <v>0</v>
      </c>
      <c r="E18" s="233">
        <v>0</v>
      </c>
      <c r="G18" s="1"/>
    </row>
    <row r="19" spans="2:7">
      <c r="B19" s="219">
        <v>2</v>
      </c>
      <c r="C19" s="216">
        <v>46.07</v>
      </c>
      <c r="D19" s="216">
        <v>53.93</v>
      </c>
      <c r="E19" s="233">
        <v>0</v>
      </c>
      <c r="G19" s="1"/>
    </row>
    <row r="20" spans="2:7">
      <c r="B20" s="219">
        <v>3</v>
      </c>
      <c r="C20" s="216">
        <v>95.45</v>
      </c>
      <c r="D20" s="216">
        <v>4.55</v>
      </c>
      <c r="E20" s="233">
        <v>0</v>
      </c>
      <c r="G20" s="1"/>
    </row>
    <row r="21" spans="2:7">
      <c r="B21" s="219">
        <v>4</v>
      </c>
      <c r="C21" s="216">
        <v>100</v>
      </c>
      <c r="D21" s="216">
        <v>0</v>
      </c>
      <c r="E21" s="233">
        <v>0</v>
      </c>
    </row>
    <row r="22" spans="2:7">
      <c r="B22" s="219">
        <v>5</v>
      </c>
      <c r="C22" s="216">
        <v>64.150000000000006</v>
      </c>
      <c r="D22" s="216">
        <v>0</v>
      </c>
      <c r="E22" s="233">
        <v>35.85</v>
      </c>
    </row>
    <row r="23" spans="2:7" ht="15" thickBot="1">
      <c r="B23" s="220">
        <v>6</v>
      </c>
      <c r="C23" s="221">
        <v>100</v>
      </c>
      <c r="D23" s="221">
        <v>0</v>
      </c>
      <c r="E23" s="234">
        <v>0</v>
      </c>
      <c r="G23" s="3"/>
    </row>
  </sheetData>
  <mergeCells count="3">
    <mergeCell ref="B5:D5"/>
    <mergeCell ref="B15:E15"/>
    <mergeCell ref="H6:K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89222-92FB-433A-A53B-C58EDFE46DEA}">
  <dimension ref="B3:J87"/>
  <sheetViews>
    <sheetView topLeftCell="A6" workbookViewId="0">
      <selection activeCell="D28" sqref="D28"/>
    </sheetView>
  </sheetViews>
  <sheetFormatPr defaultRowHeight="14.4"/>
  <cols>
    <col min="2" max="2" width="50.88671875" style="28" customWidth="1"/>
  </cols>
  <sheetData>
    <row r="3" spans="2:8">
      <c r="B3" s="28" t="s">
        <v>666</v>
      </c>
    </row>
    <row r="4" spans="2:8">
      <c r="G4" s="301" t="s">
        <v>1105</v>
      </c>
      <c r="H4" s="301"/>
    </row>
    <row r="5" spans="2:8">
      <c r="B5" s="30" t="s">
        <v>289</v>
      </c>
      <c r="C5" s="29">
        <v>5.919E-2</v>
      </c>
      <c r="D5" s="29">
        <v>6.4670000000000005E-2</v>
      </c>
      <c r="E5" s="29">
        <v>0.11298999999999999</v>
      </c>
      <c r="F5" s="29">
        <v>5.2389999999999999E-2</v>
      </c>
    </row>
    <row r="6" spans="2:8">
      <c r="B6" s="30" t="s">
        <v>286</v>
      </c>
      <c r="C6" s="29">
        <v>0.23971000000000001</v>
      </c>
      <c r="D6" s="29">
        <v>0.36397000000000002</v>
      </c>
      <c r="E6" s="29">
        <v>0.25285999999999997</v>
      </c>
      <c r="F6" s="29">
        <v>0.23487</v>
      </c>
      <c r="G6" s="1" t="s">
        <v>187</v>
      </c>
      <c r="H6" s="1" t="s">
        <v>186</v>
      </c>
    </row>
    <row r="7" spans="2:8">
      <c r="B7" s="30" t="s">
        <v>290</v>
      </c>
      <c r="C7" s="29">
        <v>0.21113000000000001</v>
      </c>
      <c r="D7" s="29">
        <v>0.28859000000000001</v>
      </c>
      <c r="E7" s="29">
        <v>0.30840000000000001</v>
      </c>
      <c r="F7" s="29">
        <v>0.20396</v>
      </c>
      <c r="G7" s="1" t="s">
        <v>187</v>
      </c>
      <c r="H7" s="1" t="s">
        <v>186</v>
      </c>
    </row>
    <row r="8" spans="2:8">
      <c r="B8" s="30" t="s">
        <v>291</v>
      </c>
      <c r="C8" s="29">
        <v>0.30049999999999999</v>
      </c>
      <c r="D8" s="29">
        <v>0.32142999999999999</v>
      </c>
      <c r="E8" s="29">
        <v>0.26849000000000001</v>
      </c>
      <c r="F8" s="29">
        <v>0.28702</v>
      </c>
      <c r="G8" s="1" t="s">
        <v>187</v>
      </c>
      <c r="H8" s="1" t="s">
        <v>186</v>
      </c>
    </row>
    <row r="9" spans="2:8">
      <c r="B9" s="30" t="s">
        <v>287</v>
      </c>
      <c r="C9" s="29">
        <v>8.6059999999999998E-2</v>
      </c>
      <c r="D9" s="29">
        <v>0.11704000000000001</v>
      </c>
      <c r="E9" s="29">
        <v>6.2170000000000003E-2</v>
      </c>
      <c r="F9" s="29">
        <v>0.10621</v>
      </c>
      <c r="G9" s="1" t="s">
        <v>6</v>
      </c>
      <c r="H9" s="1">
        <v>0.91920000000000002</v>
      </c>
    </row>
    <row r="10" spans="2:8">
      <c r="B10" s="25" t="s">
        <v>292</v>
      </c>
      <c r="C10" s="29">
        <v>3.9910000000000001E-2</v>
      </c>
      <c r="D10" s="29">
        <v>5.772E-2</v>
      </c>
      <c r="E10" s="29">
        <v>4.3580000000000001E-2</v>
      </c>
      <c r="F10" s="29">
        <v>9.7369999999999998E-2</v>
      </c>
      <c r="G10" s="1" t="s">
        <v>6</v>
      </c>
      <c r="H10" s="1">
        <v>0.99119999999999997</v>
      </c>
    </row>
    <row r="11" spans="2:8">
      <c r="B11" s="30" t="s">
        <v>293</v>
      </c>
      <c r="C11" s="29">
        <v>4.0910000000000002E-2</v>
      </c>
      <c r="D11" s="29">
        <v>6.8750000000000006E-2</v>
      </c>
      <c r="E11" s="29">
        <v>5.2880000000000003E-2</v>
      </c>
      <c r="F11" s="29">
        <v>5.2269999999999997E-2</v>
      </c>
      <c r="G11" s="1" t="s">
        <v>6</v>
      </c>
      <c r="H11" s="1">
        <v>0.94630000000000003</v>
      </c>
    </row>
    <row r="12" spans="2:8">
      <c r="B12" s="4"/>
      <c r="C12" s="1"/>
      <c r="D12" s="1"/>
      <c r="E12" s="1"/>
      <c r="F12" s="1"/>
    </row>
    <row r="13" spans="2:8">
      <c r="B13" s="30" t="s">
        <v>294</v>
      </c>
      <c r="C13" s="29">
        <v>0.15784999999999999</v>
      </c>
      <c r="D13" s="29">
        <v>0.13397000000000001</v>
      </c>
      <c r="E13" s="29">
        <v>9.9790000000000004E-2</v>
      </c>
      <c r="F13" s="29">
        <v>0.12146999999999999</v>
      </c>
    </row>
    <row r="14" spans="2:8">
      <c r="B14" s="30" t="s">
        <v>295</v>
      </c>
      <c r="C14" s="29">
        <v>1</v>
      </c>
      <c r="D14" s="29">
        <v>1</v>
      </c>
      <c r="E14" s="29">
        <v>0.93466000000000005</v>
      </c>
      <c r="F14" s="29">
        <v>1</v>
      </c>
      <c r="G14" s="1" t="s">
        <v>187</v>
      </c>
      <c r="H14" s="1" t="s">
        <v>186</v>
      </c>
    </row>
    <row r="15" spans="2:8">
      <c r="B15" s="30" t="s">
        <v>296</v>
      </c>
      <c r="C15" s="29">
        <v>1</v>
      </c>
      <c r="D15" s="29">
        <v>1</v>
      </c>
      <c r="E15" s="29">
        <v>1</v>
      </c>
      <c r="F15" s="29">
        <v>0.96755000000000002</v>
      </c>
      <c r="G15" s="1" t="s">
        <v>187</v>
      </c>
      <c r="H15" s="1" t="s">
        <v>186</v>
      </c>
    </row>
    <row r="16" spans="2:8">
      <c r="B16" s="30" t="s">
        <v>297</v>
      </c>
      <c r="C16" s="29">
        <v>1</v>
      </c>
      <c r="D16" s="29">
        <v>1</v>
      </c>
      <c r="E16" s="29">
        <v>1</v>
      </c>
      <c r="F16" s="29">
        <v>0.61560000000000004</v>
      </c>
      <c r="G16" s="1" t="s">
        <v>187</v>
      </c>
      <c r="H16" s="1" t="s">
        <v>186</v>
      </c>
    </row>
    <row r="17" spans="2:9">
      <c r="B17" s="30" t="s">
        <v>298</v>
      </c>
      <c r="C17" s="29">
        <v>0.94545000000000001</v>
      </c>
      <c r="D17" s="29">
        <v>0.93322000000000005</v>
      </c>
      <c r="E17" s="29">
        <v>0.87097000000000002</v>
      </c>
      <c r="F17" s="29">
        <v>1</v>
      </c>
      <c r="G17" s="1" t="s">
        <v>187</v>
      </c>
      <c r="H17" s="1" t="s">
        <v>186</v>
      </c>
    </row>
    <row r="18" spans="2:9">
      <c r="B18" s="2" t="s">
        <v>1388</v>
      </c>
      <c r="C18" s="29">
        <v>8.8550000000000004E-2</v>
      </c>
      <c r="D18" s="29">
        <v>0.10074</v>
      </c>
      <c r="E18" s="29">
        <v>6.6710000000000005E-2</v>
      </c>
      <c r="F18" s="29">
        <v>0.10657999999999999</v>
      </c>
      <c r="G18" s="1" t="s">
        <v>6</v>
      </c>
      <c r="H18" s="1">
        <v>0.95040000000000002</v>
      </c>
    </row>
    <row r="19" spans="2:9">
      <c r="B19" s="2"/>
      <c r="C19" s="1"/>
      <c r="D19" s="1"/>
      <c r="E19" s="1"/>
      <c r="F19" s="1"/>
    </row>
    <row r="20" spans="2:9">
      <c r="B20" s="30" t="s">
        <v>299</v>
      </c>
      <c r="C20" s="29">
        <v>6.0159999999999998E-2</v>
      </c>
      <c r="D20" s="29">
        <v>5.9970000000000002E-2</v>
      </c>
      <c r="E20" s="29">
        <v>6.8750000000000006E-2</v>
      </c>
      <c r="F20" s="29">
        <v>5.7489999999999999E-2</v>
      </c>
    </row>
    <row r="21" spans="2:9">
      <c r="B21" s="30" t="s">
        <v>300</v>
      </c>
      <c r="C21" s="29">
        <v>0.88737999999999995</v>
      </c>
      <c r="D21" s="29">
        <v>0.73092999999999997</v>
      </c>
      <c r="E21" s="29">
        <v>0.97307999999999995</v>
      </c>
      <c r="F21" s="29">
        <v>0.83775999999999995</v>
      </c>
      <c r="G21" s="1" t="s">
        <v>187</v>
      </c>
      <c r="H21" s="1" t="s">
        <v>186</v>
      </c>
    </row>
    <row r="22" spans="2:9">
      <c r="B22" s="30" t="s">
        <v>301</v>
      </c>
      <c r="C22" s="29"/>
      <c r="D22" s="29">
        <v>0.72040999999999999</v>
      </c>
      <c r="E22" s="29">
        <v>0.64749999999999996</v>
      </c>
      <c r="F22" s="29">
        <v>0.66037000000000001</v>
      </c>
      <c r="G22" s="1" t="s">
        <v>187</v>
      </c>
      <c r="H22" s="1" t="s">
        <v>186</v>
      </c>
    </row>
    <row r="23" spans="2:9">
      <c r="B23" s="30" t="s">
        <v>288</v>
      </c>
      <c r="C23" s="29">
        <v>0.48648999999999998</v>
      </c>
      <c r="D23" s="29">
        <v>0.50583</v>
      </c>
      <c r="E23" s="29">
        <v>0.62368999999999997</v>
      </c>
      <c r="F23" s="29">
        <v>0.58404999999999996</v>
      </c>
      <c r="G23" s="1" t="s">
        <v>187</v>
      </c>
      <c r="H23" s="1" t="s">
        <v>186</v>
      </c>
    </row>
    <row r="24" spans="2:9">
      <c r="B24" s="30" t="s">
        <v>302</v>
      </c>
      <c r="C24" s="29">
        <v>0.64593999999999996</v>
      </c>
      <c r="D24" s="29">
        <v>0.74543000000000004</v>
      </c>
      <c r="E24" s="29">
        <v>0.88124999999999998</v>
      </c>
      <c r="F24" s="29">
        <v>0.64705999999999997</v>
      </c>
      <c r="G24" s="1" t="s">
        <v>187</v>
      </c>
      <c r="H24" s="1" t="s">
        <v>186</v>
      </c>
    </row>
    <row r="25" spans="2:9">
      <c r="B25" s="30" t="s">
        <v>303</v>
      </c>
      <c r="C25" s="29">
        <v>0.84328000000000003</v>
      </c>
      <c r="D25" s="29">
        <v>0.95384999999999998</v>
      </c>
      <c r="E25" s="29">
        <v>0.82818000000000003</v>
      </c>
      <c r="F25" s="29">
        <v>0.60516000000000003</v>
      </c>
      <c r="G25" s="1" t="s">
        <v>187</v>
      </c>
      <c r="H25" s="1" t="s">
        <v>186</v>
      </c>
    </row>
    <row r="26" spans="2:9">
      <c r="B26" s="30" t="s">
        <v>304</v>
      </c>
      <c r="C26" s="29">
        <v>5.237E-2</v>
      </c>
      <c r="D26" s="29">
        <v>6.2440000000000002E-2</v>
      </c>
      <c r="E26" s="29">
        <v>6.7239999999999994E-2</v>
      </c>
      <c r="F26" s="29">
        <v>5.5660000000000001E-2</v>
      </c>
      <c r="G26" s="1" t="s">
        <v>6</v>
      </c>
      <c r="H26" s="1" t="s">
        <v>5</v>
      </c>
    </row>
    <row r="28" spans="2:9" ht="15" thickBot="1"/>
    <row r="29" spans="2:9">
      <c r="B29" s="32" t="s">
        <v>305</v>
      </c>
      <c r="C29" s="84">
        <v>1</v>
      </c>
      <c r="D29" s="84"/>
      <c r="E29" s="84"/>
      <c r="F29" s="84"/>
      <c r="G29" s="84"/>
      <c r="H29" s="84"/>
      <c r="I29" s="85"/>
    </row>
    <row r="30" spans="2:9">
      <c r="B30" s="33" t="s">
        <v>306</v>
      </c>
      <c r="C30" s="1">
        <v>6</v>
      </c>
      <c r="D30" s="1"/>
      <c r="E30" s="1"/>
      <c r="F30" s="1"/>
      <c r="G30" s="1"/>
      <c r="H30" s="1"/>
      <c r="I30" s="46"/>
    </row>
    <row r="31" spans="2:9">
      <c r="B31" s="33" t="s">
        <v>24</v>
      </c>
      <c r="C31" s="1">
        <v>0.05</v>
      </c>
      <c r="D31" s="1"/>
      <c r="E31" s="1"/>
      <c r="F31" s="1"/>
      <c r="G31" s="1"/>
      <c r="H31" s="1"/>
      <c r="I31" s="46"/>
    </row>
    <row r="32" spans="2:9">
      <c r="B32" s="33"/>
      <c r="C32" s="1"/>
      <c r="D32" s="1"/>
      <c r="E32" s="1"/>
      <c r="F32" s="1"/>
      <c r="G32" s="1"/>
      <c r="H32" s="1"/>
      <c r="I32" s="46"/>
    </row>
    <row r="33" spans="2:9">
      <c r="B33" s="33" t="s">
        <v>307</v>
      </c>
      <c r="C33" s="1" t="s">
        <v>308</v>
      </c>
      <c r="D33" s="1" t="s">
        <v>309</v>
      </c>
      <c r="E33" s="1" t="s">
        <v>310</v>
      </c>
      <c r="F33" s="1" t="s">
        <v>21</v>
      </c>
      <c r="G33" s="1" t="s">
        <v>311</v>
      </c>
      <c r="H33" s="1" t="s">
        <v>23</v>
      </c>
      <c r="I33" s="46"/>
    </row>
    <row r="34" spans="2:9">
      <c r="B34" s="33" t="s">
        <v>312</v>
      </c>
      <c r="C34" s="1">
        <v>-0.20050000000000001</v>
      </c>
      <c r="D34" s="1" t="s">
        <v>313</v>
      </c>
      <c r="E34" s="1" t="s">
        <v>10</v>
      </c>
      <c r="F34" s="1" t="s">
        <v>187</v>
      </c>
      <c r="G34" s="1" t="s">
        <v>186</v>
      </c>
      <c r="H34" s="1" t="s">
        <v>19</v>
      </c>
      <c r="I34" s="47" t="s">
        <v>286</v>
      </c>
    </row>
    <row r="35" spans="2:9">
      <c r="B35" s="33" t="s">
        <v>314</v>
      </c>
      <c r="C35" s="1">
        <v>-0.1807</v>
      </c>
      <c r="D35" s="1" t="s">
        <v>315</v>
      </c>
      <c r="E35" s="1" t="s">
        <v>10</v>
      </c>
      <c r="F35" s="1" t="s">
        <v>187</v>
      </c>
      <c r="G35" s="1" t="s">
        <v>186</v>
      </c>
      <c r="H35" s="1" t="s">
        <v>17</v>
      </c>
      <c r="I35" s="47" t="s">
        <v>290</v>
      </c>
    </row>
    <row r="36" spans="2:9">
      <c r="B36" s="33" t="s">
        <v>316</v>
      </c>
      <c r="C36" s="1">
        <v>-0.22209999999999999</v>
      </c>
      <c r="D36" s="1" t="s">
        <v>317</v>
      </c>
      <c r="E36" s="1" t="s">
        <v>10</v>
      </c>
      <c r="F36" s="1" t="s">
        <v>187</v>
      </c>
      <c r="G36" s="1" t="s">
        <v>186</v>
      </c>
      <c r="H36" s="1" t="s">
        <v>15</v>
      </c>
      <c r="I36" s="47" t="s">
        <v>291</v>
      </c>
    </row>
    <row r="37" spans="2:9">
      <c r="B37" s="33" t="s">
        <v>318</v>
      </c>
      <c r="C37" s="1">
        <v>-2.0559999999999998E-2</v>
      </c>
      <c r="D37" s="1" t="s">
        <v>319</v>
      </c>
      <c r="E37" s="1" t="s">
        <v>7</v>
      </c>
      <c r="F37" s="1" t="s">
        <v>6</v>
      </c>
      <c r="G37" s="1">
        <v>0.91920000000000002</v>
      </c>
      <c r="H37" s="1" t="s">
        <v>13</v>
      </c>
      <c r="I37" s="47" t="s">
        <v>287</v>
      </c>
    </row>
    <row r="38" spans="2:9">
      <c r="B38" s="33" t="s">
        <v>320</v>
      </c>
      <c r="C38" s="1">
        <v>1.2670000000000001E-2</v>
      </c>
      <c r="D38" s="1" t="s">
        <v>321</v>
      </c>
      <c r="E38" s="1" t="s">
        <v>7</v>
      </c>
      <c r="F38" s="1" t="s">
        <v>6</v>
      </c>
      <c r="G38" s="1">
        <v>0.99119999999999997</v>
      </c>
      <c r="H38" s="1" t="s">
        <v>11</v>
      </c>
      <c r="I38" s="46" t="s">
        <v>322</v>
      </c>
    </row>
    <row r="39" spans="2:9">
      <c r="B39" s="33" t="s">
        <v>323</v>
      </c>
      <c r="C39" s="1">
        <v>1.8610000000000002E-2</v>
      </c>
      <c r="D39" s="1" t="s">
        <v>324</v>
      </c>
      <c r="E39" s="1" t="s">
        <v>7</v>
      </c>
      <c r="F39" s="1" t="s">
        <v>6</v>
      </c>
      <c r="G39" s="1">
        <v>0.94630000000000003</v>
      </c>
      <c r="H39" s="1" t="s">
        <v>4</v>
      </c>
      <c r="I39" s="47" t="s">
        <v>293</v>
      </c>
    </row>
    <row r="40" spans="2:9">
      <c r="B40" s="33"/>
      <c r="C40" s="1"/>
      <c r="D40" s="1"/>
      <c r="E40" s="1"/>
      <c r="F40" s="1"/>
      <c r="G40" s="1"/>
      <c r="H40" s="1"/>
      <c r="I40" s="46"/>
    </row>
    <row r="41" spans="2:9">
      <c r="B41" s="33" t="s">
        <v>325</v>
      </c>
      <c r="C41" s="1" t="s">
        <v>326</v>
      </c>
      <c r="D41" s="1" t="s">
        <v>327</v>
      </c>
      <c r="E41" s="1" t="s">
        <v>308</v>
      </c>
      <c r="F41" s="1" t="s">
        <v>328</v>
      </c>
      <c r="G41" s="1" t="s">
        <v>2</v>
      </c>
      <c r="H41" s="1" t="s">
        <v>1</v>
      </c>
      <c r="I41" s="46" t="s">
        <v>329</v>
      </c>
    </row>
    <row r="42" spans="2:9">
      <c r="B42" s="33" t="s">
        <v>312</v>
      </c>
      <c r="C42" s="1">
        <v>7.2309999999999999E-2</v>
      </c>
      <c r="D42" s="1">
        <v>0.27289999999999998</v>
      </c>
      <c r="E42" s="1">
        <v>-0.20050000000000001</v>
      </c>
      <c r="F42" s="1">
        <v>2.5700000000000001E-2</v>
      </c>
      <c r="G42" s="1">
        <v>4</v>
      </c>
      <c r="H42" s="1">
        <v>4</v>
      </c>
      <c r="I42" s="46">
        <v>7.8049999999999997</v>
      </c>
    </row>
    <row r="43" spans="2:9">
      <c r="B43" s="33" t="s">
        <v>314</v>
      </c>
      <c r="C43" s="1">
        <v>7.2309999999999999E-2</v>
      </c>
      <c r="D43" s="1">
        <v>0.253</v>
      </c>
      <c r="E43" s="1">
        <v>-0.1807</v>
      </c>
      <c r="F43" s="1">
        <v>2.5700000000000001E-2</v>
      </c>
      <c r="G43" s="1">
        <v>4</v>
      </c>
      <c r="H43" s="1">
        <v>4</v>
      </c>
      <c r="I43" s="46">
        <v>7.0330000000000004</v>
      </c>
    </row>
    <row r="44" spans="2:9">
      <c r="B44" s="33" t="s">
        <v>316</v>
      </c>
      <c r="C44" s="1">
        <v>7.2309999999999999E-2</v>
      </c>
      <c r="D44" s="1">
        <v>0.2944</v>
      </c>
      <c r="E44" s="1">
        <v>-0.22209999999999999</v>
      </c>
      <c r="F44" s="1">
        <v>2.5700000000000001E-2</v>
      </c>
      <c r="G44" s="1">
        <v>4</v>
      </c>
      <c r="H44" s="1">
        <v>4</v>
      </c>
      <c r="I44" s="46">
        <v>8.6419999999999995</v>
      </c>
    </row>
    <row r="45" spans="2:9">
      <c r="B45" s="33" t="s">
        <v>318</v>
      </c>
      <c r="C45" s="1">
        <v>7.2309999999999999E-2</v>
      </c>
      <c r="D45" s="1">
        <v>9.2869999999999994E-2</v>
      </c>
      <c r="E45" s="1">
        <v>-2.0559999999999998E-2</v>
      </c>
      <c r="F45" s="1">
        <v>2.5700000000000001E-2</v>
      </c>
      <c r="G45" s="1">
        <v>4</v>
      </c>
      <c r="H45" s="1">
        <v>4</v>
      </c>
      <c r="I45" s="46">
        <v>0.80010000000000003</v>
      </c>
    </row>
    <row r="46" spans="2:9">
      <c r="B46" s="33" t="s">
        <v>320</v>
      </c>
      <c r="C46" s="1">
        <v>7.2309999999999999E-2</v>
      </c>
      <c r="D46" s="1">
        <v>5.9650000000000002E-2</v>
      </c>
      <c r="E46" s="1">
        <v>1.2670000000000001E-2</v>
      </c>
      <c r="F46" s="1">
        <v>2.5700000000000001E-2</v>
      </c>
      <c r="G46" s="1">
        <v>4</v>
      </c>
      <c r="H46" s="1">
        <v>4</v>
      </c>
      <c r="I46" s="46">
        <v>0.4929</v>
      </c>
    </row>
    <row r="47" spans="2:9" ht="15" thickBot="1">
      <c r="B47" s="34" t="s">
        <v>323</v>
      </c>
      <c r="C47" s="49">
        <v>7.2309999999999999E-2</v>
      </c>
      <c r="D47" s="49">
        <v>5.3699999999999998E-2</v>
      </c>
      <c r="E47" s="49">
        <v>1.8610000000000002E-2</v>
      </c>
      <c r="F47" s="49">
        <v>2.5700000000000001E-2</v>
      </c>
      <c r="G47" s="49">
        <v>4</v>
      </c>
      <c r="H47" s="49">
        <v>4</v>
      </c>
      <c r="I47" s="50">
        <v>0.72419999999999995</v>
      </c>
    </row>
    <row r="49" spans="2:10" ht="15" thickBot="1"/>
    <row r="50" spans="2:10">
      <c r="B50" s="32" t="s">
        <v>305</v>
      </c>
      <c r="C50" s="84">
        <v>1</v>
      </c>
      <c r="D50" s="84"/>
      <c r="E50" s="84"/>
      <c r="F50" s="84"/>
      <c r="G50" s="84"/>
      <c r="H50" s="84"/>
      <c r="I50" s="84"/>
      <c r="J50" s="120"/>
    </row>
    <row r="51" spans="2:10">
      <c r="B51" s="33" t="s">
        <v>306</v>
      </c>
      <c r="C51" s="1">
        <v>5</v>
      </c>
      <c r="D51" s="1"/>
      <c r="E51" s="1"/>
      <c r="F51" s="1"/>
      <c r="G51" s="1"/>
      <c r="H51" s="1"/>
      <c r="I51" s="1"/>
      <c r="J51" s="51"/>
    </row>
    <row r="52" spans="2:10">
      <c r="B52" s="33" t="s">
        <v>24</v>
      </c>
      <c r="C52" s="1">
        <v>0.05</v>
      </c>
      <c r="D52" s="1"/>
      <c r="E52" s="1"/>
      <c r="F52" s="1"/>
      <c r="G52" s="1"/>
      <c r="H52" s="1"/>
      <c r="I52" s="1"/>
      <c r="J52" s="51"/>
    </row>
    <row r="53" spans="2:10">
      <c r="B53" s="33"/>
      <c r="C53" s="1"/>
      <c r="D53" s="1"/>
      <c r="E53" s="1"/>
      <c r="F53" s="1"/>
      <c r="G53" s="1"/>
      <c r="H53" s="1"/>
      <c r="I53" s="1"/>
      <c r="J53" s="51"/>
    </row>
    <row r="54" spans="2:10">
      <c r="B54" s="33" t="s">
        <v>307</v>
      </c>
      <c r="C54" s="1" t="s">
        <v>308</v>
      </c>
      <c r="D54" s="1" t="s">
        <v>309</v>
      </c>
      <c r="E54" s="1" t="s">
        <v>310</v>
      </c>
      <c r="F54" s="1" t="s">
        <v>21</v>
      </c>
      <c r="G54" s="1" t="s">
        <v>311</v>
      </c>
      <c r="H54" s="1" t="s">
        <v>20</v>
      </c>
      <c r="I54" s="1"/>
      <c r="J54" s="51"/>
    </row>
    <row r="55" spans="2:10">
      <c r="B55" s="33" t="s">
        <v>330</v>
      </c>
      <c r="C55" s="1">
        <v>-0.85540000000000005</v>
      </c>
      <c r="D55" s="1" t="s">
        <v>331</v>
      </c>
      <c r="E55" s="1" t="s">
        <v>10</v>
      </c>
      <c r="F55" s="1" t="s">
        <v>187</v>
      </c>
      <c r="G55" s="1" t="s">
        <v>186</v>
      </c>
      <c r="H55" s="1" t="s">
        <v>18</v>
      </c>
      <c r="I55" s="5" t="s">
        <v>295</v>
      </c>
      <c r="J55" s="51"/>
    </row>
    <row r="56" spans="2:10">
      <c r="B56" s="33" t="s">
        <v>332</v>
      </c>
      <c r="C56" s="1">
        <v>-0.86360000000000003</v>
      </c>
      <c r="D56" s="1" t="s">
        <v>333</v>
      </c>
      <c r="E56" s="1" t="s">
        <v>10</v>
      </c>
      <c r="F56" s="1" t="s">
        <v>187</v>
      </c>
      <c r="G56" s="1" t="s">
        <v>186</v>
      </c>
      <c r="H56" s="1" t="s">
        <v>16</v>
      </c>
      <c r="I56" s="5" t="s">
        <v>296</v>
      </c>
      <c r="J56" s="51"/>
    </row>
    <row r="57" spans="2:10">
      <c r="B57" s="33" t="s">
        <v>334</v>
      </c>
      <c r="C57" s="1">
        <v>-0.77559999999999996</v>
      </c>
      <c r="D57" s="1" t="s">
        <v>335</v>
      </c>
      <c r="E57" s="1" t="s">
        <v>10</v>
      </c>
      <c r="F57" s="1" t="s">
        <v>187</v>
      </c>
      <c r="G57" s="1" t="s">
        <v>186</v>
      </c>
      <c r="H57" s="1" t="s">
        <v>14</v>
      </c>
      <c r="I57" s="5" t="s">
        <v>297</v>
      </c>
      <c r="J57" s="51"/>
    </row>
    <row r="58" spans="2:10">
      <c r="B58" s="33" t="s">
        <v>336</v>
      </c>
      <c r="C58" s="1">
        <v>-0.80910000000000004</v>
      </c>
      <c r="D58" s="1" t="s">
        <v>337</v>
      </c>
      <c r="E58" s="1" t="s">
        <v>10</v>
      </c>
      <c r="F58" s="1" t="s">
        <v>187</v>
      </c>
      <c r="G58" s="1" t="s">
        <v>186</v>
      </c>
      <c r="H58" s="1" t="s">
        <v>12</v>
      </c>
      <c r="I58" s="5" t="s">
        <v>298</v>
      </c>
      <c r="J58" s="51"/>
    </row>
    <row r="59" spans="2:10">
      <c r="B59" s="33" t="s">
        <v>1389</v>
      </c>
      <c r="C59" s="1">
        <v>3.7629999999999997E-2</v>
      </c>
      <c r="D59" s="1" t="s">
        <v>338</v>
      </c>
      <c r="E59" s="1" t="s">
        <v>7</v>
      </c>
      <c r="F59" s="1" t="s">
        <v>6</v>
      </c>
      <c r="G59" s="1">
        <v>0.95040000000000002</v>
      </c>
      <c r="H59" s="1" t="s">
        <v>8</v>
      </c>
      <c r="I59" s="1" t="s">
        <v>1388</v>
      </c>
      <c r="J59" s="51"/>
    </row>
    <row r="60" spans="2:10">
      <c r="B60" s="33"/>
      <c r="C60" s="1"/>
      <c r="D60" s="1"/>
      <c r="E60" s="1"/>
      <c r="F60" s="1"/>
      <c r="G60" s="1"/>
      <c r="H60" s="1"/>
      <c r="I60" s="1"/>
      <c r="J60" s="51"/>
    </row>
    <row r="61" spans="2:10">
      <c r="B61" s="33" t="s">
        <v>325</v>
      </c>
      <c r="C61" s="1" t="s">
        <v>326</v>
      </c>
      <c r="D61" s="1" t="s">
        <v>327</v>
      </c>
      <c r="E61" s="1" t="s">
        <v>308</v>
      </c>
      <c r="F61" s="1" t="s">
        <v>328</v>
      </c>
      <c r="G61" s="1" t="s">
        <v>2</v>
      </c>
      <c r="H61" s="1" t="s">
        <v>1</v>
      </c>
      <c r="I61" s="1" t="s">
        <v>329</v>
      </c>
      <c r="J61" s="51"/>
    </row>
    <row r="62" spans="2:10">
      <c r="B62" s="33" t="s">
        <v>330</v>
      </c>
      <c r="C62" s="1">
        <v>0.1283</v>
      </c>
      <c r="D62" s="1">
        <v>0.98370000000000002</v>
      </c>
      <c r="E62" s="1">
        <v>-0.85540000000000005</v>
      </c>
      <c r="F62" s="1">
        <v>5.9139999999999998E-2</v>
      </c>
      <c r="G62" s="1">
        <v>4</v>
      </c>
      <c r="H62" s="1">
        <v>4</v>
      </c>
      <c r="I62" s="1">
        <v>14.46</v>
      </c>
      <c r="J62" s="51"/>
    </row>
    <row r="63" spans="2:10">
      <c r="B63" s="33" t="s">
        <v>332</v>
      </c>
      <c r="C63" s="1">
        <v>0.1283</v>
      </c>
      <c r="D63" s="1">
        <v>0.9919</v>
      </c>
      <c r="E63" s="1">
        <v>-0.86360000000000003</v>
      </c>
      <c r="F63" s="1">
        <v>5.9139999999999998E-2</v>
      </c>
      <c r="G63" s="1">
        <v>4</v>
      </c>
      <c r="H63" s="1">
        <v>4</v>
      </c>
      <c r="I63" s="1">
        <v>14.6</v>
      </c>
      <c r="J63" s="51"/>
    </row>
    <row r="64" spans="2:10">
      <c r="B64" s="33" t="s">
        <v>334</v>
      </c>
      <c r="C64" s="1">
        <v>0.1283</v>
      </c>
      <c r="D64" s="1">
        <v>0.90390000000000004</v>
      </c>
      <c r="E64" s="1">
        <v>-0.77559999999999996</v>
      </c>
      <c r="F64" s="1">
        <v>5.9139999999999998E-2</v>
      </c>
      <c r="G64" s="1">
        <v>4</v>
      </c>
      <c r="H64" s="1">
        <v>4</v>
      </c>
      <c r="I64" s="1">
        <v>13.11</v>
      </c>
      <c r="J64" s="51"/>
    </row>
    <row r="65" spans="2:10">
      <c r="B65" s="33" t="s">
        <v>336</v>
      </c>
      <c r="C65" s="1">
        <v>0.1283</v>
      </c>
      <c r="D65" s="1">
        <v>0.93740000000000001</v>
      </c>
      <c r="E65" s="1">
        <v>-0.80910000000000004</v>
      </c>
      <c r="F65" s="1">
        <v>5.9139999999999998E-2</v>
      </c>
      <c r="G65" s="1">
        <v>4</v>
      </c>
      <c r="H65" s="1">
        <v>4</v>
      </c>
      <c r="I65" s="1">
        <v>13.68</v>
      </c>
      <c r="J65" s="51"/>
    </row>
    <row r="66" spans="2:10" ht="15" thickBot="1">
      <c r="B66" s="34" t="s">
        <v>1320</v>
      </c>
      <c r="C66" s="49">
        <v>0.1283</v>
      </c>
      <c r="D66" s="49">
        <v>9.0649999999999994E-2</v>
      </c>
      <c r="E66" s="49">
        <v>3.7629999999999997E-2</v>
      </c>
      <c r="F66" s="49">
        <v>5.9139999999999998E-2</v>
      </c>
      <c r="G66" s="49">
        <v>4</v>
      </c>
      <c r="H66" s="49">
        <v>4</v>
      </c>
      <c r="I66" s="49">
        <v>0.63619999999999999</v>
      </c>
      <c r="J66" s="52"/>
    </row>
    <row r="68" spans="2:10" ht="15" thickBot="1"/>
    <row r="69" spans="2:10">
      <c r="B69" s="32" t="s">
        <v>305</v>
      </c>
      <c r="C69" s="84">
        <v>1</v>
      </c>
      <c r="D69" s="84"/>
      <c r="E69" s="84"/>
      <c r="F69" s="84"/>
      <c r="G69" s="84"/>
      <c r="H69" s="84"/>
      <c r="I69" s="84"/>
      <c r="J69" s="120"/>
    </row>
    <row r="70" spans="2:10">
      <c r="B70" s="33" t="s">
        <v>306</v>
      </c>
      <c r="C70" s="1">
        <v>6</v>
      </c>
      <c r="D70" s="1"/>
      <c r="E70" s="1"/>
      <c r="F70" s="1"/>
      <c r="G70" s="1"/>
      <c r="H70" s="1"/>
      <c r="I70" s="1"/>
      <c r="J70" s="51"/>
    </row>
    <row r="71" spans="2:10">
      <c r="B71" s="33" t="s">
        <v>24</v>
      </c>
      <c r="C71" s="1">
        <v>0.05</v>
      </c>
      <c r="D71" s="1"/>
      <c r="E71" s="1"/>
      <c r="F71" s="1"/>
      <c r="G71" s="1"/>
      <c r="H71" s="1"/>
      <c r="I71" s="1"/>
      <c r="J71" s="51"/>
    </row>
    <row r="72" spans="2:10">
      <c r="B72" s="33"/>
      <c r="C72" s="1"/>
      <c r="D72" s="1"/>
      <c r="E72" s="1"/>
      <c r="F72" s="1"/>
      <c r="G72" s="1"/>
      <c r="H72" s="1"/>
      <c r="I72" s="1"/>
      <c r="J72" s="51"/>
    </row>
    <row r="73" spans="2:10">
      <c r="B73" s="33" t="s">
        <v>307</v>
      </c>
      <c r="C73" s="1" t="s">
        <v>308</v>
      </c>
      <c r="D73" s="1" t="s">
        <v>309</v>
      </c>
      <c r="E73" s="1" t="s">
        <v>310</v>
      </c>
      <c r="F73" s="1" t="s">
        <v>21</v>
      </c>
      <c r="G73" s="1" t="s">
        <v>311</v>
      </c>
      <c r="H73" s="1" t="s">
        <v>34</v>
      </c>
      <c r="I73" s="1"/>
      <c r="J73" s="51"/>
    </row>
    <row r="74" spans="2:10">
      <c r="B74" s="33" t="s">
        <v>339</v>
      </c>
      <c r="C74" s="1">
        <v>-0.79569999999999996</v>
      </c>
      <c r="D74" s="1" t="s">
        <v>340</v>
      </c>
      <c r="E74" s="1" t="s">
        <v>10</v>
      </c>
      <c r="F74" s="1" t="s">
        <v>187</v>
      </c>
      <c r="G74" s="1" t="s">
        <v>186</v>
      </c>
      <c r="H74" s="1" t="s">
        <v>33</v>
      </c>
      <c r="I74" s="5" t="s">
        <v>300</v>
      </c>
      <c r="J74" s="51"/>
    </row>
    <row r="75" spans="2:10">
      <c r="B75" s="33" t="s">
        <v>341</v>
      </c>
      <c r="C75" s="1">
        <v>-0.61450000000000005</v>
      </c>
      <c r="D75" s="1" t="s">
        <v>342</v>
      </c>
      <c r="E75" s="1" t="s">
        <v>10</v>
      </c>
      <c r="F75" s="1" t="s">
        <v>187</v>
      </c>
      <c r="G75" s="1" t="s">
        <v>186</v>
      </c>
      <c r="H75" s="1" t="s">
        <v>32</v>
      </c>
      <c r="I75" s="5" t="s">
        <v>301</v>
      </c>
      <c r="J75" s="51"/>
    </row>
    <row r="76" spans="2:10">
      <c r="B76" s="33" t="s">
        <v>343</v>
      </c>
      <c r="C76" s="1">
        <v>-0.4884</v>
      </c>
      <c r="D76" s="1" t="s">
        <v>344</v>
      </c>
      <c r="E76" s="1" t="s">
        <v>10</v>
      </c>
      <c r="F76" s="1" t="s">
        <v>187</v>
      </c>
      <c r="G76" s="1" t="s">
        <v>186</v>
      </c>
      <c r="H76" s="1" t="s">
        <v>80</v>
      </c>
      <c r="I76" s="5" t="s">
        <v>288</v>
      </c>
      <c r="J76" s="51"/>
    </row>
    <row r="77" spans="2:10">
      <c r="B77" s="33" t="s">
        <v>345</v>
      </c>
      <c r="C77" s="1">
        <v>-0.66830000000000001</v>
      </c>
      <c r="D77" s="1" t="s">
        <v>346</v>
      </c>
      <c r="E77" s="1" t="s">
        <v>10</v>
      </c>
      <c r="F77" s="1" t="s">
        <v>187</v>
      </c>
      <c r="G77" s="1" t="s">
        <v>186</v>
      </c>
      <c r="H77" s="1" t="s">
        <v>74</v>
      </c>
      <c r="I77" s="5" t="s">
        <v>302</v>
      </c>
      <c r="J77" s="51"/>
    </row>
    <row r="78" spans="2:10">
      <c r="B78" s="33" t="s">
        <v>347</v>
      </c>
      <c r="C78" s="1">
        <v>-0.746</v>
      </c>
      <c r="D78" s="1" t="s">
        <v>348</v>
      </c>
      <c r="E78" s="1" t="s">
        <v>10</v>
      </c>
      <c r="F78" s="1" t="s">
        <v>187</v>
      </c>
      <c r="G78" s="1" t="s">
        <v>186</v>
      </c>
      <c r="H78" s="1" t="s">
        <v>349</v>
      </c>
      <c r="I78" s="5" t="s">
        <v>303</v>
      </c>
      <c r="J78" s="51"/>
    </row>
    <row r="79" spans="2:10">
      <c r="B79" s="33" t="s">
        <v>350</v>
      </c>
      <c r="C79" s="1">
        <v>2.1649999999999998E-3</v>
      </c>
      <c r="D79" s="1" t="s">
        <v>351</v>
      </c>
      <c r="E79" s="1" t="s">
        <v>7</v>
      </c>
      <c r="F79" s="1" t="s">
        <v>6</v>
      </c>
      <c r="G79" s="1" t="s">
        <v>5</v>
      </c>
      <c r="H79" s="1" t="s">
        <v>165</v>
      </c>
      <c r="I79" s="1" t="s">
        <v>352</v>
      </c>
      <c r="J79" s="51"/>
    </row>
    <row r="80" spans="2:10">
      <c r="B80" s="33"/>
      <c r="C80" s="1"/>
      <c r="D80" s="1"/>
      <c r="E80" s="1"/>
      <c r="F80" s="1"/>
      <c r="G80" s="1"/>
      <c r="H80" s="1"/>
      <c r="I80" s="1"/>
      <c r="J80" s="51"/>
    </row>
    <row r="81" spans="2:10">
      <c r="B81" s="33" t="s">
        <v>325</v>
      </c>
      <c r="C81" s="1" t="s">
        <v>326</v>
      </c>
      <c r="D81" s="1" t="s">
        <v>327</v>
      </c>
      <c r="E81" s="1" t="s">
        <v>308</v>
      </c>
      <c r="F81" s="1" t="s">
        <v>328</v>
      </c>
      <c r="G81" s="1" t="s">
        <v>2</v>
      </c>
      <c r="H81" s="1" t="s">
        <v>1</v>
      </c>
      <c r="I81" s="1" t="s">
        <v>329</v>
      </c>
      <c r="J81" s="51"/>
    </row>
    <row r="82" spans="2:10">
      <c r="B82" s="33" t="s">
        <v>339</v>
      </c>
      <c r="C82" s="1">
        <v>6.1589999999999999E-2</v>
      </c>
      <c r="D82" s="1">
        <v>0.85729999999999995</v>
      </c>
      <c r="E82" s="1">
        <v>-0.79569999999999996</v>
      </c>
      <c r="F82" s="1">
        <v>6.0740000000000002E-2</v>
      </c>
      <c r="G82" s="1">
        <v>4</v>
      </c>
      <c r="H82" s="1">
        <v>4</v>
      </c>
      <c r="I82" s="1">
        <v>13.1</v>
      </c>
      <c r="J82" s="51"/>
    </row>
    <row r="83" spans="2:10">
      <c r="B83" s="33" t="s">
        <v>341</v>
      </c>
      <c r="C83" s="1">
        <v>6.1589999999999999E-2</v>
      </c>
      <c r="D83" s="1">
        <v>0.67610000000000003</v>
      </c>
      <c r="E83" s="1">
        <v>-0.61450000000000005</v>
      </c>
      <c r="F83" s="1">
        <v>6.5610000000000002E-2</v>
      </c>
      <c r="G83" s="1">
        <v>4</v>
      </c>
      <c r="H83" s="1">
        <v>3</v>
      </c>
      <c r="I83" s="1">
        <v>9.3659999999999997</v>
      </c>
      <c r="J83" s="51"/>
    </row>
    <row r="84" spans="2:10">
      <c r="B84" s="33" t="s">
        <v>343</v>
      </c>
      <c r="C84" s="1">
        <v>6.1589999999999999E-2</v>
      </c>
      <c r="D84" s="1">
        <v>0.55000000000000004</v>
      </c>
      <c r="E84" s="1">
        <v>-0.4884</v>
      </c>
      <c r="F84" s="1">
        <v>6.0740000000000002E-2</v>
      </c>
      <c r="G84" s="1">
        <v>4</v>
      </c>
      <c r="H84" s="1">
        <v>4</v>
      </c>
      <c r="I84" s="1">
        <v>8.0410000000000004</v>
      </c>
      <c r="J84" s="51"/>
    </row>
    <row r="85" spans="2:10">
      <c r="B85" s="33" t="s">
        <v>345</v>
      </c>
      <c r="C85" s="1">
        <v>6.1589999999999999E-2</v>
      </c>
      <c r="D85" s="1">
        <v>0.72989999999999999</v>
      </c>
      <c r="E85" s="1">
        <v>-0.66830000000000001</v>
      </c>
      <c r="F85" s="1">
        <v>6.0740000000000002E-2</v>
      </c>
      <c r="G85" s="1">
        <v>4</v>
      </c>
      <c r="H85" s="1">
        <v>4</v>
      </c>
      <c r="I85" s="1">
        <v>11</v>
      </c>
      <c r="J85" s="51"/>
    </row>
    <row r="86" spans="2:10">
      <c r="B86" s="33" t="s">
        <v>347</v>
      </c>
      <c r="C86" s="1">
        <v>6.1589999999999999E-2</v>
      </c>
      <c r="D86" s="1">
        <v>0.80759999999999998</v>
      </c>
      <c r="E86" s="1">
        <v>-0.746</v>
      </c>
      <c r="F86" s="1">
        <v>6.0740000000000002E-2</v>
      </c>
      <c r="G86" s="1">
        <v>4</v>
      </c>
      <c r="H86" s="1">
        <v>4</v>
      </c>
      <c r="I86" s="1">
        <v>12.28</v>
      </c>
      <c r="J86" s="51"/>
    </row>
    <row r="87" spans="2:10" ht="15" thickBot="1">
      <c r="B87" s="34" t="s">
        <v>350</v>
      </c>
      <c r="C87" s="49">
        <v>6.1589999999999999E-2</v>
      </c>
      <c r="D87" s="49">
        <v>5.9429999999999997E-2</v>
      </c>
      <c r="E87" s="49">
        <v>2.1649999999999998E-3</v>
      </c>
      <c r="F87" s="49">
        <v>6.0740000000000002E-2</v>
      </c>
      <c r="G87" s="49">
        <v>4</v>
      </c>
      <c r="H87" s="49">
        <v>4</v>
      </c>
      <c r="I87" s="49">
        <v>3.5639999999999998E-2</v>
      </c>
      <c r="J87" s="52"/>
    </row>
  </sheetData>
  <mergeCells count="1">
    <mergeCell ref="G4:H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6574E-2064-443C-8D52-363FE9BCA830}">
  <dimension ref="B2:T41"/>
  <sheetViews>
    <sheetView tabSelected="1" topLeftCell="A4" workbookViewId="0">
      <selection activeCell="D33" sqref="D33"/>
    </sheetView>
  </sheetViews>
  <sheetFormatPr defaultRowHeight="14.4"/>
  <cols>
    <col min="2" max="2" width="17" customWidth="1"/>
    <col min="9" max="9" width="13.44140625" customWidth="1"/>
  </cols>
  <sheetData>
    <row r="2" spans="2:20">
      <c r="C2" s="329" t="s">
        <v>670</v>
      </c>
      <c r="D2" s="329"/>
      <c r="E2" s="329"/>
      <c r="F2" s="329"/>
      <c r="I2" s="329" t="s">
        <v>270</v>
      </c>
      <c r="J2" s="329"/>
      <c r="K2" s="329"/>
      <c r="L2" s="329"/>
      <c r="O2" s="329" t="s">
        <v>669</v>
      </c>
      <c r="P2" s="329"/>
      <c r="Q2" s="329"/>
      <c r="R2" s="329"/>
    </row>
    <row r="3" spans="2:20">
      <c r="B3" s="109" t="s">
        <v>803</v>
      </c>
      <c r="C3" s="103">
        <v>0.44600000000000001</v>
      </c>
      <c r="D3" s="103">
        <v>0.44400000000000001</v>
      </c>
      <c r="E3" s="103">
        <v>0.42</v>
      </c>
      <c r="F3" s="103">
        <v>0.45800000000000002</v>
      </c>
      <c r="G3" s="103"/>
      <c r="H3" s="103"/>
      <c r="I3" s="103">
        <v>0.47749999999999998</v>
      </c>
      <c r="J3" s="103">
        <v>1.5745</v>
      </c>
      <c r="K3" s="103">
        <v>0.75349999999999995</v>
      </c>
      <c r="L3" s="103">
        <v>2.0445000000000002</v>
      </c>
      <c r="M3" s="103"/>
      <c r="N3" s="103"/>
      <c r="O3" s="103">
        <v>5.5E-2</v>
      </c>
      <c r="P3" s="103">
        <v>6.4000000000000001E-2</v>
      </c>
      <c r="Q3" s="103">
        <v>6.5000000000000002E-2</v>
      </c>
      <c r="R3" s="103">
        <v>5.8000000000000003E-2</v>
      </c>
      <c r="S3" s="103"/>
      <c r="T3" s="103"/>
    </row>
    <row r="4" spans="2:20">
      <c r="B4" s="109" t="s">
        <v>804</v>
      </c>
      <c r="C4" s="103">
        <v>0.81</v>
      </c>
      <c r="D4" s="103">
        <v>0.62</v>
      </c>
      <c r="E4" s="103">
        <v>0.73</v>
      </c>
      <c r="F4" s="103">
        <v>0.61</v>
      </c>
      <c r="G4" s="103"/>
      <c r="H4" s="103"/>
      <c r="I4" s="103">
        <v>2.46</v>
      </c>
      <c r="J4" s="103">
        <v>2.21</v>
      </c>
      <c r="K4" s="103">
        <v>1.998</v>
      </c>
      <c r="L4" s="103">
        <v>2.3199999999999998</v>
      </c>
      <c r="M4" s="103"/>
      <c r="N4" s="103"/>
      <c r="O4" s="103">
        <v>6.4000000000000001E-2</v>
      </c>
      <c r="P4" s="103">
        <v>7.0000000000000007E-2</v>
      </c>
      <c r="Q4" s="103">
        <v>0.08</v>
      </c>
      <c r="R4" s="103">
        <v>6.7000000000000004E-2</v>
      </c>
      <c r="S4" s="103"/>
      <c r="T4" s="103"/>
    </row>
    <row r="5" spans="2:20">
      <c r="B5" s="109" t="s">
        <v>805</v>
      </c>
      <c r="C5" s="103">
        <v>0.72</v>
      </c>
      <c r="D5" s="103">
        <v>0.64200000000000002</v>
      </c>
      <c r="E5" s="103">
        <v>0.91200000000000003</v>
      </c>
      <c r="F5" s="103">
        <v>0.97799999999999998</v>
      </c>
      <c r="G5" s="103"/>
      <c r="H5" s="103"/>
      <c r="I5" s="103">
        <v>3.2440000000000002</v>
      </c>
      <c r="J5" s="103">
        <v>3.1440000000000001</v>
      </c>
      <c r="K5" s="103">
        <v>3.2789999999999999</v>
      </c>
      <c r="L5" s="103">
        <v>3.294</v>
      </c>
      <c r="M5" s="103"/>
      <c r="N5" s="103"/>
      <c r="O5" s="103">
        <v>0.10100000000000001</v>
      </c>
      <c r="P5" s="103">
        <v>0.151</v>
      </c>
      <c r="Q5" s="103">
        <v>0.13900000000000001</v>
      </c>
      <c r="R5" s="103">
        <v>7.3999999999999996E-2</v>
      </c>
      <c r="S5" s="103"/>
      <c r="T5" s="103"/>
    </row>
    <row r="6" spans="2:20">
      <c r="B6" s="109" t="s">
        <v>806</v>
      </c>
      <c r="C6" s="239" t="s">
        <v>807</v>
      </c>
      <c r="D6" s="103">
        <v>0.5645</v>
      </c>
      <c r="E6" s="103">
        <v>0.69350000000000001</v>
      </c>
      <c r="F6" s="103">
        <v>0.65249999999999997</v>
      </c>
      <c r="G6" s="103"/>
      <c r="H6" s="103"/>
      <c r="I6" s="103">
        <v>4.8544999999999998</v>
      </c>
      <c r="J6" s="103">
        <v>4.8644999999999996</v>
      </c>
      <c r="K6" s="103">
        <v>3.5745</v>
      </c>
      <c r="L6" s="103">
        <v>4.8144999999999998</v>
      </c>
      <c r="M6" s="103"/>
      <c r="N6" s="103"/>
      <c r="O6" s="103">
        <v>0.11</v>
      </c>
      <c r="P6" s="103">
        <v>0.113</v>
      </c>
      <c r="Q6" s="103">
        <v>0.11</v>
      </c>
      <c r="R6" s="103"/>
      <c r="S6" s="103"/>
      <c r="T6" s="103"/>
    </row>
    <row r="10" spans="2:20" ht="15" thickBot="1"/>
    <row r="11" spans="2:20">
      <c r="B11" s="112" t="s">
        <v>356</v>
      </c>
      <c r="C11" s="113" t="s">
        <v>808</v>
      </c>
      <c r="D11" s="113"/>
      <c r="E11" s="113"/>
      <c r="F11" s="113"/>
      <c r="G11" s="114"/>
      <c r="I11" s="112" t="s">
        <v>814</v>
      </c>
      <c r="J11" s="113"/>
      <c r="K11" s="113"/>
      <c r="L11" s="113"/>
      <c r="M11" s="113"/>
      <c r="N11" s="114"/>
    </row>
    <row r="12" spans="2:20">
      <c r="B12" s="105"/>
      <c r="C12" s="103"/>
      <c r="D12" s="103"/>
      <c r="E12" s="103"/>
      <c r="F12" s="103"/>
      <c r="G12" s="106"/>
      <c r="I12" s="105"/>
      <c r="J12" s="103"/>
      <c r="K12" s="103"/>
      <c r="L12" s="103"/>
      <c r="M12" s="103"/>
      <c r="N12" s="106"/>
    </row>
    <row r="13" spans="2:20">
      <c r="B13" s="105" t="s">
        <v>554</v>
      </c>
      <c r="C13" s="103" t="s">
        <v>555</v>
      </c>
      <c r="D13" s="103"/>
      <c r="E13" s="103"/>
      <c r="F13" s="103"/>
      <c r="G13" s="106"/>
      <c r="I13" s="105" t="s">
        <v>305</v>
      </c>
      <c r="J13" s="103">
        <v>3</v>
      </c>
      <c r="K13" s="103"/>
      <c r="L13" s="103"/>
      <c r="M13" s="103"/>
      <c r="N13" s="106"/>
    </row>
    <row r="14" spans="2:20">
      <c r="B14" s="105" t="s">
        <v>556</v>
      </c>
      <c r="C14" s="103">
        <v>0.05</v>
      </c>
      <c r="D14" s="103"/>
      <c r="E14" s="103"/>
      <c r="F14" s="103"/>
      <c r="G14" s="106"/>
      <c r="I14" s="105" t="s">
        <v>306</v>
      </c>
      <c r="J14" s="103">
        <v>6</v>
      </c>
      <c r="K14" s="103"/>
      <c r="L14" s="103"/>
      <c r="M14" s="103"/>
      <c r="N14" s="106"/>
    </row>
    <row r="15" spans="2:20">
      <c r="B15" s="105"/>
      <c r="C15" s="103"/>
      <c r="D15" s="103"/>
      <c r="E15" s="103"/>
      <c r="F15" s="103"/>
      <c r="G15" s="106"/>
      <c r="I15" s="105" t="s">
        <v>24</v>
      </c>
      <c r="J15" s="103">
        <v>0.05</v>
      </c>
      <c r="K15" s="103"/>
      <c r="L15" s="103"/>
      <c r="M15" s="103"/>
      <c r="N15" s="106"/>
    </row>
    <row r="16" spans="2:20">
      <c r="B16" s="105" t="s">
        <v>557</v>
      </c>
      <c r="C16" s="103" t="s">
        <v>558</v>
      </c>
      <c r="D16" s="103" t="s">
        <v>559</v>
      </c>
      <c r="E16" s="103" t="s">
        <v>560</v>
      </c>
      <c r="F16" s="103" t="s">
        <v>22</v>
      </c>
      <c r="G16" s="106"/>
      <c r="I16" s="105"/>
      <c r="J16" s="103"/>
      <c r="K16" s="103"/>
      <c r="L16" s="103"/>
      <c r="M16" s="103"/>
      <c r="N16" s="106"/>
    </row>
    <row r="17" spans="2:14">
      <c r="B17" s="105" t="s">
        <v>561</v>
      </c>
      <c r="C17" s="103">
        <v>15.41</v>
      </c>
      <c r="D17" s="103" t="s">
        <v>186</v>
      </c>
      <c r="E17" s="103" t="s">
        <v>187</v>
      </c>
      <c r="F17" s="103" t="s">
        <v>10</v>
      </c>
      <c r="G17" s="106"/>
      <c r="I17" s="105" t="s">
        <v>580</v>
      </c>
      <c r="J17" s="103" t="s">
        <v>581</v>
      </c>
      <c r="K17" s="103" t="s">
        <v>309</v>
      </c>
      <c r="L17" s="103" t="s">
        <v>310</v>
      </c>
      <c r="M17" s="103" t="s">
        <v>21</v>
      </c>
      <c r="N17" s="106" t="s">
        <v>311</v>
      </c>
    </row>
    <row r="18" spans="2:14">
      <c r="B18" s="105" t="s">
        <v>809</v>
      </c>
      <c r="C18" s="103">
        <v>9.3659999999999997</v>
      </c>
      <c r="D18" s="103" t="s">
        <v>186</v>
      </c>
      <c r="E18" s="103" t="s">
        <v>187</v>
      </c>
      <c r="F18" s="103" t="s">
        <v>10</v>
      </c>
      <c r="G18" s="106"/>
      <c r="I18" s="105"/>
      <c r="J18" s="103"/>
      <c r="K18" s="103"/>
      <c r="L18" s="103"/>
      <c r="M18" s="103"/>
      <c r="N18" s="106"/>
    </row>
    <row r="19" spans="2:14">
      <c r="B19" s="105" t="s">
        <v>562</v>
      </c>
      <c r="C19" s="103">
        <v>69.77</v>
      </c>
      <c r="D19" s="103" t="s">
        <v>186</v>
      </c>
      <c r="E19" s="103" t="s">
        <v>187</v>
      </c>
      <c r="F19" s="103" t="s">
        <v>10</v>
      </c>
      <c r="G19" s="106"/>
      <c r="I19" s="105" t="s">
        <v>815</v>
      </c>
      <c r="J19" s="103"/>
      <c r="K19" s="103"/>
      <c r="L19" s="103"/>
      <c r="M19" s="103"/>
      <c r="N19" s="106"/>
    </row>
    <row r="20" spans="2:14">
      <c r="B20" s="105"/>
      <c r="C20" s="103"/>
      <c r="D20" s="103"/>
      <c r="E20" s="103"/>
      <c r="F20" s="103"/>
      <c r="G20" s="106"/>
      <c r="I20" s="105" t="s">
        <v>816</v>
      </c>
      <c r="J20" s="103">
        <v>-0.2505</v>
      </c>
      <c r="K20" s="103" t="s">
        <v>817</v>
      </c>
      <c r="L20" s="103" t="s">
        <v>7</v>
      </c>
      <c r="M20" s="103" t="s">
        <v>6</v>
      </c>
      <c r="N20" s="106">
        <v>0.6391</v>
      </c>
    </row>
    <row r="21" spans="2:14">
      <c r="B21" s="105" t="s">
        <v>564</v>
      </c>
      <c r="C21" s="103" t="s">
        <v>565</v>
      </c>
      <c r="D21" s="103" t="s">
        <v>57</v>
      </c>
      <c r="E21" s="103" t="s">
        <v>566</v>
      </c>
      <c r="F21" s="103" t="s">
        <v>567</v>
      </c>
      <c r="G21" s="106" t="s">
        <v>559</v>
      </c>
      <c r="I21" s="105" t="s">
        <v>818</v>
      </c>
      <c r="J21" s="103">
        <v>-0.371</v>
      </c>
      <c r="K21" s="103" t="s">
        <v>819</v>
      </c>
      <c r="L21" s="103" t="s">
        <v>7</v>
      </c>
      <c r="M21" s="103" t="s">
        <v>6</v>
      </c>
      <c r="N21" s="106">
        <v>0.31069999999999998</v>
      </c>
    </row>
    <row r="22" spans="2:14">
      <c r="B22" s="105" t="s">
        <v>561</v>
      </c>
      <c r="C22" s="103">
        <v>14.14</v>
      </c>
      <c r="D22" s="103">
        <v>6</v>
      </c>
      <c r="E22" s="103">
        <v>2.3570000000000002</v>
      </c>
      <c r="F22" s="103" t="s">
        <v>810</v>
      </c>
      <c r="G22" s="106" t="s">
        <v>569</v>
      </c>
      <c r="I22" s="105" t="s">
        <v>820</v>
      </c>
      <c r="J22" s="103">
        <v>-0.1948</v>
      </c>
      <c r="K22" s="103" t="s">
        <v>821</v>
      </c>
      <c r="L22" s="103" t="s">
        <v>7</v>
      </c>
      <c r="M22" s="103" t="s">
        <v>6</v>
      </c>
      <c r="N22" s="106">
        <v>0.82779999999999998</v>
      </c>
    </row>
    <row r="23" spans="2:14">
      <c r="B23" s="105" t="s">
        <v>809</v>
      </c>
      <c r="C23" s="103">
        <v>8.5950000000000006</v>
      </c>
      <c r="D23" s="103">
        <v>3</v>
      </c>
      <c r="E23" s="103">
        <v>2.8650000000000002</v>
      </c>
      <c r="F23" s="103" t="s">
        <v>811</v>
      </c>
      <c r="G23" s="106" t="s">
        <v>569</v>
      </c>
      <c r="I23" s="105" t="s">
        <v>822</v>
      </c>
      <c r="J23" s="103">
        <v>-0.1205</v>
      </c>
      <c r="K23" s="103" t="s">
        <v>823</v>
      </c>
      <c r="L23" s="103" t="s">
        <v>7</v>
      </c>
      <c r="M23" s="103" t="s">
        <v>6</v>
      </c>
      <c r="N23" s="106">
        <v>0.94</v>
      </c>
    </row>
    <row r="24" spans="2:14">
      <c r="B24" s="105" t="s">
        <v>562</v>
      </c>
      <c r="C24" s="103">
        <v>64.02</v>
      </c>
      <c r="D24" s="103">
        <v>2</v>
      </c>
      <c r="E24" s="103">
        <v>32.01</v>
      </c>
      <c r="F24" s="103" t="s">
        <v>812</v>
      </c>
      <c r="G24" s="106" t="s">
        <v>569</v>
      </c>
      <c r="I24" s="105" t="s">
        <v>824</v>
      </c>
      <c r="J24" s="103">
        <v>5.5669999999999997E-2</v>
      </c>
      <c r="K24" s="103" t="s">
        <v>825</v>
      </c>
      <c r="L24" s="103" t="s">
        <v>7</v>
      </c>
      <c r="M24" s="103" t="s">
        <v>6</v>
      </c>
      <c r="N24" s="106">
        <v>0.99480000000000002</v>
      </c>
    </row>
    <row r="25" spans="2:14">
      <c r="B25" s="105" t="s">
        <v>572</v>
      </c>
      <c r="C25" s="103">
        <v>3.0289999999999999</v>
      </c>
      <c r="D25" s="103">
        <v>34</v>
      </c>
      <c r="E25" s="103">
        <v>8.9080000000000006E-2</v>
      </c>
      <c r="F25" s="103"/>
      <c r="G25" s="106"/>
      <c r="I25" s="105" t="s">
        <v>826</v>
      </c>
      <c r="J25" s="103">
        <v>0.1762</v>
      </c>
      <c r="K25" s="103" t="s">
        <v>827</v>
      </c>
      <c r="L25" s="103" t="s">
        <v>7</v>
      </c>
      <c r="M25" s="103" t="s">
        <v>6</v>
      </c>
      <c r="N25" s="106">
        <v>0.86609999999999998</v>
      </c>
    </row>
    <row r="26" spans="2:14">
      <c r="B26" s="105"/>
      <c r="C26" s="103"/>
      <c r="D26" s="103"/>
      <c r="E26" s="103"/>
      <c r="F26" s="103"/>
      <c r="G26" s="106"/>
      <c r="I26" s="105"/>
      <c r="J26" s="103"/>
      <c r="K26" s="103"/>
      <c r="L26" s="103"/>
      <c r="M26" s="103"/>
      <c r="N26" s="106"/>
    </row>
    <row r="27" spans="2:14">
      <c r="B27" s="105" t="s">
        <v>573</v>
      </c>
      <c r="C27" s="103"/>
      <c r="D27" s="103"/>
      <c r="E27" s="103"/>
      <c r="F27" s="103"/>
      <c r="G27" s="106"/>
      <c r="I27" s="105" t="s">
        <v>828</v>
      </c>
      <c r="J27" s="103"/>
      <c r="K27" s="103"/>
      <c r="L27" s="103"/>
      <c r="M27" s="103"/>
      <c r="N27" s="106"/>
    </row>
    <row r="28" spans="2:14">
      <c r="B28" s="105" t="s">
        <v>684</v>
      </c>
      <c r="C28" s="103">
        <v>3</v>
      </c>
      <c r="D28" s="103"/>
      <c r="E28" s="103"/>
      <c r="F28" s="103"/>
      <c r="G28" s="106"/>
      <c r="I28" s="105" t="s">
        <v>816</v>
      </c>
      <c r="J28" s="103">
        <v>-1.0349999999999999</v>
      </c>
      <c r="K28" s="103" t="s">
        <v>829</v>
      </c>
      <c r="L28" s="103" t="s">
        <v>10</v>
      </c>
      <c r="M28" s="103" t="s">
        <v>181</v>
      </c>
      <c r="N28" s="106">
        <v>1E-4</v>
      </c>
    </row>
    <row r="29" spans="2:14">
      <c r="B29" s="105" t="s">
        <v>813</v>
      </c>
      <c r="C29" s="103">
        <v>4</v>
      </c>
      <c r="D29" s="103"/>
      <c r="E29" s="103"/>
      <c r="F29" s="103"/>
      <c r="G29" s="106"/>
      <c r="I29" s="105" t="s">
        <v>818</v>
      </c>
      <c r="J29" s="103">
        <v>-2.028</v>
      </c>
      <c r="K29" s="103" t="s">
        <v>830</v>
      </c>
      <c r="L29" s="103" t="s">
        <v>10</v>
      </c>
      <c r="M29" s="103" t="s">
        <v>187</v>
      </c>
      <c r="N29" s="106" t="s">
        <v>186</v>
      </c>
    </row>
    <row r="30" spans="2:14" ht="15" thickBot="1">
      <c r="B30" s="107" t="s">
        <v>576</v>
      </c>
      <c r="C30" s="115">
        <v>46</v>
      </c>
      <c r="D30" s="115"/>
      <c r="E30" s="115"/>
      <c r="F30" s="115"/>
      <c r="G30" s="108"/>
      <c r="I30" s="105" t="s">
        <v>820</v>
      </c>
      <c r="J30" s="103">
        <v>-3.3149999999999999</v>
      </c>
      <c r="K30" s="103" t="s">
        <v>831</v>
      </c>
      <c r="L30" s="103" t="s">
        <v>10</v>
      </c>
      <c r="M30" s="103" t="s">
        <v>187</v>
      </c>
      <c r="N30" s="106" t="s">
        <v>186</v>
      </c>
    </row>
    <row r="31" spans="2:14">
      <c r="I31" s="105" t="s">
        <v>822</v>
      </c>
      <c r="J31" s="103">
        <v>-0.99329999999999996</v>
      </c>
      <c r="K31" s="103" t="s">
        <v>832</v>
      </c>
      <c r="L31" s="103" t="s">
        <v>10</v>
      </c>
      <c r="M31" s="103" t="s">
        <v>181</v>
      </c>
      <c r="N31" s="106">
        <v>2.0000000000000001E-4</v>
      </c>
    </row>
    <row r="32" spans="2:14">
      <c r="I32" s="105" t="s">
        <v>824</v>
      </c>
      <c r="J32" s="103">
        <v>-2.2799999999999998</v>
      </c>
      <c r="K32" s="103" t="s">
        <v>833</v>
      </c>
      <c r="L32" s="103" t="s">
        <v>10</v>
      </c>
      <c r="M32" s="103" t="s">
        <v>187</v>
      </c>
      <c r="N32" s="106" t="s">
        <v>186</v>
      </c>
    </row>
    <row r="33" spans="9:14">
      <c r="I33" s="105" t="s">
        <v>826</v>
      </c>
      <c r="J33" s="103">
        <v>-1.2869999999999999</v>
      </c>
      <c r="K33" s="103" t="s">
        <v>834</v>
      </c>
      <c r="L33" s="103" t="s">
        <v>10</v>
      </c>
      <c r="M33" s="103" t="s">
        <v>187</v>
      </c>
      <c r="N33" s="106" t="s">
        <v>186</v>
      </c>
    </row>
    <row r="34" spans="9:14">
      <c r="I34" s="105"/>
      <c r="J34" s="103"/>
      <c r="K34" s="103"/>
      <c r="L34" s="103"/>
      <c r="M34" s="103"/>
      <c r="N34" s="106"/>
    </row>
    <row r="35" spans="9:14">
      <c r="I35" s="105" t="s">
        <v>712</v>
      </c>
      <c r="J35" s="103"/>
      <c r="K35" s="103"/>
      <c r="L35" s="103"/>
      <c r="M35" s="103"/>
      <c r="N35" s="106"/>
    </row>
    <row r="36" spans="9:14">
      <c r="I36" s="105" t="s">
        <v>816</v>
      </c>
      <c r="J36" s="103">
        <v>-9.75E-3</v>
      </c>
      <c r="K36" s="103" t="s">
        <v>835</v>
      </c>
      <c r="L36" s="103" t="s">
        <v>7</v>
      </c>
      <c r="M36" s="103" t="s">
        <v>6</v>
      </c>
      <c r="N36" s="106" t="s">
        <v>5</v>
      </c>
    </row>
    <row r="37" spans="9:14">
      <c r="I37" s="105" t="s">
        <v>818</v>
      </c>
      <c r="J37" s="103">
        <v>-5.5750000000000001E-2</v>
      </c>
      <c r="K37" s="103" t="s">
        <v>836</v>
      </c>
      <c r="L37" s="103" t="s">
        <v>7</v>
      </c>
      <c r="M37" s="103" t="s">
        <v>6</v>
      </c>
      <c r="N37" s="106">
        <v>0.99339999999999995</v>
      </c>
    </row>
    <row r="38" spans="9:14">
      <c r="I38" s="105" t="s">
        <v>820</v>
      </c>
      <c r="J38" s="103">
        <v>-5.0500000000000003E-2</v>
      </c>
      <c r="K38" s="103" t="s">
        <v>837</v>
      </c>
      <c r="L38" s="103" t="s">
        <v>7</v>
      </c>
      <c r="M38" s="103" t="s">
        <v>6</v>
      </c>
      <c r="N38" s="106">
        <v>0.99609999999999999</v>
      </c>
    </row>
    <row r="39" spans="9:14">
      <c r="I39" s="105" t="s">
        <v>822</v>
      </c>
      <c r="J39" s="103">
        <v>-4.5999999999999999E-2</v>
      </c>
      <c r="K39" s="103" t="s">
        <v>838</v>
      </c>
      <c r="L39" s="103" t="s">
        <v>7</v>
      </c>
      <c r="M39" s="103" t="s">
        <v>6</v>
      </c>
      <c r="N39" s="106">
        <v>0.99629999999999996</v>
      </c>
    </row>
    <row r="40" spans="9:14">
      <c r="I40" s="105" t="s">
        <v>824</v>
      </c>
      <c r="J40" s="103">
        <v>-4.0750000000000001E-2</v>
      </c>
      <c r="K40" s="103" t="s">
        <v>839</v>
      </c>
      <c r="L40" s="103" t="s">
        <v>7</v>
      </c>
      <c r="M40" s="103" t="s">
        <v>6</v>
      </c>
      <c r="N40" s="106">
        <v>0.99790000000000001</v>
      </c>
    </row>
    <row r="41" spans="9:14" ht="15" thickBot="1">
      <c r="I41" s="107" t="s">
        <v>826</v>
      </c>
      <c r="J41" s="115">
        <v>5.2500000000000003E-3</v>
      </c>
      <c r="K41" s="115" t="s">
        <v>840</v>
      </c>
      <c r="L41" s="115" t="s">
        <v>7</v>
      </c>
      <c r="M41" s="115" t="s">
        <v>6</v>
      </c>
      <c r="N41" s="108" t="s">
        <v>5</v>
      </c>
    </row>
  </sheetData>
  <mergeCells count="3">
    <mergeCell ref="C2:F2"/>
    <mergeCell ref="I2:L2"/>
    <mergeCell ref="O2:R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91AF0-9091-4E1D-92E0-F35C1B67B10C}">
  <dimension ref="B3:P39"/>
  <sheetViews>
    <sheetView topLeftCell="A4" workbookViewId="0">
      <selection activeCell="B11" sqref="B11"/>
    </sheetView>
  </sheetViews>
  <sheetFormatPr defaultRowHeight="14.4"/>
  <cols>
    <col min="2" max="2" width="33.44140625" customWidth="1"/>
  </cols>
  <sheetData>
    <row r="3" spans="2:16">
      <c r="C3" s="374" t="s">
        <v>670</v>
      </c>
      <c r="D3" s="374"/>
      <c r="E3" s="374"/>
      <c r="F3" s="374"/>
      <c r="G3" s="374" t="s">
        <v>270</v>
      </c>
      <c r="H3" s="374"/>
      <c r="I3" s="374"/>
      <c r="J3" s="374"/>
      <c r="K3" s="374" t="s">
        <v>669</v>
      </c>
      <c r="L3" s="374"/>
      <c r="M3" s="374"/>
      <c r="N3" s="374"/>
    </row>
    <row r="4" spans="2:16">
      <c r="B4" s="224" t="s">
        <v>1417</v>
      </c>
      <c r="C4" s="296">
        <v>0.68</v>
      </c>
      <c r="D4" s="296">
        <v>0.33</v>
      </c>
      <c r="E4" s="296">
        <v>1.42</v>
      </c>
      <c r="F4" s="296">
        <v>0.17</v>
      </c>
      <c r="G4" s="296">
        <v>1.07</v>
      </c>
      <c r="H4" s="296">
        <v>1.1100000000000001</v>
      </c>
      <c r="I4" s="296">
        <v>1.141</v>
      </c>
      <c r="J4" s="296">
        <v>1.0569999999999999</v>
      </c>
      <c r="K4" s="296">
        <v>0.34499999999999997</v>
      </c>
      <c r="L4" s="296">
        <v>0.35699999999999998</v>
      </c>
      <c r="M4" s="296">
        <v>0.22</v>
      </c>
      <c r="N4" s="296">
        <v>0.26300000000000001</v>
      </c>
      <c r="O4" s="215"/>
      <c r="P4" s="215"/>
    </row>
    <row r="5" spans="2:16">
      <c r="B5" s="224" t="s">
        <v>1253</v>
      </c>
      <c r="C5" s="296">
        <v>0.316</v>
      </c>
      <c r="D5" s="296">
        <v>0.316</v>
      </c>
      <c r="E5" s="296">
        <v>0.221</v>
      </c>
      <c r="F5" s="296">
        <v>0.372</v>
      </c>
      <c r="G5" s="296">
        <v>0.51100000000000001</v>
      </c>
      <c r="H5" s="296">
        <v>0.52100000000000002</v>
      </c>
      <c r="I5" s="296">
        <v>0.56100000000000005</v>
      </c>
      <c r="J5" s="296">
        <v>0.59699999999999998</v>
      </c>
      <c r="K5" s="296">
        <v>9.7000000000000003E-2</v>
      </c>
      <c r="L5" s="296">
        <v>8.8999999999999996E-2</v>
      </c>
      <c r="M5" s="296">
        <v>0.11600000000000001</v>
      </c>
      <c r="N5" s="296">
        <v>0.115</v>
      </c>
      <c r="O5" s="215"/>
      <c r="P5" s="215"/>
    </row>
    <row r="6" spans="2:16">
      <c r="B6" s="224" t="s">
        <v>1418</v>
      </c>
      <c r="C6" s="296">
        <v>0</v>
      </c>
      <c r="D6" s="296">
        <v>0</v>
      </c>
      <c r="E6" s="296">
        <v>0</v>
      </c>
      <c r="F6" s="296">
        <v>0</v>
      </c>
      <c r="G6" s="296">
        <v>2.1499999999999998E-2</v>
      </c>
      <c r="H6" s="296">
        <v>0.1595</v>
      </c>
      <c r="I6" s="296">
        <v>9.6500000000000002E-2</v>
      </c>
      <c r="J6" s="296">
        <v>-7.4999999999999997E-3</v>
      </c>
      <c r="K6" s="296">
        <v>0.24</v>
      </c>
      <c r="L6" s="296">
        <v>0.214</v>
      </c>
      <c r="M6" s="296">
        <v>0.16200000000000001</v>
      </c>
      <c r="N6" s="296">
        <v>0.435</v>
      </c>
      <c r="O6" s="215"/>
      <c r="P6" s="215"/>
    </row>
    <row r="7" spans="2:16">
      <c r="B7" s="224" t="s">
        <v>1260</v>
      </c>
      <c r="C7" s="296">
        <v>0.99050000000000005</v>
      </c>
      <c r="D7" s="296">
        <v>0.36849999999999999</v>
      </c>
      <c r="E7" s="296">
        <v>0.4385</v>
      </c>
      <c r="F7" s="296">
        <v>0.41049999999999998</v>
      </c>
      <c r="G7" s="296">
        <v>0.30349999999999999</v>
      </c>
      <c r="H7" s="296">
        <v>4.6544999999999996</v>
      </c>
      <c r="I7" s="296">
        <v>6.9500000000000006E-2</v>
      </c>
      <c r="J7" s="296">
        <v>2.3845000000000001</v>
      </c>
      <c r="K7" s="296">
        <v>9.2999999999999999E-2</v>
      </c>
      <c r="L7" s="296">
        <v>0.10299999999999999</v>
      </c>
      <c r="M7" s="296">
        <v>0.14599999999999999</v>
      </c>
      <c r="N7" s="296">
        <v>0.17199999999999999</v>
      </c>
      <c r="O7" s="215"/>
      <c r="P7" s="215"/>
    </row>
    <row r="10" spans="2:16" ht="15" thickBot="1"/>
    <row r="11" spans="2:16">
      <c r="B11" s="376" t="s">
        <v>1419</v>
      </c>
      <c r="C11" s="377" t="s">
        <v>994</v>
      </c>
      <c r="D11" s="377" t="s">
        <v>309</v>
      </c>
      <c r="E11" s="377" t="s">
        <v>310</v>
      </c>
      <c r="F11" s="377" t="s">
        <v>21</v>
      </c>
      <c r="G11" s="377" t="s">
        <v>311</v>
      </c>
      <c r="H11" s="377"/>
      <c r="I11" s="377"/>
      <c r="J11" s="378"/>
    </row>
    <row r="12" spans="2:16">
      <c r="B12" s="223"/>
      <c r="C12" s="379"/>
      <c r="D12" s="379"/>
      <c r="E12" s="379"/>
      <c r="F12" s="379"/>
      <c r="G12" s="379"/>
      <c r="H12" s="379"/>
      <c r="I12" s="379"/>
      <c r="J12" s="380"/>
    </row>
    <row r="13" spans="2:16">
      <c r="B13" s="223" t="s">
        <v>1420</v>
      </c>
      <c r="C13" s="379"/>
      <c r="D13" s="379"/>
      <c r="E13" s="379"/>
      <c r="F13" s="379"/>
      <c r="G13" s="379"/>
      <c r="H13" s="379"/>
      <c r="I13" s="379"/>
      <c r="J13" s="380"/>
    </row>
    <row r="14" spans="2:16">
      <c r="B14" s="223" t="s">
        <v>1421</v>
      </c>
      <c r="C14" s="379">
        <v>0.34379999999999999</v>
      </c>
      <c r="D14" s="379" t="s">
        <v>1422</v>
      </c>
      <c r="E14" s="379" t="s">
        <v>7</v>
      </c>
      <c r="F14" s="379" t="s">
        <v>6</v>
      </c>
      <c r="G14" s="379">
        <v>0.14180000000000001</v>
      </c>
      <c r="H14" s="379"/>
      <c r="I14" s="379"/>
      <c r="J14" s="380"/>
    </row>
    <row r="15" spans="2:16">
      <c r="B15" s="223" t="s">
        <v>1423</v>
      </c>
      <c r="C15" s="379">
        <v>0.54700000000000004</v>
      </c>
      <c r="D15" s="379" t="s">
        <v>1424</v>
      </c>
      <c r="E15" s="379" t="s">
        <v>10</v>
      </c>
      <c r="F15" s="381" t="s">
        <v>9</v>
      </c>
      <c r="G15" s="381">
        <v>1.0699999999999999E-2</v>
      </c>
      <c r="H15" s="379"/>
      <c r="I15" s="379"/>
      <c r="J15" s="380"/>
    </row>
    <row r="16" spans="2:16">
      <c r="B16" s="223" t="s">
        <v>1425</v>
      </c>
      <c r="C16" s="379">
        <v>0.192</v>
      </c>
      <c r="D16" s="379" t="s">
        <v>1426</v>
      </c>
      <c r="E16" s="379" t="s">
        <v>7</v>
      </c>
      <c r="F16" s="379" t="s">
        <v>6</v>
      </c>
      <c r="G16" s="379">
        <v>0.58689999999999998</v>
      </c>
      <c r="H16" s="379"/>
      <c r="I16" s="379"/>
      <c r="J16" s="380"/>
    </row>
    <row r="17" spans="2:10">
      <c r="B17" s="223"/>
      <c r="C17" s="379"/>
      <c r="D17" s="379"/>
      <c r="E17" s="379"/>
      <c r="F17" s="379"/>
      <c r="G17" s="379"/>
      <c r="H17" s="379"/>
      <c r="I17" s="379"/>
      <c r="J17" s="380"/>
    </row>
    <row r="18" spans="2:10">
      <c r="B18" s="223"/>
      <c r="C18" s="379"/>
      <c r="D18" s="379"/>
      <c r="E18" s="379"/>
      <c r="F18" s="379"/>
      <c r="G18" s="379"/>
      <c r="H18" s="379"/>
      <c r="I18" s="379"/>
      <c r="J18" s="380"/>
    </row>
    <row r="19" spans="2:10">
      <c r="B19" s="223" t="s">
        <v>325</v>
      </c>
      <c r="C19" s="379" t="s">
        <v>326</v>
      </c>
      <c r="D19" s="379" t="s">
        <v>327</v>
      </c>
      <c r="E19" s="379" t="s">
        <v>994</v>
      </c>
      <c r="F19" s="379" t="s">
        <v>328</v>
      </c>
      <c r="G19" s="379" t="s">
        <v>1427</v>
      </c>
      <c r="H19" s="379" t="s">
        <v>1428</v>
      </c>
      <c r="I19" s="379" t="s">
        <v>58</v>
      </c>
      <c r="J19" s="380" t="s">
        <v>57</v>
      </c>
    </row>
    <row r="20" spans="2:10">
      <c r="B20" s="223"/>
      <c r="C20" s="379"/>
      <c r="D20" s="379"/>
      <c r="E20" s="379"/>
      <c r="F20" s="379"/>
      <c r="G20" s="379"/>
      <c r="H20" s="379"/>
      <c r="I20" s="379"/>
      <c r="J20" s="380"/>
    </row>
    <row r="21" spans="2:10">
      <c r="B21" s="223" t="s">
        <v>1420</v>
      </c>
      <c r="C21" s="379"/>
      <c r="D21" s="379"/>
      <c r="E21" s="379"/>
      <c r="F21" s="379"/>
      <c r="G21" s="379"/>
      <c r="H21" s="379"/>
      <c r="I21" s="379"/>
      <c r="J21" s="380"/>
    </row>
    <row r="22" spans="2:10">
      <c r="B22" s="223" t="s">
        <v>1421</v>
      </c>
      <c r="C22" s="379">
        <v>0.65</v>
      </c>
      <c r="D22" s="379">
        <v>0.30630000000000002</v>
      </c>
      <c r="E22" s="379">
        <v>0.34379999999999999</v>
      </c>
      <c r="F22" s="379">
        <v>0.16339999999999999</v>
      </c>
      <c r="G22" s="379">
        <v>4</v>
      </c>
      <c r="H22" s="379">
        <v>4</v>
      </c>
      <c r="I22" s="379">
        <v>2.1040000000000001</v>
      </c>
      <c r="J22" s="380">
        <v>18</v>
      </c>
    </row>
    <row r="23" spans="2:10">
      <c r="B23" s="223" t="s">
        <v>1423</v>
      </c>
      <c r="C23" s="379">
        <v>1.095</v>
      </c>
      <c r="D23" s="379">
        <v>0.54749999999999999</v>
      </c>
      <c r="E23" s="379">
        <v>0.54700000000000004</v>
      </c>
      <c r="F23" s="379">
        <v>0.16339999999999999</v>
      </c>
      <c r="G23" s="379">
        <v>4</v>
      </c>
      <c r="H23" s="379">
        <v>4</v>
      </c>
      <c r="I23" s="379">
        <v>3.3479999999999999</v>
      </c>
      <c r="J23" s="380">
        <v>18</v>
      </c>
    </row>
    <row r="24" spans="2:10" ht="15" thickBot="1">
      <c r="B24" s="226" t="s">
        <v>1425</v>
      </c>
      <c r="C24" s="231">
        <v>0.29630000000000001</v>
      </c>
      <c r="D24" s="231">
        <v>0.1043</v>
      </c>
      <c r="E24" s="231">
        <v>0.192</v>
      </c>
      <c r="F24" s="231">
        <v>0.16339999999999999</v>
      </c>
      <c r="G24" s="231">
        <v>4</v>
      </c>
      <c r="H24" s="231">
        <v>4</v>
      </c>
      <c r="I24" s="231">
        <v>1.175</v>
      </c>
      <c r="J24" s="382">
        <v>18</v>
      </c>
    </row>
    <row r="25" spans="2:10" ht="15" thickBot="1"/>
    <row r="26" spans="2:10">
      <c r="B26" s="376" t="s">
        <v>1419</v>
      </c>
      <c r="C26" s="377" t="s">
        <v>994</v>
      </c>
      <c r="D26" s="377" t="s">
        <v>309</v>
      </c>
      <c r="E26" s="377" t="s">
        <v>310</v>
      </c>
      <c r="F26" s="377" t="s">
        <v>21</v>
      </c>
      <c r="G26" s="377" t="s">
        <v>311</v>
      </c>
      <c r="H26" s="377"/>
      <c r="I26" s="377"/>
      <c r="J26" s="378"/>
    </row>
    <row r="27" spans="2:10">
      <c r="B27" s="223"/>
      <c r="C27" s="379"/>
      <c r="D27" s="379"/>
      <c r="E27" s="379"/>
      <c r="F27" s="379"/>
      <c r="G27" s="379"/>
      <c r="H27" s="379"/>
      <c r="I27" s="379"/>
      <c r="J27" s="380"/>
    </row>
    <row r="28" spans="2:10">
      <c r="B28" s="223" t="s">
        <v>1429</v>
      </c>
      <c r="C28" s="379"/>
      <c r="D28" s="379"/>
      <c r="E28" s="379"/>
      <c r="F28" s="379"/>
      <c r="G28" s="379"/>
      <c r="H28" s="379"/>
      <c r="I28" s="379"/>
      <c r="J28" s="380"/>
    </row>
    <row r="29" spans="2:10">
      <c r="B29" s="223" t="s">
        <v>1421</v>
      </c>
      <c r="C29" s="379">
        <v>-0.55200000000000005</v>
      </c>
      <c r="D29" s="379" t="s">
        <v>1430</v>
      </c>
      <c r="E29" s="379" t="s">
        <v>7</v>
      </c>
      <c r="F29" s="379" t="s">
        <v>6</v>
      </c>
      <c r="G29" s="379">
        <v>0.77110000000000001</v>
      </c>
      <c r="H29" s="379"/>
      <c r="I29" s="379"/>
      <c r="J29" s="380"/>
    </row>
    <row r="30" spans="2:10">
      <c r="B30" s="223" t="s">
        <v>1423</v>
      </c>
      <c r="C30" s="379">
        <v>-1.786</v>
      </c>
      <c r="D30" s="379" t="s">
        <v>1431</v>
      </c>
      <c r="E30" s="379" t="s">
        <v>10</v>
      </c>
      <c r="F30" s="381" t="s">
        <v>9</v>
      </c>
      <c r="G30" s="379">
        <v>3.09E-2</v>
      </c>
      <c r="H30" s="379"/>
      <c r="I30" s="379"/>
      <c r="J30" s="380"/>
    </row>
    <row r="31" spans="2:10">
      <c r="B31" s="223" t="s">
        <v>1425</v>
      </c>
      <c r="C31" s="379">
        <v>0.1343</v>
      </c>
      <c r="D31" s="379" t="s">
        <v>1432</v>
      </c>
      <c r="E31" s="379" t="s">
        <v>7</v>
      </c>
      <c r="F31" s="379" t="s">
        <v>6</v>
      </c>
      <c r="G31" s="379">
        <v>0.99529999999999996</v>
      </c>
      <c r="H31" s="379"/>
      <c r="I31" s="379"/>
      <c r="J31" s="380"/>
    </row>
    <row r="32" spans="2:10">
      <c r="B32" s="223"/>
      <c r="C32" s="379"/>
      <c r="D32" s="379"/>
      <c r="E32" s="379"/>
      <c r="F32" s="379"/>
      <c r="G32" s="379"/>
      <c r="H32" s="379"/>
      <c r="I32" s="379"/>
      <c r="J32" s="380"/>
    </row>
    <row r="33" spans="2:10">
      <c r="B33" s="223"/>
      <c r="C33" s="379"/>
      <c r="D33" s="379"/>
      <c r="E33" s="379"/>
      <c r="F33" s="379"/>
      <c r="G33" s="379"/>
      <c r="H33" s="379"/>
      <c r="I33" s="379"/>
      <c r="J33" s="380"/>
    </row>
    <row r="34" spans="2:10">
      <c r="B34" s="223" t="s">
        <v>325</v>
      </c>
      <c r="C34" s="379" t="s">
        <v>326</v>
      </c>
      <c r="D34" s="379" t="s">
        <v>327</v>
      </c>
      <c r="E34" s="379" t="s">
        <v>994</v>
      </c>
      <c r="F34" s="379" t="s">
        <v>328</v>
      </c>
      <c r="G34" s="379" t="s">
        <v>1427</v>
      </c>
      <c r="H34" s="379" t="s">
        <v>1428</v>
      </c>
      <c r="I34" s="379" t="s">
        <v>58</v>
      </c>
      <c r="J34" s="380" t="s">
        <v>57</v>
      </c>
    </row>
    <row r="35" spans="2:10">
      <c r="B35" s="223"/>
      <c r="C35" s="379"/>
      <c r="D35" s="379"/>
      <c r="E35" s="379"/>
      <c r="F35" s="379"/>
      <c r="G35" s="379"/>
      <c r="H35" s="379"/>
      <c r="I35" s="379"/>
      <c r="J35" s="380"/>
    </row>
    <row r="36" spans="2:10">
      <c r="B36" s="223" t="s">
        <v>1429</v>
      </c>
      <c r="C36" s="379"/>
      <c r="D36" s="379"/>
      <c r="E36" s="379"/>
      <c r="F36" s="379"/>
      <c r="G36" s="379"/>
      <c r="H36" s="379"/>
      <c r="I36" s="379"/>
      <c r="J36" s="380"/>
    </row>
    <row r="37" spans="2:10">
      <c r="B37" s="223" t="s">
        <v>1421</v>
      </c>
      <c r="C37" s="379">
        <v>0</v>
      </c>
      <c r="D37" s="379">
        <v>0.55200000000000005</v>
      </c>
      <c r="E37" s="379">
        <v>-0.55200000000000005</v>
      </c>
      <c r="F37" s="379">
        <v>0.62439999999999996</v>
      </c>
      <c r="G37" s="379">
        <v>4</v>
      </c>
      <c r="H37" s="379">
        <v>4</v>
      </c>
      <c r="I37" s="379">
        <v>0.8841</v>
      </c>
      <c r="J37" s="380">
        <v>18</v>
      </c>
    </row>
    <row r="38" spans="2:10">
      <c r="B38" s="223" t="s">
        <v>1423</v>
      </c>
      <c r="C38" s="379">
        <v>6.7500000000000004E-2</v>
      </c>
      <c r="D38" s="379">
        <v>1.853</v>
      </c>
      <c r="E38" s="379">
        <v>-1.786</v>
      </c>
      <c r="F38" s="379">
        <v>0.62439999999999996</v>
      </c>
      <c r="G38" s="379">
        <v>4</v>
      </c>
      <c r="H38" s="379">
        <v>4</v>
      </c>
      <c r="I38" s="379">
        <v>2.86</v>
      </c>
      <c r="J38" s="380">
        <v>18</v>
      </c>
    </row>
    <row r="39" spans="2:10" ht="15" thickBot="1">
      <c r="B39" s="226" t="s">
        <v>1425</v>
      </c>
      <c r="C39" s="231">
        <v>0.26279999999999998</v>
      </c>
      <c r="D39" s="231">
        <v>0.1285</v>
      </c>
      <c r="E39" s="231">
        <v>0.1343</v>
      </c>
      <c r="F39" s="231">
        <v>0.62439999999999996</v>
      </c>
      <c r="G39" s="231">
        <v>4</v>
      </c>
      <c r="H39" s="231">
        <v>4</v>
      </c>
      <c r="I39" s="231">
        <v>0.215</v>
      </c>
      <c r="J39" s="382">
        <v>18</v>
      </c>
    </row>
  </sheetData>
  <mergeCells count="3">
    <mergeCell ref="C3:F3"/>
    <mergeCell ref="G3:J3"/>
    <mergeCell ref="K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69693-9C41-416A-8C24-7EB85AD97F7E}">
  <dimension ref="B2:AF62"/>
  <sheetViews>
    <sheetView workbookViewId="0">
      <selection activeCell="H19" sqref="H19"/>
    </sheetView>
  </sheetViews>
  <sheetFormatPr defaultRowHeight="14.4"/>
  <cols>
    <col min="2" max="2" width="13.6640625" customWidth="1"/>
    <col min="10" max="10" width="23.33203125" customWidth="1"/>
  </cols>
  <sheetData>
    <row r="2" spans="2:32" ht="15.6">
      <c r="B2" t="s">
        <v>717</v>
      </c>
    </row>
    <row r="3" spans="2:32" ht="15" thickBot="1"/>
    <row r="4" spans="2:32" s="7" customFormat="1">
      <c r="C4" s="298" t="s">
        <v>29</v>
      </c>
      <c r="D4" s="299"/>
      <c r="E4" s="299"/>
      <c r="F4" s="299"/>
      <c r="G4" s="299"/>
      <c r="H4" s="299"/>
      <c r="I4" s="299"/>
      <c r="J4" s="299"/>
      <c r="K4" s="299"/>
      <c r="L4" s="300"/>
      <c r="M4" s="298" t="s">
        <v>28</v>
      </c>
      <c r="N4" s="299"/>
      <c r="O4" s="299"/>
      <c r="P4" s="299"/>
      <c r="Q4" s="299"/>
      <c r="R4" s="299"/>
      <c r="S4" s="299"/>
      <c r="T4" s="299"/>
      <c r="U4" s="299"/>
      <c r="V4" s="300"/>
      <c r="W4" s="298" t="s">
        <v>27</v>
      </c>
      <c r="X4" s="299"/>
      <c r="Y4" s="299"/>
      <c r="Z4" s="299"/>
      <c r="AA4" s="299"/>
      <c r="AB4" s="299"/>
      <c r="AC4" s="299"/>
      <c r="AD4" s="299"/>
      <c r="AE4" s="299"/>
      <c r="AF4" s="300"/>
    </row>
    <row r="5" spans="2:32">
      <c r="B5" s="78" t="s">
        <v>349</v>
      </c>
      <c r="C5" s="79">
        <v>2.9741930000000001</v>
      </c>
      <c r="D5" s="29">
        <v>3.9164539999999999</v>
      </c>
      <c r="E5" s="29">
        <v>3.9054440000000001</v>
      </c>
      <c r="F5" s="29">
        <v>3.9390429999999999</v>
      </c>
      <c r="G5" s="29">
        <v>4.5351129999999999</v>
      </c>
      <c r="H5" s="29">
        <v>-0.30103000000000002</v>
      </c>
      <c r="I5" s="29"/>
      <c r="J5" s="29"/>
      <c r="K5" s="29"/>
      <c r="L5" s="80"/>
      <c r="M5" s="79">
        <v>0.46488699999999999</v>
      </c>
      <c r="N5" s="29">
        <v>-2.7992900000000001</v>
      </c>
      <c r="O5" s="29">
        <v>1.1863109999999999</v>
      </c>
      <c r="P5" s="29">
        <v>0.21085400000000001</v>
      </c>
      <c r="Q5" s="29">
        <v>-0.78136000000000005</v>
      </c>
      <c r="R5" s="29">
        <v>0.55930899999999995</v>
      </c>
      <c r="S5" s="29"/>
      <c r="T5" s="29"/>
      <c r="U5" s="29"/>
      <c r="V5" s="80"/>
      <c r="W5" s="79">
        <v>-0.57857999999999998</v>
      </c>
      <c r="X5" s="29">
        <v>-3.4313600000000002</v>
      </c>
      <c r="Y5" s="29">
        <v>-1.1139399999999999</v>
      </c>
      <c r="Z5" s="29">
        <v>0.83490399999999998</v>
      </c>
      <c r="AA5" s="29">
        <v>-1.60206</v>
      </c>
      <c r="AB5" s="29">
        <v>-4.2552700000000003</v>
      </c>
      <c r="AC5" s="29"/>
      <c r="AD5" s="29"/>
      <c r="AE5" s="29"/>
      <c r="AF5" s="80"/>
    </row>
    <row r="6" spans="2:32">
      <c r="B6" s="78" t="s">
        <v>550</v>
      </c>
      <c r="C6" s="79">
        <v>0.53147900000000003</v>
      </c>
      <c r="D6" s="29">
        <v>1.8749999999999999E-2</v>
      </c>
      <c r="E6" s="29">
        <v>3.653213</v>
      </c>
      <c r="F6" s="29">
        <v>0.98978100000000002</v>
      </c>
      <c r="G6" s="29">
        <v>0.182252</v>
      </c>
      <c r="H6" s="29">
        <v>0.55665699999999996</v>
      </c>
      <c r="I6" s="29"/>
      <c r="J6" s="29"/>
      <c r="K6" s="29"/>
      <c r="L6" s="80"/>
      <c r="M6" s="79">
        <v>0.20995</v>
      </c>
      <c r="N6" s="29">
        <v>0.74036299999999999</v>
      </c>
      <c r="O6" s="29">
        <v>2.3070200000000001</v>
      </c>
      <c r="P6" s="29">
        <v>2.5699920000000001</v>
      </c>
      <c r="Q6" s="29">
        <v>0.48509000000000002</v>
      </c>
      <c r="R6" s="29">
        <v>0.45863799999999999</v>
      </c>
      <c r="S6" s="29"/>
      <c r="T6" s="29"/>
      <c r="U6" s="29"/>
      <c r="V6" s="80"/>
      <c r="W6" s="79">
        <v>0.40866400000000003</v>
      </c>
      <c r="X6" s="29">
        <v>1.653213</v>
      </c>
      <c r="Y6" s="29">
        <v>-0.93488000000000004</v>
      </c>
      <c r="Z6" s="29">
        <v>-0.62226000000000004</v>
      </c>
      <c r="AA6" s="29">
        <v>-0.71557000000000004</v>
      </c>
      <c r="AB6" s="29">
        <v>-0.44131999999999999</v>
      </c>
      <c r="AC6" s="29"/>
      <c r="AD6" s="29"/>
      <c r="AE6" s="29"/>
      <c r="AF6" s="80"/>
    </row>
    <row r="7" spans="2:32">
      <c r="B7" s="78" t="s">
        <v>551</v>
      </c>
      <c r="C7" s="79">
        <v>0.403692</v>
      </c>
      <c r="D7" s="29">
        <v>0.30103000000000002</v>
      </c>
      <c r="E7" s="29">
        <v>0.23552899999999999</v>
      </c>
      <c r="F7" s="29">
        <v>-4.1112999999999997E-2</v>
      </c>
      <c r="G7" s="29">
        <v>8.6868000000000001E-2</v>
      </c>
      <c r="H7" s="29">
        <v>0.810944</v>
      </c>
      <c r="I7" s="29">
        <v>-0.18243500000000001</v>
      </c>
      <c r="J7" s="29">
        <v>0.66765600000000003</v>
      </c>
      <c r="K7" s="29">
        <v>0.55428699999999997</v>
      </c>
      <c r="L7" s="80">
        <v>0.66900700000000002</v>
      </c>
      <c r="M7" s="79">
        <v>-0.12118</v>
      </c>
      <c r="N7" s="29">
        <v>0.19431599999999999</v>
      </c>
      <c r="O7" s="29">
        <v>0.30412099999999997</v>
      </c>
      <c r="P7" s="29">
        <v>0.25527300000000003</v>
      </c>
      <c r="Q7" s="29">
        <v>0.135133</v>
      </c>
      <c r="R7" s="29">
        <v>0.22367300000000001</v>
      </c>
      <c r="S7" s="29">
        <v>0.51710199999999995</v>
      </c>
      <c r="T7" s="29">
        <v>0.15460199999999999</v>
      </c>
      <c r="U7" s="29">
        <v>3.4057999999999998E-2</v>
      </c>
      <c r="V7" s="80">
        <v>0.12303500000000001</v>
      </c>
      <c r="W7" s="79">
        <v>0.36797600000000003</v>
      </c>
      <c r="X7" s="29">
        <v>1.0382229999999999</v>
      </c>
      <c r="Y7" s="29">
        <v>0.79339099999999996</v>
      </c>
      <c r="Z7" s="29">
        <v>0.83569099999999996</v>
      </c>
      <c r="AA7" s="29">
        <v>-0.32451099999999999</v>
      </c>
      <c r="AB7" s="29">
        <v>1.011738</v>
      </c>
      <c r="AC7" s="29">
        <v>1.0211889999999999</v>
      </c>
      <c r="AD7" s="29">
        <v>0.780505</v>
      </c>
      <c r="AE7" s="29">
        <v>0.68124099999999999</v>
      </c>
      <c r="AF7" s="80">
        <v>0.46151599999999998</v>
      </c>
    </row>
    <row r="8" spans="2:32" ht="15" thickBot="1">
      <c r="B8" s="78" t="s">
        <v>552</v>
      </c>
      <c r="C8" s="81">
        <v>0.76987899999999998</v>
      </c>
      <c r="D8" s="82">
        <v>0.73295399999999999</v>
      </c>
      <c r="E8" s="82">
        <v>0.816048</v>
      </c>
      <c r="F8" s="82">
        <v>1.1724870000000001</v>
      </c>
      <c r="G8" s="82">
        <v>-0.97772400000000004</v>
      </c>
      <c r="H8" s="82">
        <v>-1.38818</v>
      </c>
      <c r="I8" s="82">
        <v>1.4051180000000001</v>
      </c>
      <c r="J8" s="82">
        <v>1.2546200000000001</v>
      </c>
      <c r="K8" s="82">
        <v>0.19720099999999999</v>
      </c>
      <c r="L8" s="83">
        <v>4.4671000000000002E-2</v>
      </c>
      <c r="M8" s="81">
        <v>0.51490999999999998</v>
      </c>
      <c r="N8" s="82">
        <v>-0.61322500000000002</v>
      </c>
      <c r="O8" s="82">
        <v>0.28806500000000002</v>
      </c>
      <c r="P8" s="82">
        <v>1.1194759999999999</v>
      </c>
      <c r="Q8" s="82">
        <v>1.047113</v>
      </c>
      <c r="R8" s="82">
        <v>0.65922599999999998</v>
      </c>
      <c r="S8" s="82">
        <v>0.61865899999999996</v>
      </c>
      <c r="T8" s="82">
        <v>0.376577</v>
      </c>
      <c r="U8" s="82">
        <v>0.38440299999999999</v>
      </c>
      <c r="V8" s="83">
        <v>1.041393</v>
      </c>
      <c r="W8" s="81">
        <v>0.19667799999999999</v>
      </c>
      <c r="X8" s="82">
        <v>1.8435440000000001</v>
      </c>
      <c r="Y8" s="82">
        <v>0.26666099999999998</v>
      </c>
      <c r="Z8" s="82">
        <v>1.529509</v>
      </c>
      <c r="AA8" s="82">
        <v>0.195274</v>
      </c>
      <c r="AB8" s="82">
        <v>8.4617999999999999E-2</v>
      </c>
      <c r="AC8" s="82">
        <v>0.79798500000000006</v>
      </c>
      <c r="AD8" s="82">
        <v>6.8767999999999996E-2</v>
      </c>
      <c r="AE8" s="82">
        <v>0.42095500000000002</v>
      </c>
      <c r="AF8" s="83">
        <v>0.881135</v>
      </c>
    </row>
    <row r="10" spans="2:32" ht="15" thickBot="1"/>
    <row r="11" spans="2:32">
      <c r="B11" s="32" t="s">
        <v>356</v>
      </c>
      <c r="C11" s="84" t="s">
        <v>628</v>
      </c>
      <c r="D11" s="84"/>
      <c r="E11" s="84"/>
      <c r="F11" s="84"/>
      <c r="G11" s="85"/>
      <c r="J11" s="32" t="s">
        <v>577</v>
      </c>
      <c r="K11" s="84"/>
      <c r="L11" s="84"/>
      <c r="M11" s="84"/>
      <c r="N11" s="84"/>
      <c r="O11" s="85"/>
    </row>
    <row r="12" spans="2:32">
      <c r="B12" s="33"/>
      <c r="C12" s="1"/>
      <c r="D12" s="1"/>
      <c r="E12" s="1"/>
      <c r="F12" s="1"/>
      <c r="G12" s="46"/>
      <c r="J12" s="33"/>
      <c r="K12" s="1"/>
      <c r="L12" s="1"/>
      <c r="M12" s="1"/>
      <c r="N12" s="1"/>
      <c r="O12" s="46"/>
    </row>
    <row r="13" spans="2:32">
      <c r="B13" s="33" t="s">
        <v>554</v>
      </c>
      <c r="C13" s="1" t="s">
        <v>555</v>
      </c>
      <c r="D13" s="1"/>
      <c r="E13" s="1"/>
      <c r="F13" s="1"/>
      <c r="G13" s="46"/>
      <c r="J13" s="33" t="s">
        <v>305</v>
      </c>
      <c r="K13" s="1">
        <v>7</v>
      </c>
      <c r="L13" s="1"/>
      <c r="M13" s="1"/>
      <c r="N13" s="1"/>
      <c r="O13" s="46"/>
    </row>
    <row r="14" spans="2:32">
      <c r="B14" s="33" t="s">
        <v>556</v>
      </c>
      <c r="C14" s="1">
        <v>0.05</v>
      </c>
      <c r="D14" s="1"/>
      <c r="E14" s="1"/>
      <c r="F14" s="1"/>
      <c r="G14" s="46"/>
      <c r="J14" s="33" t="s">
        <v>578</v>
      </c>
      <c r="K14" s="1">
        <v>3</v>
      </c>
      <c r="L14" s="1"/>
      <c r="M14" s="1"/>
      <c r="N14" s="1"/>
      <c r="O14" s="46"/>
    </row>
    <row r="15" spans="2:32">
      <c r="B15" s="33"/>
      <c r="C15" s="1"/>
      <c r="D15" s="1"/>
      <c r="E15" s="1"/>
      <c r="F15" s="1"/>
      <c r="G15" s="46"/>
      <c r="J15" s="33" t="s">
        <v>579</v>
      </c>
      <c r="K15" s="1">
        <v>6</v>
      </c>
      <c r="L15" s="1"/>
      <c r="M15" s="1"/>
      <c r="N15" s="1"/>
      <c r="O15" s="46"/>
    </row>
    <row r="16" spans="2:32">
      <c r="B16" s="33" t="s">
        <v>557</v>
      </c>
      <c r="C16" s="1" t="s">
        <v>558</v>
      </c>
      <c r="D16" s="1" t="s">
        <v>559</v>
      </c>
      <c r="E16" s="1" t="s">
        <v>560</v>
      </c>
      <c r="F16" s="1" t="s">
        <v>22</v>
      </c>
      <c r="G16" s="46"/>
      <c r="J16" s="33" t="s">
        <v>24</v>
      </c>
      <c r="K16" s="1">
        <v>0.05</v>
      </c>
      <c r="L16" s="1"/>
      <c r="M16" s="1"/>
      <c r="N16" s="1"/>
      <c r="O16" s="46"/>
    </row>
    <row r="17" spans="2:15">
      <c r="B17" s="33" t="s">
        <v>561</v>
      </c>
      <c r="C17" s="1">
        <v>41.13</v>
      </c>
      <c r="D17" s="1" t="s">
        <v>186</v>
      </c>
      <c r="E17" s="1" t="s">
        <v>187</v>
      </c>
      <c r="F17" s="1" t="s">
        <v>10</v>
      </c>
      <c r="G17" s="46"/>
      <c r="J17" s="33"/>
      <c r="K17" s="1"/>
      <c r="L17" s="1"/>
      <c r="M17" s="1"/>
      <c r="N17" s="1"/>
      <c r="O17" s="46"/>
    </row>
    <row r="18" spans="2:15">
      <c r="B18" s="33" t="s">
        <v>562</v>
      </c>
      <c r="C18" s="1">
        <v>0.57879999999999998</v>
      </c>
      <c r="D18" s="1">
        <v>0.80389999999999995</v>
      </c>
      <c r="E18" s="1" t="s">
        <v>6</v>
      </c>
      <c r="F18" s="1" t="s">
        <v>7</v>
      </c>
      <c r="G18" s="46"/>
      <c r="J18" s="33" t="s">
        <v>580</v>
      </c>
      <c r="K18" s="1" t="s">
        <v>581</v>
      </c>
      <c r="L18" s="1" t="s">
        <v>309</v>
      </c>
      <c r="M18" s="1" t="s">
        <v>310</v>
      </c>
      <c r="N18" s="1" t="s">
        <v>21</v>
      </c>
      <c r="O18" s="46" t="s">
        <v>311</v>
      </c>
    </row>
    <row r="19" spans="2:15">
      <c r="B19" s="33" t="s">
        <v>563</v>
      </c>
      <c r="C19" s="1">
        <v>17.23</v>
      </c>
      <c r="D19" s="1" t="s">
        <v>186</v>
      </c>
      <c r="E19" s="1" t="s">
        <v>187</v>
      </c>
      <c r="F19" s="1" t="s">
        <v>10</v>
      </c>
      <c r="G19" s="46"/>
      <c r="J19" s="33"/>
      <c r="K19" s="1"/>
      <c r="L19" s="1"/>
      <c r="M19" s="1"/>
      <c r="N19" s="1"/>
      <c r="O19" s="46"/>
    </row>
    <row r="20" spans="2:15">
      <c r="B20" s="33"/>
      <c r="C20" s="1"/>
      <c r="D20" s="1"/>
      <c r="E20" s="1"/>
      <c r="F20" s="1"/>
      <c r="G20" s="46"/>
      <c r="J20" s="33" t="s">
        <v>582</v>
      </c>
      <c r="K20" s="1"/>
      <c r="L20" s="1"/>
      <c r="M20" s="1"/>
      <c r="N20" s="1"/>
      <c r="O20" s="46"/>
    </row>
    <row r="21" spans="2:15">
      <c r="B21" s="33" t="s">
        <v>564</v>
      </c>
      <c r="C21" s="1" t="s">
        <v>565</v>
      </c>
      <c r="D21" s="1" t="s">
        <v>57</v>
      </c>
      <c r="E21" s="1" t="s">
        <v>566</v>
      </c>
      <c r="F21" s="1" t="s">
        <v>567</v>
      </c>
      <c r="G21" s="46" t="s">
        <v>559</v>
      </c>
      <c r="J21" s="33" t="s">
        <v>583</v>
      </c>
      <c r="K21" s="1">
        <v>3.355</v>
      </c>
      <c r="L21" s="1" t="s">
        <v>633</v>
      </c>
      <c r="M21" s="1" t="s">
        <v>10</v>
      </c>
      <c r="N21" s="1" t="s">
        <v>187</v>
      </c>
      <c r="O21" s="46" t="s">
        <v>186</v>
      </c>
    </row>
    <row r="22" spans="2:15">
      <c r="B22" s="33" t="s">
        <v>561</v>
      </c>
      <c r="C22" s="1">
        <v>66.34</v>
      </c>
      <c r="D22" s="1">
        <v>6</v>
      </c>
      <c r="E22" s="1">
        <v>11.06</v>
      </c>
      <c r="F22" s="1" t="s">
        <v>629</v>
      </c>
      <c r="G22" s="46" t="s">
        <v>569</v>
      </c>
      <c r="J22" s="33" t="s">
        <v>585</v>
      </c>
      <c r="K22" s="1">
        <v>4.8529999999999998</v>
      </c>
      <c r="L22" s="1" t="s">
        <v>634</v>
      </c>
      <c r="M22" s="1" t="s">
        <v>10</v>
      </c>
      <c r="N22" s="1" t="s">
        <v>187</v>
      </c>
      <c r="O22" s="46" t="s">
        <v>186</v>
      </c>
    </row>
    <row r="23" spans="2:15">
      <c r="B23" s="33" t="s">
        <v>562</v>
      </c>
      <c r="C23" s="1">
        <v>0.9335</v>
      </c>
      <c r="D23" s="1">
        <v>3</v>
      </c>
      <c r="E23" s="1">
        <v>0.31119999999999998</v>
      </c>
      <c r="F23" s="1" t="s">
        <v>630</v>
      </c>
      <c r="G23" s="46" t="s">
        <v>631</v>
      </c>
      <c r="J23" s="33" t="s">
        <v>587</v>
      </c>
      <c r="K23" s="1">
        <v>1.498</v>
      </c>
      <c r="L23" s="1" t="s">
        <v>635</v>
      </c>
      <c r="M23" s="1" t="s">
        <v>10</v>
      </c>
      <c r="N23" s="1" t="s">
        <v>9</v>
      </c>
      <c r="O23" s="46">
        <v>2.4400000000000002E-2</v>
      </c>
    </row>
    <row r="24" spans="2:15">
      <c r="B24" s="33" t="s">
        <v>563</v>
      </c>
      <c r="C24" s="1">
        <v>27.78</v>
      </c>
      <c r="D24" s="1">
        <v>2</v>
      </c>
      <c r="E24" s="1">
        <v>13.89</v>
      </c>
      <c r="F24" s="1" t="s">
        <v>632</v>
      </c>
      <c r="G24" s="46" t="s">
        <v>569</v>
      </c>
      <c r="J24" s="33"/>
      <c r="K24" s="1"/>
      <c r="L24" s="1"/>
      <c r="M24" s="1"/>
      <c r="N24" s="1"/>
      <c r="O24" s="46"/>
    </row>
    <row r="25" spans="2:15">
      <c r="B25" s="33" t="s">
        <v>572</v>
      </c>
      <c r="C25" s="1">
        <v>79.27</v>
      </c>
      <c r="D25" s="1">
        <v>84</v>
      </c>
      <c r="E25" s="1">
        <v>0.94369999999999998</v>
      </c>
      <c r="F25" s="1"/>
      <c r="G25" s="46"/>
      <c r="J25" s="33" t="s">
        <v>589</v>
      </c>
      <c r="K25" s="1"/>
      <c r="L25" s="1"/>
      <c r="M25" s="1"/>
      <c r="N25" s="1"/>
      <c r="O25" s="46"/>
    </row>
    <row r="26" spans="2:15">
      <c r="B26" s="33"/>
      <c r="C26" s="1"/>
      <c r="D26" s="1"/>
      <c r="E26" s="1"/>
      <c r="F26" s="1"/>
      <c r="G26" s="46"/>
      <c r="J26" s="33" t="s">
        <v>583</v>
      </c>
      <c r="K26" s="1">
        <v>-0.13980000000000001</v>
      </c>
      <c r="L26" s="1" t="s">
        <v>636</v>
      </c>
      <c r="M26" s="1" t="s">
        <v>7</v>
      </c>
      <c r="N26" s="1" t="s">
        <v>6</v>
      </c>
      <c r="O26" s="46">
        <v>0.96630000000000005</v>
      </c>
    </row>
    <row r="27" spans="2:15">
      <c r="B27" s="33" t="s">
        <v>573</v>
      </c>
      <c r="C27" s="1"/>
      <c r="D27" s="1"/>
      <c r="E27" s="1"/>
      <c r="F27" s="1"/>
      <c r="G27" s="46"/>
      <c r="J27" s="33" t="s">
        <v>585</v>
      </c>
      <c r="K27" s="1">
        <v>1.097</v>
      </c>
      <c r="L27" s="1" t="s">
        <v>637</v>
      </c>
      <c r="M27" s="1" t="s">
        <v>7</v>
      </c>
      <c r="N27" s="1" t="s">
        <v>6</v>
      </c>
      <c r="O27" s="46">
        <v>0.1295</v>
      </c>
    </row>
    <row r="28" spans="2:15">
      <c r="B28" s="33" t="s">
        <v>574</v>
      </c>
      <c r="C28" s="1">
        <v>3</v>
      </c>
      <c r="D28" s="1"/>
      <c r="E28" s="1"/>
      <c r="F28" s="1"/>
      <c r="G28" s="46"/>
      <c r="J28" s="33" t="s">
        <v>587</v>
      </c>
      <c r="K28" s="1">
        <v>1.2370000000000001</v>
      </c>
      <c r="L28" s="1" t="s">
        <v>638</v>
      </c>
      <c r="M28" s="1" t="s">
        <v>7</v>
      </c>
      <c r="N28" s="1" t="s">
        <v>6</v>
      </c>
      <c r="O28" s="46">
        <v>7.5999999999999998E-2</v>
      </c>
    </row>
    <row r="29" spans="2:15">
      <c r="B29" s="33" t="s">
        <v>575</v>
      </c>
      <c r="C29" s="1">
        <v>4</v>
      </c>
      <c r="D29" s="1"/>
      <c r="E29" s="1"/>
      <c r="F29" s="1"/>
      <c r="G29" s="46"/>
      <c r="J29" s="33"/>
      <c r="K29" s="1"/>
      <c r="L29" s="1"/>
      <c r="M29" s="1"/>
      <c r="N29" s="1"/>
      <c r="O29" s="46"/>
    </row>
    <row r="30" spans="2:15">
      <c r="B30" s="33" t="s">
        <v>576</v>
      </c>
      <c r="C30" s="1">
        <v>96</v>
      </c>
      <c r="D30" s="1"/>
      <c r="E30" s="1"/>
      <c r="F30" s="1"/>
      <c r="G30" s="46"/>
      <c r="J30" s="33" t="s">
        <v>593</v>
      </c>
      <c r="K30" s="1"/>
      <c r="L30" s="1"/>
      <c r="M30" s="1"/>
      <c r="N30" s="1"/>
      <c r="O30" s="46"/>
    </row>
    <row r="31" spans="2:15" ht="15" thickBot="1">
      <c r="B31" s="34"/>
      <c r="C31" s="49"/>
      <c r="D31" s="49"/>
      <c r="E31" s="49"/>
      <c r="F31" s="49"/>
      <c r="G31" s="50"/>
      <c r="J31" s="33" t="s">
        <v>583</v>
      </c>
      <c r="K31" s="1">
        <v>0.16850000000000001</v>
      </c>
      <c r="L31" s="1" t="s">
        <v>639</v>
      </c>
      <c r="M31" s="1" t="s">
        <v>7</v>
      </c>
      <c r="N31" s="1" t="s">
        <v>6</v>
      </c>
      <c r="O31" s="46">
        <v>0.92049999999999998</v>
      </c>
    </row>
    <row r="32" spans="2:15">
      <c r="J32" s="33" t="s">
        <v>585</v>
      </c>
      <c r="K32" s="1">
        <v>-0.31609999999999999</v>
      </c>
      <c r="L32" s="1" t="s">
        <v>640</v>
      </c>
      <c r="M32" s="1" t="s">
        <v>7</v>
      </c>
      <c r="N32" s="1" t="s">
        <v>6</v>
      </c>
      <c r="O32" s="46">
        <v>0.74780000000000002</v>
      </c>
    </row>
    <row r="33" spans="10:15">
      <c r="J33" s="33" t="s">
        <v>587</v>
      </c>
      <c r="K33" s="1">
        <v>-0.48470000000000002</v>
      </c>
      <c r="L33" s="1" t="s">
        <v>641</v>
      </c>
      <c r="M33" s="1" t="s">
        <v>7</v>
      </c>
      <c r="N33" s="1" t="s">
        <v>6</v>
      </c>
      <c r="O33" s="46">
        <v>0.50719999999999998</v>
      </c>
    </row>
    <row r="34" spans="10:15">
      <c r="J34" s="33"/>
      <c r="K34" s="1"/>
      <c r="L34" s="1"/>
      <c r="M34" s="1"/>
      <c r="N34" s="1"/>
      <c r="O34" s="46"/>
    </row>
    <row r="35" spans="10:15">
      <c r="J35" s="33" t="s">
        <v>597</v>
      </c>
      <c r="K35" s="1"/>
      <c r="L35" s="1"/>
      <c r="M35" s="1"/>
      <c r="N35" s="1"/>
      <c r="O35" s="46"/>
    </row>
    <row r="36" spans="10:15">
      <c r="J36" s="33" t="s">
        <v>583</v>
      </c>
      <c r="K36" s="1">
        <v>-0.14099999999999999</v>
      </c>
      <c r="L36" s="1" t="s">
        <v>642</v>
      </c>
      <c r="M36" s="1" t="s">
        <v>7</v>
      </c>
      <c r="N36" s="1" t="s">
        <v>6</v>
      </c>
      <c r="O36" s="46">
        <v>0.94369999999999998</v>
      </c>
    </row>
    <row r="37" spans="10:15">
      <c r="J37" s="33" t="s">
        <v>585</v>
      </c>
      <c r="K37" s="1">
        <v>-0.2258</v>
      </c>
      <c r="L37" s="1" t="s">
        <v>643</v>
      </c>
      <c r="M37" s="1" t="s">
        <v>7</v>
      </c>
      <c r="N37" s="1" t="s">
        <v>6</v>
      </c>
      <c r="O37" s="46">
        <v>0.8619</v>
      </c>
    </row>
    <row r="38" spans="10:15">
      <c r="J38" s="33" t="s">
        <v>587</v>
      </c>
      <c r="K38" s="1">
        <v>-8.4849999999999995E-2</v>
      </c>
      <c r="L38" s="1" t="s">
        <v>644</v>
      </c>
      <c r="M38" s="1" t="s">
        <v>7</v>
      </c>
      <c r="N38" s="1" t="s">
        <v>6</v>
      </c>
      <c r="O38" s="46">
        <v>0.97919999999999996</v>
      </c>
    </row>
    <row r="39" spans="10:15">
      <c r="J39" s="33"/>
      <c r="K39" s="1"/>
      <c r="L39" s="1"/>
      <c r="M39" s="1"/>
      <c r="N39" s="1"/>
      <c r="O39" s="46"/>
    </row>
    <row r="40" spans="10:15">
      <c r="J40" s="33" t="s">
        <v>601</v>
      </c>
      <c r="K40" s="1"/>
      <c r="L40" s="1"/>
      <c r="M40" s="1"/>
      <c r="N40" s="1"/>
      <c r="O40" s="46"/>
    </row>
    <row r="41" spans="10:15">
      <c r="J41" s="33" t="s">
        <v>602</v>
      </c>
      <c r="K41" s="1">
        <v>2.173</v>
      </c>
      <c r="L41" s="1" t="s">
        <v>645</v>
      </c>
      <c r="M41" s="1" t="s">
        <v>10</v>
      </c>
      <c r="N41" s="1" t="s">
        <v>31</v>
      </c>
      <c r="O41" s="46">
        <v>1.1999999999999999E-3</v>
      </c>
    </row>
    <row r="42" spans="10:15">
      <c r="J42" s="33" t="s">
        <v>604</v>
      </c>
      <c r="K42" s="1">
        <v>2.8109999999999999</v>
      </c>
      <c r="L42" s="1" t="s">
        <v>646</v>
      </c>
      <c r="M42" s="1" t="s">
        <v>10</v>
      </c>
      <c r="N42" s="1" t="s">
        <v>187</v>
      </c>
      <c r="O42" s="46" t="s">
        <v>186</v>
      </c>
    </row>
    <row r="43" spans="10:15">
      <c r="J43" s="33" t="s">
        <v>606</v>
      </c>
      <c r="K43" s="1">
        <v>2.7589999999999999</v>
      </c>
      <c r="L43" s="1" t="s">
        <v>647</v>
      </c>
      <c r="M43" s="1" t="s">
        <v>10</v>
      </c>
      <c r="N43" s="1" t="s">
        <v>187</v>
      </c>
      <c r="O43" s="46" t="s">
        <v>186</v>
      </c>
    </row>
    <row r="44" spans="10:15">
      <c r="J44" s="33" t="s">
        <v>608</v>
      </c>
      <c r="K44" s="1">
        <v>0.6381</v>
      </c>
      <c r="L44" s="1" t="s">
        <v>648</v>
      </c>
      <c r="M44" s="1" t="s">
        <v>7</v>
      </c>
      <c r="N44" s="1" t="s">
        <v>6</v>
      </c>
      <c r="O44" s="46">
        <v>0.58309999999999995</v>
      </c>
    </row>
    <row r="45" spans="10:15">
      <c r="J45" s="33" t="s">
        <v>610</v>
      </c>
      <c r="K45" s="1">
        <v>0.58599999999999997</v>
      </c>
      <c r="L45" s="1" t="s">
        <v>649</v>
      </c>
      <c r="M45" s="1" t="s">
        <v>7</v>
      </c>
      <c r="N45" s="1" t="s">
        <v>6</v>
      </c>
      <c r="O45" s="46">
        <v>0.64849999999999997</v>
      </c>
    </row>
    <row r="46" spans="10:15">
      <c r="J46" s="33" t="s">
        <v>612</v>
      </c>
      <c r="K46" s="1">
        <v>-5.2159999999999998E-2</v>
      </c>
      <c r="L46" s="1" t="s">
        <v>650</v>
      </c>
      <c r="M46" s="1" t="s">
        <v>7</v>
      </c>
      <c r="N46" s="1" t="s">
        <v>6</v>
      </c>
      <c r="O46" s="46">
        <v>0.99939999999999996</v>
      </c>
    </row>
    <row r="47" spans="10:15">
      <c r="J47" s="33"/>
      <c r="K47" s="1"/>
      <c r="L47" s="1"/>
      <c r="M47" s="1"/>
      <c r="N47" s="1"/>
      <c r="O47" s="46"/>
    </row>
    <row r="48" spans="10:15">
      <c r="J48" s="33" t="s">
        <v>614</v>
      </c>
      <c r="K48" s="1"/>
      <c r="L48" s="1"/>
      <c r="M48" s="1"/>
      <c r="N48" s="1"/>
      <c r="O48" s="46"/>
    </row>
    <row r="49" spans="10:15">
      <c r="J49" s="33" t="s">
        <v>602</v>
      </c>
      <c r="K49" s="1">
        <v>-1.3220000000000001</v>
      </c>
      <c r="L49" s="1" t="s">
        <v>651</v>
      </c>
      <c r="M49" s="1" t="s">
        <v>7</v>
      </c>
      <c r="N49" s="1" t="s">
        <v>6</v>
      </c>
      <c r="O49" s="46">
        <v>9.3700000000000006E-2</v>
      </c>
    </row>
    <row r="50" spans="10:15">
      <c r="J50" s="33" t="s">
        <v>604</v>
      </c>
      <c r="K50" s="1">
        <v>-0.37519999999999998</v>
      </c>
      <c r="L50" s="1" t="s">
        <v>652</v>
      </c>
      <c r="M50" s="1" t="s">
        <v>7</v>
      </c>
      <c r="N50" s="1" t="s">
        <v>6</v>
      </c>
      <c r="O50" s="46">
        <v>0.87729999999999997</v>
      </c>
    </row>
    <row r="51" spans="10:15">
      <c r="J51" s="33" t="s">
        <v>606</v>
      </c>
      <c r="K51" s="1">
        <v>-0.7369</v>
      </c>
      <c r="L51" s="1" t="s">
        <v>653</v>
      </c>
      <c r="M51" s="1" t="s">
        <v>7</v>
      </c>
      <c r="N51" s="1" t="s">
        <v>6</v>
      </c>
      <c r="O51" s="46">
        <v>0.4607</v>
      </c>
    </row>
    <row r="52" spans="10:15">
      <c r="J52" s="33" t="s">
        <v>608</v>
      </c>
      <c r="K52" s="1">
        <v>0.94650000000000001</v>
      </c>
      <c r="L52" s="1" t="s">
        <v>654</v>
      </c>
      <c r="M52" s="1" t="s">
        <v>7</v>
      </c>
      <c r="N52" s="1" t="s">
        <v>6</v>
      </c>
      <c r="O52" s="46">
        <v>0.24149999999999999</v>
      </c>
    </row>
    <row r="53" spans="10:15">
      <c r="J53" s="33" t="s">
        <v>610</v>
      </c>
      <c r="K53" s="1">
        <v>0.58479999999999999</v>
      </c>
      <c r="L53" s="1" t="s">
        <v>655</v>
      </c>
      <c r="M53" s="1" t="s">
        <v>7</v>
      </c>
      <c r="N53" s="1" t="s">
        <v>6</v>
      </c>
      <c r="O53" s="46">
        <v>0.64990000000000003</v>
      </c>
    </row>
    <row r="54" spans="10:15">
      <c r="J54" s="33" t="s">
        <v>612</v>
      </c>
      <c r="K54" s="1">
        <v>-0.36159999999999998</v>
      </c>
      <c r="L54" s="1" t="s">
        <v>656</v>
      </c>
      <c r="M54" s="1" t="s">
        <v>7</v>
      </c>
      <c r="N54" s="1" t="s">
        <v>6</v>
      </c>
      <c r="O54" s="46">
        <v>0.83889999999999998</v>
      </c>
    </row>
    <row r="55" spans="10:15">
      <c r="J55" s="33"/>
      <c r="K55" s="1"/>
      <c r="L55" s="1"/>
      <c r="M55" s="1"/>
      <c r="N55" s="1"/>
      <c r="O55" s="46"/>
    </row>
    <row r="56" spans="10:15">
      <c r="J56" s="33" t="s">
        <v>621</v>
      </c>
      <c r="K56" s="1"/>
      <c r="L56" s="1"/>
      <c r="M56" s="1"/>
      <c r="N56" s="1"/>
      <c r="O56" s="46"/>
    </row>
    <row r="57" spans="10:15">
      <c r="J57" s="33" t="s">
        <v>602</v>
      </c>
      <c r="K57" s="1">
        <v>-1.5820000000000001</v>
      </c>
      <c r="L57" s="1" t="s">
        <v>657</v>
      </c>
      <c r="M57" s="1" t="s">
        <v>10</v>
      </c>
      <c r="N57" s="1" t="s">
        <v>9</v>
      </c>
      <c r="O57" s="46">
        <v>2.98E-2</v>
      </c>
    </row>
    <row r="58" spans="10:15">
      <c r="J58" s="33" t="s">
        <v>604</v>
      </c>
      <c r="K58" s="1">
        <v>-2.3580000000000001</v>
      </c>
      <c r="L58" s="1" t="s">
        <v>658</v>
      </c>
      <c r="M58" s="1" t="s">
        <v>10</v>
      </c>
      <c r="N58" s="1" t="s">
        <v>187</v>
      </c>
      <c r="O58" s="46" t="s">
        <v>186</v>
      </c>
    </row>
    <row r="59" spans="10:15">
      <c r="J59" s="33" t="s">
        <v>606</v>
      </c>
      <c r="K59" s="1">
        <v>-2.3199999999999998</v>
      </c>
      <c r="L59" s="1" t="s">
        <v>659</v>
      </c>
      <c r="M59" s="1" t="s">
        <v>10</v>
      </c>
      <c r="N59" s="1" t="s">
        <v>187</v>
      </c>
      <c r="O59" s="46" t="s">
        <v>186</v>
      </c>
    </row>
    <row r="60" spans="10:15">
      <c r="J60" s="33" t="s">
        <v>608</v>
      </c>
      <c r="K60" s="1">
        <v>-0.77539999999999998</v>
      </c>
      <c r="L60" s="1" t="s">
        <v>660</v>
      </c>
      <c r="M60" s="1" t="s">
        <v>7</v>
      </c>
      <c r="N60" s="1" t="s">
        <v>6</v>
      </c>
      <c r="O60" s="46">
        <v>0.41520000000000001</v>
      </c>
    </row>
    <row r="61" spans="10:15">
      <c r="J61" s="33" t="s">
        <v>610</v>
      </c>
      <c r="K61" s="1">
        <v>-0.73719999999999997</v>
      </c>
      <c r="L61" s="1" t="s">
        <v>661</v>
      </c>
      <c r="M61" s="1" t="s">
        <v>7</v>
      </c>
      <c r="N61" s="1" t="s">
        <v>6</v>
      </c>
      <c r="O61" s="46">
        <v>0.46029999999999999</v>
      </c>
    </row>
    <row r="62" spans="10:15" ht="15" thickBot="1">
      <c r="J62" s="34" t="s">
        <v>612</v>
      </c>
      <c r="K62" s="49">
        <v>3.8179999999999999E-2</v>
      </c>
      <c r="L62" s="49" t="s">
        <v>662</v>
      </c>
      <c r="M62" s="49" t="s">
        <v>7</v>
      </c>
      <c r="N62" s="49" t="s">
        <v>6</v>
      </c>
      <c r="O62" s="50">
        <v>0.99980000000000002</v>
      </c>
    </row>
  </sheetData>
  <mergeCells count="3">
    <mergeCell ref="C4:L4"/>
    <mergeCell ref="M4:V4"/>
    <mergeCell ref="W4:AF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F8CF0-4C11-49BB-9F5D-95077C92E5F4}">
  <dimension ref="C4:S74"/>
  <sheetViews>
    <sheetView topLeftCell="B22" workbookViewId="0">
      <selection activeCell="J46" sqref="J46"/>
    </sheetView>
  </sheetViews>
  <sheetFormatPr defaultRowHeight="14.4"/>
  <cols>
    <col min="3" max="3" width="42.6640625" customWidth="1"/>
    <col min="12" max="12" width="18.33203125" customWidth="1"/>
    <col min="13" max="13" width="10.5546875" customWidth="1"/>
    <col min="16" max="16" width="18.6640625" customWidth="1"/>
    <col min="17" max="17" width="15.88671875" customWidth="1"/>
  </cols>
  <sheetData>
    <row r="4" spans="3:19">
      <c r="C4" s="333" t="s">
        <v>434</v>
      </c>
      <c r="D4" s="333"/>
      <c r="E4" s="333"/>
      <c r="F4" s="333"/>
      <c r="G4" s="333"/>
      <c r="H4" s="333"/>
      <c r="I4" s="333"/>
      <c r="J4" s="333"/>
      <c r="K4" s="333"/>
    </row>
    <row r="5" spans="3:19">
      <c r="C5" s="44" t="s">
        <v>420</v>
      </c>
      <c r="D5" s="41">
        <v>225</v>
      </c>
      <c r="E5" s="41">
        <v>30</v>
      </c>
      <c r="F5" s="41">
        <v>60</v>
      </c>
      <c r="G5" s="41">
        <v>105</v>
      </c>
      <c r="H5" s="239" t="s">
        <v>429</v>
      </c>
      <c r="I5" s="1">
        <v>165</v>
      </c>
      <c r="J5" s="1">
        <v>60</v>
      </c>
      <c r="K5" s="1"/>
      <c r="L5" s="41"/>
      <c r="M5" s="41"/>
      <c r="N5" s="41"/>
      <c r="O5" s="41"/>
      <c r="P5" s="41"/>
      <c r="Q5" s="41"/>
      <c r="R5" s="41"/>
      <c r="S5" s="41"/>
    </row>
    <row r="6" spans="3:19">
      <c r="C6" s="44" t="s">
        <v>421</v>
      </c>
      <c r="D6" s="41">
        <v>3600</v>
      </c>
      <c r="E6" s="41">
        <v>1410</v>
      </c>
      <c r="F6" s="41">
        <v>2250</v>
      </c>
      <c r="G6" s="41">
        <v>1575</v>
      </c>
      <c r="H6" s="1">
        <v>1440</v>
      </c>
      <c r="I6" s="1">
        <v>1245</v>
      </c>
      <c r="J6" s="1">
        <v>1500</v>
      </c>
      <c r="K6" s="1">
        <v>3300</v>
      </c>
      <c r="L6" s="41"/>
      <c r="M6" s="41"/>
      <c r="N6" s="41"/>
      <c r="O6" s="41"/>
      <c r="P6" s="41"/>
      <c r="Q6" s="41"/>
      <c r="R6" s="41"/>
      <c r="S6" s="41"/>
    </row>
    <row r="7" spans="3:19">
      <c r="C7" s="45" t="s">
        <v>424</v>
      </c>
      <c r="D7" s="41">
        <v>3600</v>
      </c>
      <c r="E7" s="41">
        <v>6000</v>
      </c>
      <c r="F7" s="41">
        <v>6000</v>
      </c>
      <c r="G7" s="41">
        <v>3000</v>
      </c>
      <c r="H7" s="1">
        <v>10950</v>
      </c>
      <c r="I7" s="1">
        <v>4770</v>
      </c>
      <c r="J7" s="1">
        <v>3450</v>
      </c>
      <c r="K7" s="1">
        <v>3600</v>
      </c>
      <c r="L7" s="41"/>
      <c r="M7" s="41"/>
      <c r="N7" s="41"/>
      <c r="O7" s="41"/>
      <c r="P7" s="41"/>
      <c r="Q7" s="41"/>
      <c r="R7" s="41"/>
      <c r="S7" s="41"/>
    </row>
    <row r="8" spans="3:19">
      <c r="C8" s="44" t="s">
        <v>425</v>
      </c>
      <c r="D8" s="41">
        <v>1170</v>
      </c>
      <c r="E8" s="41">
        <v>1845</v>
      </c>
      <c r="F8" s="41">
        <v>180</v>
      </c>
      <c r="G8" s="41">
        <v>150</v>
      </c>
      <c r="H8" s="1">
        <v>855</v>
      </c>
      <c r="I8" s="1">
        <v>135</v>
      </c>
      <c r="J8" s="1">
        <v>2325</v>
      </c>
      <c r="K8" s="1">
        <v>1410</v>
      </c>
      <c r="L8" s="41"/>
      <c r="M8" s="41"/>
      <c r="N8" s="41"/>
      <c r="O8" s="41"/>
      <c r="P8" s="41"/>
      <c r="Q8" s="41"/>
      <c r="R8" s="41"/>
      <c r="S8" s="41"/>
    </row>
    <row r="9" spans="3:19">
      <c r="C9" s="44" t="s">
        <v>426</v>
      </c>
      <c r="D9" s="41">
        <v>750</v>
      </c>
      <c r="E9" s="41">
        <v>450</v>
      </c>
      <c r="F9" s="41">
        <v>1215</v>
      </c>
      <c r="G9" s="41">
        <v>2520</v>
      </c>
      <c r="H9" s="1">
        <v>765</v>
      </c>
      <c r="I9" s="1">
        <v>2610</v>
      </c>
      <c r="J9" s="1">
        <v>1500</v>
      </c>
      <c r="K9" s="1">
        <v>1695</v>
      </c>
      <c r="L9" s="41"/>
      <c r="M9" s="41"/>
      <c r="N9" s="41"/>
      <c r="O9" s="41"/>
      <c r="P9" s="41"/>
      <c r="Q9" s="41"/>
      <c r="R9" s="41"/>
      <c r="S9" s="41"/>
    </row>
    <row r="10" spans="3:19">
      <c r="C10" s="44" t="s">
        <v>427</v>
      </c>
      <c r="D10" s="41">
        <v>1815</v>
      </c>
      <c r="E10" s="41">
        <v>765</v>
      </c>
      <c r="F10" s="41">
        <v>690</v>
      </c>
      <c r="G10" s="41">
        <v>1590</v>
      </c>
      <c r="H10" s="1">
        <v>1095</v>
      </c>
      <c r="I10" s="1">
        <v>1440</v>
      </c>
      <c r="J10" s="1">
        <v>465</v>
      </c>
      <c r="K10" s="1">
        <v>2430</v>
      </c>
      <c r="L10" s="41"/>
      <c r="M10" s="41"/>
      <c r="N10" s="41"/>
      <c r="O10" s="41"/>
      <c r="P10" s="41"/>
      <c r="Q10" s="41"/>
      <c r="R10" s="41"/>
      <c r="S10" s="41"/>
    </row>
    <row r="11" spans="3:19">
      <c r="C11" s="44" t="s">
        <v>428</v>
      </c>
      <c r="D11" s="41">
        <v>180</v>
      </c>
      <c r="E11" s="41">
        <v>120</v>
      </c>
      <c r="F11" s="41">
        <v>30</v>
      </c>
      <c r="G11" s="41">
        <v>225</v>
      </c>
      <c r="H11" s="1">
        <v>210</v>
      </c>
      <c r="I11" s="1">
        <v>495</v>
      </c>
      <c r="J11" s="1">
        <v>555</v>
      </c>
      <c r="K11" s="1">
        <v>60</v>
      </c>
      <c r="L11" s="41"/>
      <c r="M11" s="41"/>
      <c r="N11" s="41"/>
      <c r="O11" s="41"/>
      <c r="P11" s="41"/>
      <c r="Q11" s="41"/>
      <c r="R11" s="41"/>
      <c r="S11" s="41"/>
    </row>
    <row r="12" spans="3:19">
      <c r="C12" s="44" t="s">
        <v>422</v>
      </c>
      <c r="D12" s="41">
        <v>315</v>
      </c>
      <c r="E12" s="41">
        <v>510</v>
      </c>
      <c r="F12" s="41">
        <v>330</v>
      </c>
      <c r="G12" s="41">
        <v>600</v>
      </c>
      <c r="H12" s="239" t="s">
        <v>430</v>
      </c>
      <c r="I12" s="1">
        <v>75</v>
      </c>
      <c r="J12" s="1">
        <v>45</v>
      </c>
      <c r="K12" s="1">
        <v>45</v>
      </c>
      <c r="L12" s="41"/>
      <c r="M12" s="41"/>
      <c r="N12" s="41"/>
      <c r="O12" s="41"/>
      <c r="P12" s="41"/>
      <c r="Q12" s="41"/>
      <c r="R12" s="41"/>
      <c r="S12" s="41"/>
    </row>
    <row r="13" spans="3:19">
      <c r="C13" s="44" t="s">
        <v>421</v>
      </c>
      <c r="D13" s="41">
        <v>2025</v>
      </c>
      <c r="E13" s="41">
        <v>1815</v>
      </c>
      <c r="F13" s="41">
        <v>330</v>
      </c>
      <c r="G13" s="41">
        <v>2760</v>
      </c>
      <c r="H13" s="239" t="s">
        <v>431</v>
      </c>
      <c r="I13" s="239" t="s">
        <v>432</v>
      </c>
      <c r="J13" s="239" t="s">
        <v>432</v>
      </c>
      <c r="K13" s="1">
        <v>600</v>
      </c>
      <c r="L13" s="41"/>
      <c r="M13" s="41"/>
      <c r="N13" s="41"/>
      <c r="O13" s="41"/>
      <c r="P13" s="41"/>
      <c r="Q13" s="41"/>
      <c r="R13" s="41"/>
      <c r="S13" s="41"/>
    </row>
    <row r="14" spans="3:19">
      <c r="C14" s="44" t="s">
        <v>423</v>
      </c>
      <c r="D14" s="41">
        <v>1035</v>
      </c>
      <c r="E14" s="41">
        <v>270</v>
      </c>
      <c r="F14" s="41">
        <v>225</v>
      </c>
      <c r="G14" s="41">
        <v>300</v>
      </c>
      <c r="H14" s="41">
        <v>60</v>
      </c>
      <c r="I14" s="41">
        <v>30</v>
      </c>
      <c r="J14" s="41">
        <v>30</v>
      </c>
      <c r="K14" s="41">
        <v>30</v>
      </c>
      <c r="L14" s="41"/>
      <c r="M14" s="41"/>
      <c r="N14" s="41"/>
      <c r="O14" s="41"/>
      <c r="P14" s="41"/>
      <c r="Q14" s="41"/>
      <c r="R14" s="41"/>
      <c r="S14" s="41"/>
    </row>
    <row r="15" spans="3:19">
      <c r="C15" s="44" t="s">
        <v>421</v>
      </c>
      <c r="D15" s="41">
        <v>240</v>
      </c>
      <c r="E15" s="41">
        <v>1875</v>
      </c>
      <c r="F15" s="41">
        <v>345</v>
      </c>
      <c r="G15" s="41">
        <v>2055</v>
      </c>
      <c r="H15" s="41">
        <v>1470</v>
      </c>
      <c r="I15" s="41">
        <v>360</v>
      </c>
      <c r="J15" s="41">
        <v>1530</v>
      </c>
      <c r="K15" s="41">
        <v>1215</v>
      </c>
      <c r="L15" s="41"/>
      <c r="M15" s="41"/>
      <c r="N15" s="41"/>
      <c r="O15" s="41"/>
      <c r="P15" s="41"/>
      <c r="Q15" s="41"/>
      <c r="R15" s="41"/>
      <c r="S15" s="41"/>
    </row>
    <row r="18" spans="3:17">
      <c r="C18" s="334" t="s">
        <v>435</v>
      </c>
      <c r="D18" s="335"/>
      <c r="E18" s="335"/>
      <c r="F18" s="335"/>
      <c r="G18" s="335"/>
      <c r="H18" s="335"/>
      <c r="I18" s="335"/>
      <c r="J18" s="335"/>
      <c r="K18" s="335"/>
    </row>
    <row r="19" spans="3:17">
      <c r="C19" s="43" t="s">
        <v>29</v>
      </c>
      <c r="D19" s="41">
        <v>960</v>
      </c>
      <c r="E19" s="41">
        <v>225</v>
      </c>
      <c r="F19" s="41">
        <v>225</v>
      </c>
      <c r="G19" s="41">
        <v>825</v>
      </c>
      <c r="H19" s="41">
        <v>945</v>
      </c>
      <c r="I19" s="41">
        <v>90</v>
      </c>
      <c r="J19" s="41">
        <v>60</v>
      </c>
      <c r="K19" s="41">
        <v>285</v>
      </c>
      <c r="L19" s="41"/>
      <c r="M19" s="41"/>
      <c r="N19" s="41"/>
      <c r="O19" s="41"/>
    </row>
    <row r="20" spans="3:17">
      <c r="C20" s="44" t="s">
        <v>433</v>
      </c>
      <c r="D20" s="41">
        <v>2550</v>
      </c>
      <c r="E20" s="41">
        <v>1620</v>
      </c>
      <c r="F20" s="41">
        <v>735</v>
      </c>
      <c r="G20" s="41">
        <v>1785</v>
      </c>
      <c r="H20" s="41">
        <v>9000</v>
      </c>
      <c r="I20" s="41">
        <v>6000</v>
      </c>
      <c r="J20" s="41">
        <v>5700</v>
      </c>
      <c r="K20" s="41">
        <v>10500</v>
      </c>
      <c r="L20" s="41"/>
      <c r="M20" s="41"/>
      <c r="N20" s="41"/>
      <c r="O20" s="41"/>
    </row>
    <row r="21" spans="3:17">
      <c r="C21" s="45" t="s">
        <v>424</v>
      </c>
      <c r="D21" s="41">
        <v>825</v>
      </c>
      <c r="E21" s="41">
        <v>2655</v>
      </c>
      <c r="F21" s="41">
        <v>2175</v>
      </c>
      <c r="G21" s="41">
        <v>1770</v>
      </c>
      <c r="H21" s="41">
        <v>1455</v>
      </c>
      <c r="I21" s="41">
        <v>2430</v>
      </c>
      <c r="J21" s="41">
        <v>3300</v>
      </c>
      <c r="K21" s="41">
        <v>1305</v>
      </c>
      <c r="L21" s="41"/>
      <c r="M21" s="41"/>
      <c r="N21" s="41"/>
      <c r="O21" s="41"/>
    </row>
    <row r="22" spans="3:17">
      <c r="C22" s="44" t="s">
        <v>425</v>
      </c>
      <c r="D22" s="41">
        <v>495</v>
      </c>
      <c r="E22" s="41">
        <v>1215</v>
      </c>
      <c r="F22" s="41">
        <v>255</v>
      </c>
      <c r="G22" s="41">
        <v>570</v>
      </c>
      <c r="H22" s="41">
        <v>210</v>
      </c>
      <c r="I22" s="41">
        <v>150</v>
      </c>
      <c r="J22" s="41">
        <v>465</v>
      </c>
      <c r="K22" s="41">
        <v>1080</v>
      </c>
      <c r="L22" s="41"/>
      <c r="M22" s="41"/>
      <c r="N22" s="41"/>
      <c r="O22" s="41"/>
    </row>
    <row r="23" spans="3:17">
      <c r="C23" s="44" t="s">
        <v>426</v>
      </c>
      <c r="D23" s="41">
        <v>570</v>
      </c>
      <c r="E23" s="41">
        <v>60</v>
      </c>
      <c r="F23" s="41">
        <v>30</v>
      </c>
      <c r="G23" s="41">
        <v>270</v>
      </c>
      <c r="H23" s="41">
        <v>30</v>
      </c>
      <c r="I23" s="41">
        <v>180</v>
      </c>
      <c r="J23" s="41">
        <v>90</v>
      </c>
      <c r="K23" s="41">
        <v>450</v>
      </c>
      <c r="L23" s="41"/>
      <c r="M23" s="41"/>
      <c r="N23" s="41"/>
      <c r="O23" s="41"/>
    </row>
    <row r="24" spans="3:17">
      <c r="C24" s="4" t="s">
        <v>427</v>
      </c>
      <c r="D24" s="41">
        <v>345</v>
      </c>
      <c r="E24" s="41">
        <v>60</v>
      </c>
      <c r="F24" s="41">
        <v>120</v>
      </c>
      <c r="G24" s="41">
        <v>240</v>
      </c>
      <c r="H24" s="41">
        <v>360</v>
      </c>
      <c r="I24" s="41">
        <v>330</v>
      </c>
      <c r="J24" s="41">
        <v>540</v>
      </c>
      <c r="K24" s="41">
        <v>930</v>
      </c>
      <c r="L24" s="41"/>
      <c r="M24" s="41"/>
      <c r="N24" s="41"/>
      <c r="O24" s="41"/>
    </row>
    <row r="25" spans="3:17">
      <c r="C25" s="44" t="s">
        <v>428</v>
      </c>
      <c r="D25" s="41">
        <v>5580</v>
      </c>
      <c r="E25" s="41">
        <v>3720</v>
      </c>
      <c r="F25" s="41">
        <v>2220</v>
      </c>
      <c r="G25" s="41">
        <v>3900</v>
      </c>
      <c r="H25" s="41">
        <v>420</v>
      </c>
      <c r="I25" s="41">
        <v>1035</v>
      </c>
      <c r="J25" s="41">
        <v>1650</v>
      </c>
      <c r="K25" s="41">
        <v>2145</v>
      </c>
      <c r="L25" s="41"/>
      <c r="M25" s="41"/>
      <c r="N25" s="41"/>
      <c r="O25" s="41"/>
    </row>
    <row r="26" spans="3:17">
      <c r="C26" s="43" t="s">
        <v>28</v>
      </c>
      <c r="D26" s="41">
        <v>1005</v>
      </c>
      <c r="E26" s="41">
        <v>240</v>
      </c>
      <c r="F26" s="41">
        <v>225</v>
      </c>
      <c r="G26" s="41">
        <v>870</v>
      </c>
      <c r="H26" s="41">
        <v>495</v>
      </c>
      <c r="I26" s="41">
        <v>855</v>
      </c>
      <c r="J26" s="41">
        <v>495</v>
      </c>
      <c r="K26" s="41">
        <v>1920</v>
      </c>
      <c r="L26" s="41"/>
      <c r="M26" s="41"/>
      <c r="N26" s="41"/>
      <c r="O26" s="41"/>
    </row>
    <row r="27" spans="3:17">
      <c r="C27" s="44" t="s">
        <v>433</v>
      </c>
      <c r="D27" s="41">
        <v>1770</v>
      </c>
      <c r="E27" s="41">
        <v>300</v>
      </c>
      <c r="F27" s="41">
        <v>75</v>
      </c>
      <c r="G27" s="41">
        <v>60</v>
      </c>
      <c r="H27" s="41">
        <v>30</v>
      </c>
      <c r="I27" s="41">
        <v>510</v>
      </c>
      <c r="J27" s="41">
        <v>285</v>
      </c>
      <c r="K27" s="41">
        <v>675</v>
      </c>
      <c r="L27" s="41"/>
      <c r="M27" s="41"/>
      <c r="N27" s="41"/>
      <c r="O27" s="41"/>
    </row>
    <row r="28" spans="3:17">
      <c r="C28" s="43" t="s">
        <v>27</v>
      </c>
      <c r="D28" s="41">
        <v>120</v>
      </c>
      <c r="E28" s="41">
        <v>60</v>
      </c>
      <c r="F28" s="41">
        <v>60</v>
      </c>
      <c r="G28" s="41">
        <v>30</v>
      </c>
      <c r="H28" s="41">
        <v>360</v>
      </c>
      <c r="I28" s="41">
        <v>165</v>
      </c>
      <c r="J28" s="41">
        <v>165</v>
      </c>
      <c r="K28" s="41">
        <v>180</v>
      </c>
      <c r="L28" s="41"/>
      <c r="M28" s="41"/>
      <c r="N28" s="41"/>
      <c r="O28" s="41"/>
    </row>
    <row r="29" spans="3:17">
      <c r="C29" s="44" t="s">
        <v>433</v>
      </c>
      <c r="D29" s="41">
        <v>3000</v>
      </c>
      <c r="E29" s="41">
        <v>1680</v>
      </c>
      <c r="F29" s="41">
        <v>30</v>
      </c>
      <c r="G29" s="41">
        <v>1245</v>
      </c>
      <c r="H29" s="41">
        <v>1890</v>
      </c>
      <c r="I29" s="41">
        <v>315</v>
      </c>
      <c r="J29" s="41">
        <v>1680</v>
      </c>
      <c r="K29" s="41">
        <v>1725</v>
      </c>
      <c r="L29" s="41"/>
      <c r="M29" s="41"/>
      <c r="N29" s="41"/>
      <c r="O29" s="41"/>
    </row>
    <row r="31" spans="3:17" ht="15" thickBot="1"/>
    <row r="32" spans="3:17">
      <c r="C32" s="336" t="s">
        <v>451</v>
      </c>
      <c r="D32" s="337"/>
      <c r="E32" s="337"/>
      <c r="F32" s="337"/>
      <c r="G32" s="337"/>
      <c r="H32" s="337"/>
      <c r="I32" s="338"/>
      <c r="L32" s="330" t="s">
        <v>470</v>
      </c>
      <c r="M32" s="332"/>
      <c r="N32" s="331"/>
      <c r="O32" s="7"/>
      <c r="P32" s="330" t="s">
        <v>480</v>
      </c>
      <c r="Q32" s="331"/>
    </row>
    <row r="33" spans="3:17">
      <c r="C33" s="33" t="s">
        <v>305</v>
      </c>
      <c r="D33" s="1">
        <v>1</v>
      </c>
      <c r="E33" s="1"/>
      <c r="F33" s="1"/>
      <c r="G33" s="1"/>
      <c r="H33" s="1"/>
      <c r="I33" s="46"/>
      <c r="L33" s="33" t="s">
        <v>356</v>
      </c>
      <c r="M33" s="1" t="s">
        <v>461</v>
      </c>
      <c r="N33" s="51"/>
      <c r="P33" s="33" t="s">
        <v>356</v>
      </c>
      <c r="Q33" s="46" t="s">
        <v>461</v>
      </c>
    </row>
    <row r="34" spans="3:17">
      <c r="C34" s="33" t="s">
        <v>306</v>
      </c>
      <c r="D34" s="1">
        <v>6</v>
      </c>
      <c r="E34" s="1"/>
      <c r="F34" s="1"/>
      <c r="G34" s="1"/>
      <c r="H34" s="1"/>
      <c r="I34" s="46"/>
      <c r="L34" s="33"/>
      <c r="M34" s="1"/>
      <c r="N34" s="51"/>
      <c r="P34" s="33"/>
      <c r="Q34" s="46"/>
    </row>
    <row r="35" spans="3:17">
      <c r="C35" s="33" t="s">
        <v>24</v>
      </c>
      <c r="D35" s="1">
        <v>0.05</v>
      </c>
      <c r="E35" s="1"/>
      <c r="F35" s="1"/>
      <c r="G35" s="1"/>
      <c r="H35" s="1"/>
      <c r="I35" s="46"/>
      <c r="L35" s="33" t="s">
        <v>462</v>
      </c>
      <c r="M35" s="5" t="s">
        <v>439</v>
      </c>
      <c r="N35" s="51"/>
      <c r="P35" s="33" t="s">
        <v>471</v>
      </c>
      <c r="Q35" s="47" t="s">
        <v>439</v>
      </c>
    </row>
    <row r="36" spans="3:17">
      <c r="C36" s="33"/>
      <c r="D36" s="1"/>
      <c r="E36" s="1"/>
      <c r="F36" s="1"/>
      <c r="G36" s="1"/>
      <c r="H36" s="1"/>
      <c r="I36" s="46"/>
      <c r="L36" s="33" t="s">
        <v>359</v>
      </c>
      <c r="M36" s="1" t="s">
        <v>359</v>
      </c>
      <c r="N36" s="51"/>
      <c r="P36" s="33" t="s">
        <v>359</v>
      </c>
      <c r="Q36" s="46" t="s">
        <v>359</v>
      </c>
    </row>
    <row r="37" spans="3:17">
      <c r="C37" s="33" t="s">
        <v>436</v>
      </c>
      <c r="D37" s="1" t="s">
        <v>437</v>
      </c>
      <c r="E37" s="1" t="s">
        <v>22</v>
      </c>
      <c r="F37" s="1" t="s">
        <v>21</v>
      </c>
      <c r="G37" s="1" t="s">
        <v>311</v>
      </c>
      <c r="H37" s="1" t="s">
        <v>23</v>
      </c>
      <c r="I37" s="46"/>
      <c r="L37" s="33" t="s">
        <v>463</v>
      </c>
      <c r="M37" s="5" t="s">
        <v>294</v>
      </c>
      <c r="N37" s="51"/>
      <c r="P37" s="33" t="s">
        <v>472</v>
      </c>
      <c r="Q37" s="47" t="s">
        <v>473</v>
      </c>
    </row>
    <row r="38" spans="3:17">
      <c r="C38" s="33" t="s">
        <v>438</v>
      </c>
      <c r="D38" s="1">
        <v>-29.9</v>
      </c>
      <c r="E38" s="1" t="s">
        <v>10</v>
      </c>
      <c r="F38" s="1" t="s">
        <v>31</v>
      </c>
      <c r="G38" s="1">
        <v>2E-3</v>
      </c>
      <c r="H38" s="1" t="s">
        <v>19</v>
      </c>
      <c r="I38" s="47" t="s">
        <v>439</v>
      </c>
      <c r="L38" s="33"/>
      <c r="M38" s="1"/>
      <c r="N38" s="51"/>
      <c r="P38" s="33"/>
      <c r="Q38" s="46"/>
    </row>
    <row r="39" spans="3:17">
      <c r="C39" s="33" t="s">
        <v>440</v>
      </c>
      <c r="D39" s="1">
        <v>-42.76</v>
      </c>
      <c r="E39" s="1" t="s">
        <v>10</v>
      </c>
      <c r="F39" s="1" t="s">
        <v>187</v>
      </c>
      <c r="G39" s="1" t="s">
        <v>186</v>
      </c>
      <c r="H39" s="1" t="s">
        <v>4</v>
      </c>
      <c r="I39" s="48" t="s">
        <v>441</v>
      </c>
      <c r="L39" s="33" t="s">
        <v>361</v>
      </c>
      <c r="M39" s="1"/>
      <c r="N39" s="51"/>
      <c r="P39" s="33" t="s">
        <v>361</v>
      </c>
      <c r="Q39" s="46"/>
    </row>
    <row r="40" spans="3:17">
      <c r="C40" s="33" t="s">
        <v>442</v>
      </c>
      <c r="D40" s="1">
        <v>-16.829999999999998</v>
      </c>
      <c r="E40" s="1" t="s">
        <v>7</v>
      </c>
      <c r="F40" s="1" t="s">
        <v>6</v>
      </c>
      <c r="G40" s="1">
        <v>0.26100000000000001</v>
      </c>
      <c r="H40" s="1" t="s">
        <v>88</v>
      </c>
      <c r="I40" s="47" t="s">
        <v>443</v>
      </c>
      <c r="L40" s="33" t="s">
        <v>362</v>
      </c>
      <c r="M40" s="1">
        <v>2.0000000000000001E-4</v>
      </c>
      <c r="N40" s="51"/>
      <c r="P40" s="33" t="s">
        <v>362</v>
      </c>
      <c r="Q40" s="46">
        <v>3.0000000000000001E-3</v>
      </c>
    </row>
    <row r="41" spans="3:17">
      <c r="C41" s="33" t="s">
        <v>444</v>
      </c>
      <c r="D41" s="1">
        <v>-23.83</v>
      </c>
      <c r="E41" s="1" t="s">
        <v>10</v>
      </c>
      <c r="F41" s="1" t="s">
        <v>9</v>
      </c>
      <c r="G41" s="1">
        <v>2.5499999999999998E-2</v>
      </c>
      <c r="H41" s="1" t="s">
        <v>18</v>
      </c>
      <c r="I41" s="47" t="s">
        <v>445</v>
      </c>
      <c r="L41" s="33" t="s">
        <v>363</v>
      </c>
      <c r="M41" s="1" t="s">
        <v>364</v>
      </c>
      <c r="N41" s="51"/>
      <c r="P41" s="33" t="s">
        <v>363</v>
      </c>
      <c r="Q41" s="46" t="s">
        <v>364</v>
      </c>
    </row>
    <row r="42" spans="3:17">
      <c r="C42" s="33" t="s">
        <v>452</v>
      </c>
      <c r="D42" s="1">
        <v>-22.33</v>
      </c>
      <c r="E42" s="1" t="s">
        <v>10</v>
      </c>
      <c r="F42" s="1" t="s">
        <v>9</v>
      </c>
      <c r="G42" s="1">
        <v>4.4400000000000002E-2</v>
      </c>
      <c r="H42" s="1" t="s">
        <v>16</v>
      </c>
      <c r="I42" s="46" t="s">
        <v>447</v>
      </c>
      <c r="L42" s="33" t="s">
        <v>365</v>
      </c>
      <c r="M42" s="1" t="s">
        <v>181</v>
      </c>
      <c r="N42" s="51"/>
      <c r="P42" s="33" t="s">
        <v>365</v>
      </c>
      <c r="Q42" s="46" t="s">
        <v>31</v>
      </c>
    </row>
    <row r="43" spans="3:17">
      <c r="C43" s="33" t="s">
        <v>448</v>
      </c>
      <c r="D43" s="1">
        <v>-4.3959999999999999</v>
      </c>
      <c r="E43" s="1" t="s">
        <v>7</v>
      </c>
      <c r="F43" s="1" t="s">
        <v>6</v>
      </c>
      <c r="G43" s="1" t="s">
        <v>5</v>
      </c>
      <c r="H43" s="1" t="s">
        <v>14</v>
      </c>
      <c r="I43" s="47" t="s">
        <v>383</v>
      </c>
      <c r="L43" s="33" t="s">
        <v>366</v>
      </c>
      <c r="M43" s="1" t="s">
        <v>10</v>
      </c>
      <c r="N43" s="51"/>
      <c r="P43" s="33" t="s">
        <v>366</v>
      </c>
      <c r="Q43" s="46" t="s">
        <v>10</v>
      </c>
    </row>
    <row r="44" spans="3:17">
      <c r="C44" s="33"/>
      <c r="D44" s="1"/>
      <c r="E44" s="1"/>
      <c r="F44" s="1"/>
      <c r="G44" s="1"/>
      <c r="H44" s="1"/>
      <c r="I44" s="46"/>
      <c r="L44" s="33" t="s">
        <v>367</v>
      </c>
      <c r="M44" s="1" t="s">
        <v>368</v>
      </c>
      <c r="N44" s="51"/>
      <c r="P44" s="33" t="s">
        <v>367</v>
      </c>
      <c r="Q44" s="46" t="s">
        <v>368</v>
      </c>
    </row>
    <row r="45" spans="3:17">
      <c r="C45" s="33" t="s">
        <v>325</v>
      </c>
      <c r="D45" s="1" t="s">
        <v>449</v>
      </c>
      <c r="E45" s="1" t="s">
        <v>450</v>
      </c>
      <c r="F45" s="1" t="s">
        <v>437</v>
      </c>
      <c r="G45" s="1" t="s">
        <v>2</v>
      </c>
      <c r="H45" s="1" t="s">
        <v>1</v>
      </c>
      <c r="I45" s="46" t="s">
        <v>0</v>
      </c>
      <c r="L45" s="33" t="s">
        <v>464</v>
      </c>
      <c r="M45" s="1" t="s">
        <v>465</v>
      </c>
      <c r="N45" s="51"/>
      <c r="P45" s="33" t="s">
        <v>474</v>
      </c>
      <c r="Q45" s="46" t="s">
        <v>475</v>
      </c>
    </row>
    <row r="46" spans="3:17">
      <c r="C46" s="33" t="s">
        <v>438</v>
      </c>
      <c r="D46" s="1">
        <v>6.6669999999999998</v>
      </c>
      <c r="E46" s="1">
        <v>36.56</v>
      </c>
      <c r="F46" s="1">
        <v>-29.9</v>
      </c>
      <c r="G46" s="1">
        <v>6</v>
      </c>
      <c r="H46" s="1">
        <v>8</v>
      </c>
      <c r="I46" s="46">
        <v>3.5859999999999999</v>
      </c>
      <c r="L46" s="33" t="s">
        <v>371</v>
      </c>
      <c r="M46" s="1">
        <v>3</v>
      </c>
      <c r="N46" s="51"/>
      <c r="P46" s="33" t="s">
        <v>371</v>
      </c>
      <c r="Q46" s="46">
        <v>5</v>
      </c>
    </row>
    <row r="47" spans="3:17">
      <c r="C47" s="33" t="s">
        <v>440</v>
      </c>
      <c r="D47" s="1">
        <v>6.6669999999999998</v>
      </c>
      <c r="E47" s="1">
        <v>49.43</v>
      </c>
      <c r="F47" s="1">
        <v>-42.76</v>
      </c>
      <c r="G47" s="1">
        <v>6</v>
      </c>
      <c r="H47" s="1">
        <v>7</v>
      </c>
      <c r="I47" s="46">
        <v>4.9790000000000001</v>
      </c>
      <c r="L47" s="33"/>
      <c r="M47" s="1"/>
      <c r="N47" s="51"/>
      <c r="P47" s="33"/>
      <c r="Q47" s="46"/>
    </row>
    <row r="48" spans="3:17">
      <c r="C48" s="33" t="s">
        <v>442</v>
      </c>
      <c r="D48" s="1">
        <v>6.6669999999999998</v>
      </c>
      <c r="E48" s="1">
        <v>23.5</v>
      </c>
      <c r="F48" s="1">
        <v>-16.829999999999998</v>
      </c>
      <c r="G48" s="1">
        <v>6</v>
      </c>
      <c r="H48" s="1">
        <v>8</v>
      </c>
      <c r="I48" s="46">
        <v>2.0190000000000001</v>
      </c>
      <c r="L48" s="33" t="s">
        <v>372</v>
      </c>
      <c r="M48" s="1"/>
      <c r="N48" s="51"/>
      <c r="P48" s="33" t="s">
        <v>372</v>
      </c>
      <c r="Q48" s="46"/>
    </row>
    <row r="49" spans="3:17">
      <c r="C49" s="33" t="s">
        <v>444</v>
      </c>
      <c r="D49" s="1">
        <v>6.6669999999999998</v>
      </c>
      <c r="E49" s="1">
        <v>30.5</v>
      </c>
      <c r="F49" s="1">
        <v>-23.83</v>
      </c>
      <c r="G49" s="1">
        <v>6</v>
      </c>
      <c r="H49" s="1">
        <v>8</v>
      </c>
      <c r="I49" s="46">
        <v>2.8580000000000001</v>
      </c>
      <c r="L49" s="33" t="s">
        <v>466</v>
      </c>
      <c r="M49" s="1" t="s">
        <v>467</v>
      </c>
      <c r="N49" s="51"/>
      <c r="P49" s="33" t="s">
        <v>476</v>
      </c>
      <c r="Q49" s="46" t="s">
        <v>477</v>
      </c>
    </row>
    <row r="50" spans="3:17">
      <c r="C50" s="33" t="s">
        <v>446</v>
      </c>
      <c r="D50" s="1">
        <v>6.6669999999999998</v>
      </c>
      <c r="E50" s="1">
        <v>29</v>
      </c>
      <c r="F50" s="1">
        <v>-22.33</v>
      </c>
      <c r="G50" s="1">
        <v>6</v>
      </c>
      <c r="H50" s="1">
        <v>8</v>
      </c>
      <c r="I50" s="46">
        <v>2.6789999999999998</v>
      </c>
      <c r="L50" s="33" t="s">
        <v>468</v>
      </c>
      <c r="M50" s="1" t="s">
        <v>469</v>
      </c>
      <c r="N50" s="51"/>
      <c r="P50" s="33" t="s">
        <v>478</v>
      </c>
      <c r="Q50" s="46" t="s">
        <v>479</v>
      </c>
    </row>
    <row r="51" spans="3:17" ht="15" thickBot="1">
      <c r="C51" s="34" t="s">
        <v>448</v>
      </c>
      <c r="D51" s="49">
        <v>6.6669999999999998</v>
      </c>
      <c r="E51" s="49">
        <v>11.06</v>
      </c>
      <c r="F51" s="49">
        <v>-4.3959999999999999</v>
      </c>
      <c r="G51" s="49">
        <v>6</v>
      </c>
      <c r="H51" s="49">
        <v>8</v>
      </c>
      <c r="I51" s="50">
        <v>0.5272</v>
      </c>
      <c r="L51" s="33" t="s">
        <v>377</v>
      </c>
      <c r="M51" s="1">
        <v>585</v>
      </c>
      <c r="N51" s="51"/>
      <c r="P51" s="33" t="s">
        <v>377</v>
      </c>
      <c r="Q51" s="46">
        <v>1200</v>
      </c>
    </row>
    <row r="52" spans="3:17" ht="15" thickBot="1">
      <c r="C52" s="2"/>
      <c r="D52" s="1"/>
      <c r="E52" s="1"/>
      <c r="F52" s="1"/>
      <c r="G52" s="1"/>
      <c r="H52" s="1"/>
      <c r="I52" s="1"/>
      <c r="L52" s="34" t="s">
        <v>378</v>
      </c>
      <c r="M52" s="49">
        <v>780</v>
      </c>
      <c r="N52" s="52"/>
      <c r="P52" s="34" t="s">
        <v>378</v>
      </c>
      <c r="Q52" s="50">
        <v>1088</v>
      </c>
    </row>
    <row r="53" spans="3:17" ht="15" thickBot="1"/>
    <row r="54" spans="3:17">
      <c r="C54" s="336" t="s">
        <v>460</v>
      </c>
      <c r="D54" s="337"/>
      <c r="E54" s="337"/>
      <c r="F54" s="337"/>
      <c r="G54" s="337"/>
      <c r="H54" s="337"/>
      <c r="I54" s="338"/>
      <c r="L54" s="330" t="s">
        <v>488</v>
      </c>
      <c r="M54" s="332"/>
      <c r="N54" s="331"/>
      <c r="P54" s="330" t="s">
        <v>484</v>
      </c>
      <c r="Q54" s="331"/>
    </row>
    <row r="55" spans="3:17">
      <c r="C55" s="33" t="s">
        <v>305</v>
      </c>
      <c r="D55" s="1">
        <v>1</v>
      </c>
      <c r="E55" s="1"/>
      <c r="F55" s="1"/>
      <c r="G55" s="1"/>
      <c r="H55" s="1"/>
      <c r="I55" s="46"/>
      <c r="L55" s="33" t="s">
        <v>356</v>
      </c>
      <c r="M55" s="1" t="s">
        <v>481</v>
      </c>
      <c r="N55" s="51"/>
      <c r="P55" s="33" t="s">
        <v>356</v>
      </c>
      <c r="Q55" s="46" t="s">
        <v>481</v>
      </c>
    </row>
    <row r="56" spans="3:17">
      <c r="C56" s="33" t="s">
        <v>306</v>
      </c>
      <c r="D56" s="1">
        <v>6</v>
      </c>
      <c r="E56" s="1"/>
      <c r="F56" s="1"/>
      <c r="G56" s="1"/>
      <c r="H56" s="1"/>
      <c r="I56" s="46"/>
      <c r="L56" s="33"/>
      <c r="M56" s="1"/>
      <c r="N56" s="51"/>
      <c r="P56" s="33"/>
      <c r="Q56" s="46"/>
    </row>
    <row r="57" spans="3:17">
      <c r="C57" s="33" t="s">
        <v>24</v>
      </c>
      <c r="D57" s="1">
        <v>0.05</v>
      </c>
      <c r="E57" s="1"/>
      <c r="F57" s="1"/>
      <c r="G57" s="1"/>
      <c r="H57" s="1"/>
      <c r="I57" s="46"/>
      <c r="L57" s="33" t="s">
        <v>462</v>
      </c>
      <c r="M57" s="5" t="s">
        <v>454</v>
      </c>
      <c r="N57" s="51"/>
      <c r="P57" s="33" t="s">
        <v>471</v>
      </c>
      <c r="Q57" s="47" t="s">
        <v>454</v>
      </c>
    </row>
    <row r="58" spans="3:17">
      <c r="C58" s="33"/>
      <c r="D58" s="1"/>
      <c r="E58" s="1"/>
      <c r="F58" s="1"/>
      <c r="G58" s="1"/>
      <c r="H58" s="1"/>
      <c r="I58" s="46"/>
      <c r="L58" s="33" t="s">
        <v>359</v>
      </c>
      <c r="M58" s="1" t="s">
        <v>359</v>
      </c>
      <c r="N58" s="51"/>
      <c r="P58" s="33" t="s">
        <v>359</v>
      </c>
      <c r="Q58" s="46" t="s">
        <v>359</v>
      </c>
    </row>
    <row r="59" spans="3:17">
      <c r="C59" s="33" t="s">
        <v>436</v>
      </c>
      <c r="D59" s="1" t="s">
        <v>437</v>
      </c>
      <c r="E59" s="1" t="s">
        <v>22</v>
      </c>
      <c r="F59" s="1" t="s">
        <v>21</v>
      </c>
      <c r="G59" s="1" t="s">
        <v>311</v>
      </c>
      <c r="H59" s="1" t="s">
        <v>23</v>
      </c>
      <c r="I59" s="46"/>
      <c r="L59" s="33" t="s">
        <v>463</v>
      </c>
      <c r="M59" s="1" t="s">
        <v>28</v>
      </c>
      <c r="N59" s="51"/>
      <c r="P59" s="33" t="s">
        <v>472</v>
      </c>
      <c r="Q59" s="46" t="s">
        <v>27</v>
      </c>
    </row>
    <row r="60" spans="3:17">
      <c r="C60" s="33" t="s">
        <v>453</v>
      </c>
      <c r="D60" s="1">
        <v>-31.54</v>
      </c>
      <c r="E60" s="1" t="s">
        <v>10</v>
      </c>
      <c r="F60" s="1" t="s">
        <v>181</v>
      </c>
      <c r="G60" s="1">
        <v>5.0000000000000001E-4</v>
      </c>
      <c r="H60" s="1" t="s">
        <v>19</v>
      </c>
      <c r="I60" s="47" t="s">
        <v>454</v>
      </c>
      <c r="L60" s="33"/>
      <c r="M60" s="1"/>
      <c r="N60" s="51"/>
      <c r="P60" s="33"/>
      <c r="Q60" s="46"/>
    </row>
    <row r="61" spans="3:17">
      <c r="C61" s="33" t="s">
        <v>455</v>
      </c>
      <c r="D61" s="1">
        <v>-26.35</v>
      </c>
      <c r="E61" s="1" t="s">
        <v>10</v>
      </c>
      <c r="F61" s="1" t="s">
        <v>31</v>
      </c>
      <c r="G61" s="1">
        <v>5.7000000000000002E-3</v>
      </c>
      <c r="H61" s="1" t="s">
        <v>4</v>
      </c>
      <c r="I61" s="48" t="s">
        <v>441</v>
      </c>
      <c r="L61" s="33" t="s">
        <v>361</v>
      </c>
      <c r="M61" s="1"/>
      <c r="N61" s="51"/>
      <c r="P61" s="33" t="s">
        <v>361</v>
      </c>
      <c r="Q61" s="46"/>
    </row>
    <row r="62" spans="3:17">
      <c r="C62" s="33" t="s">
        <v>456</v>
      </c>
      <c r="D62" s="1">
        <v>-6.4790000000000001</v>
      </c>
      <c r="E62" s="1" t="s">
        <v>7</v>
      </c>
      <c r="F62" s="1" t="s">
        <v>6</v>
      </c>
      <c r="G62" s="1" t="s">
        <v>5</v>
      </c>
      <c r="H62" s="1" t="s">
        <v>88</v>
      </c>
      <c r="I62" s="47" t="s">
        <v>443</v>
      </c>
      <c r="L62" s="33" t="s">
        <v>362</v>
      </c>
      <c r="M62" s="1">
        <v>0.1852</v>
      </c>
      <c r="N62" s="51"/>
      <c r="P62" s="33" t="s">
        <v>362</v>
      </c>
      <c r="Q62" s="46">
        <v>1.12E-2</v>
      </c>
    </row>
    <row r="63" spans="3:17">
      <c r="C63" s="33" t="s">
        <v>457</v>
      </c>
      <c r="D63" s="1">
        <v>6.4580000000000002</v>
      </c>
      <c r="E63" s="1" t="s">
        <v>7</v>
      </c>
      <c r="F63" s="1" t="s">
        <v>6</v>
      </c>
      <c r="G63" s="1" t="s">
        <v>5</v>
      </c>
      <c r="H63" s="1" t="s">
        <v>18</v>
      </c>
      <c r="I63" s="47" t="s">
        <v>445</v>
      </c>
      <c r="L63" s="33" t="s">
        <v>363</v>
      </c>
      <c r="M63" s="1" t="s">
        <v>364</v>
      </c>
      <c r="N63" s="51"/>
      <c r="P63" s="33" t="s">
        <v>363</v>
      </c>
      <c r="Q63" s="46" t="s">
        <v>364</v>
      </c>
    </row>
    <row r="64" spans="3:17">
      <c r="C64" s="33" t="s">
        <v>458</v>
      </c>
      <c r="D64" s="1">
        <v>-0.91669999999999996</v>
      </c>
      <c r="E64" s="1" t="s">
        <v>7</v>
      </c>
      <c r="F64" s="1" t="s">
        <v>6</v>
      </c>
      <c r="G64" s="1" t="s">
        <v>5</v>
      </c>
      <c r="H64" s="1" t="s">
        <v>16</v>
      </c>
      <c r="I64" s="46" t="s">
        <v>447</v>
      </c>
      <c r="L64" s="33" t="s">
        <v>365</v>
      </c>
      <c r="M64" s="1" t="s">
        <v>6</v>
      </c>
      <c r="N64" s="51"/>
      <c r="P64" s="33" t="s">
        <v>365</v>
      </c>
      <c r="Q64" s="46" t="s">
        <v>9</v>
      </c>
    </row>
    <row r="65" spans="3:17">
      <c r="C65" s="33" t="s">
        <v>459</v>
      </c>
      <c r="D65" s="1">
        <v>-26.79</v>
      </c>
      <c r="E65" s="1" t="s">
        <v>10</v>
      </c>
      <c r="F65" s="1" t="s">
        <v>31</v>
      </c>
      <c r="G65" s="1">
        <v>4.5999999999999999E-3</v>
      </c>
      <c r="H65" s="1" t="s">
        <v>14</v>
      </c>
      <c r="I65" s="47" t="s">
        <v>383</v>
      </c>
      <c r="L65" s="33" t="s">
        <v>366</v>
      </c>
      <c r="M65" s="1" t="s">
        <v>7</v>
      </c>
      <c r="N65" s="51"/>
      <c r="P65" s="33" t="s">
        <v>366</v>
      </c>
      <c r="Q65" s="46" t="s">
        <v>10</v>
      </c>
    </row>
    <row r="66" spans="3:17">
      <c r="C66" s="33"/>
      <c r="D66" s="1"/>
      <c r="E66" s="1"/>
      <c r="F66" s="1"/>
      <c r="G66" s="1"/>
      <c r="H66" s="1"/>
      <c r="I66" s="46"/>
      <c r="L66" s="33" t="s">
        <v>367</v>
      </c>
      <c r="M66" s="1" t="s">
        <v>368</v>
      </c>
      <c r="N66" s="51"/>
      <c r="P66" s="33" t="s">
        <v>367</v>
      </c>
      <c r="Q66" s="46" t="s">
        <v>368</v>
      </c>
    </row>
    <row r="67" spans="3:17">
      <c r="C67" s="33" t="s">
        <v>325</v>
      </c>
      <c r="D67" s="1" t="s">
        <v>449</v>
      </c>
      <c r="E67" s="1" t="s">
        <v>450</v>
      </c>
      <c r="F67" s="1" t="s">
        <v>437</v>
      </c>
      <c r="G67" s="1" t="s">
        <v>2</v>
      </c>
      <c r="H67" s="1" t="s">
        <v>1</v>
      </c>
      <c r="I67" s="46" t="s">
        <v>0</v>
      </c>
      <c r="L67" s="33" t="s">
        <v>464</v>
      </c>
      <c r="M67" s="1" t="s">
        <v>485</v>
      </c>
      <c r="N67" s="51"/>
      <c r="P67" s="33" t="s">
        <v>474</v>
      </c>
      <c r="Q67" s="46" t="s">
        <v>482</v>
      </c>
    </row>
    <row r="68" spans="3:17">
      <c r="C68" s="33" t="s">
        <v>453</v>
      </c>
      <c r="D68" s="1">
        <v>19.079999999999998</v>
      </c>
      <c r="E68" s="1">
        <v>50.63</v>
      </c>
      <c r="F68" s="1">
        <v>-31.54</v>
      </c>
      <c r="G68" s="1">
        <v>12</v>
      </c>
      <c r="H68" s="1">
        <v>8</v>
      </c>
      <c r="I68" s="46">
        <v>3.9580000000000002</v>
      </c>
      <c r="L68" s="33" t="s">
        <v>371</v>
      </c>
      <c r="M68" s="1">
        <v>19</v>
      </c>
      <c r="N68" s="51"/>
      <c r="P68" s="33" t="s">
        <v>371</v>
      </c>
      <c r="Q68" s="46">
        <v>8.5</v>
      </c>
    </row>
    <row r="69" spans="3:17">
      <c r="C69" s="33" t="s">
        <v>455</v>
      </c>
      <c r="D69" s="1">
        <v>19.079999999999998</v>
      </c>
      <c r="E69" s="1">
        <v>45.44</v>
      </c>
      <c r="F69" s="1">
        <v>-26.35</v>
      </c>
      <c r="G69" s="1">
        <v>12</v>
      </c>
      <c r="H69" s="1">
        <v>8</v>
      </c>
      <c r="I69" s="46">
        <v>3.3069999999999999</v>
      </c>
      <c r="L69" s="33"/>
      <c r="M69" s="1"/>
      <c r="N69" s="51"/>
      <c r="P69" s="33"/>
      <c r="Q69" s="46"/>
    </row>
    <row r="70" spans="3:17">
      <c r="C70" s="33" t="s">
        <v>456</v>
      </c>
      <c r="D70" s="1">
        <v>19.079999999999998</v>
      </c>
      <c r="E70" s="1">
        <v>25.56</v>
      </c>
      <c r="F70" s="1">
        <v>-6.4790000000000001</v>
      </c>
      <c r="G70" s="1">
        <v>12</v>
      </c>
      <c r="H70" s="1">
        <v>8</v>
      </c>
      <c r="I70" s="46">
        <v>0.81299999999999994</v>
      </c>
      <c r="L70" s="33" t="s">
        <v>372</v>
      </c>
      <c r="M70" s="1"/>
      <c r="N70" s="51"/>
      <c r="P70" s="33" t="s">
        <v>372</v>
      </c>
      <c r="Q70" s="46"/>
    </row>
    <row r="71" spans="3:17">
      <c r="C71" s="33" t="s">
        <v>457</v>
      </c>
      <c r="D71" s="1">
        <v>19.079999999999998</v>
      </c>
      <c r="E71" s="1">
        <v>12.63</v>
      </c>
      <c r="F71" s="1">
        <v>6.4580000000000002</v>
      </c>
      <c r="G71" s="1">
        <v>12</v>
      </c>
      <c r="H71" s="1">
        <v>8</v>
      </c>
      <c r="I71" s="46">
        <v>0.81040000000000001</v>
      </c>
      <c r="L71" s="33" t="s">
        <v>466</v>
      </c>
      <c r="M71" s="1" t="s">
        <v>486</v>
      </c>
      <c r="N71" s="51"/>
      <c r="P71" s="33" t="s">
        <v>476</v>
      </c>
      <c r="Q71" s="46" t="s">
        <v>477</v>
      </c>
    </row>
    <row r="72" spans="3:17">
      <c r="C72" s="33" t="s">
        <v>458</v>
      </c>
      <c r="D72" s="1">
        <v>19.079999999999998</v>
      </c>
      <c r="E72" s="1">
        <v>20</v>
      </c>
      <c r="F72" s="1">
        <v>-0.91669999999999996</v>
      </c>
      <c r="G72" s="1">
        <v>12</v>
      </c>
      <c r="H72" s="1">
        <v>8</v>
      </c>
      <c r="I72" s="46">
        <v>0.115</v>
      </c>
      <c r="L72" s="33" t="s">
        <v>468</v>
      </c>
      <c r="M72" s="1" t="s">
        <v>487</v>
      </c>
      <c r="N72" s="51"/>
      <c r="P72" s="33" t="s">
        <v>478</v>
      </c>
      <c r="Q72" s="46" t="s">
        <v>483</v>
      </c>
    </row>
    <row r="73" spans="3:17" ht="15" thickBot="1">
      <c r="C73" s="34" t="s">
        <v>459</v>
      </c>
      <c r="D73" s="49">
        <v>19.079999999999998</v>
      </c>
      <c r="E73" s="49">
        <v>45.88</v>
      </c>
      <c r="F73" s="49">
        <v>-26.79</v>
      </c>
      <c r="G73" s="49">
        <v>12</v>
      </c>
      <c r="H73" s="49">
        <v>8</v>
      </c>
      <c r="I73" s="50">
        <v>3.3620000000000001</v>
      </c>
      <c r="L73" s="33" t="s">
        <v>377</v>
      </c>
      <c r="M73" s="1">
        <v>-382.5</v>
      </c>
      <c r="N73" s="51"/>
      <c r="P73" s="33" t="s">
        <v>377</v>
      </c>
      <c r="Q73" s="46">
        <v>1538</v>
      </c>
    </row>
    <row r="74" spans="3:17" ht="15" thickBot="1">
      <c r="L74" s="34" t="s">
        <v>378</v>
      </c>
      <c r="M74" s="49">
        <v>-270</v>
      </c>
      <c r="N74" s="52"/>
      <c r="P74" s="34" t="s">
        <v>378</v>
      </c>
      <c r="Q74" s="50">
        <v>1515</v>
      </c>
    </row>
  </sheetData>
  <mergeCells count="8">
    <mergeCell ref="P32:Q32"/>
    <mergeCell ref="P54:Q54"/>
    <mergeCell ref="L54:N54"/>
    <mergeCell ref="C4:K4"/>
    <mergeCell ref="C18:K18"/>
    <mergeCell ref="C32:I32"/>
    <mergeCell ref="C54:I54"/>
    <mergeCell ref="L32:N3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54611-95F9-42E7-93AC-B946B1D48A10}">
  <dimension ref="C2:T31"/>
  <sheetViews>
    <sheetView topLeftCell="A5" workbookViewId="0">
      <selection activeCell="J17" sqref="J17"/>
    </sheetView>
  </sheetViews>
  <sheetFormatPr defaultRowHeight="14.4"/>
  <cols>
    <col min="3" max="3" width="32.44140625" style="28" customWidth="1"/>
  </cols>
  <sheetData>
    <row r="2" spans="3:20" ht="33" customHeight="1">
      <c r="C2" s="53" t="s">
        <v>496</v>
      </c>
      <c r="D2" s="339" t="s">
        <v>495</v>
      </c>
      <c r="E2" s="339"/>
      <c r="F2" s="339"/>
    </row>
    <row r="3" spans="3:20">
      <c r="C3" s="54" t="s">
        <v>494</v>
      </c>
      <c r="D3" s="55">
        <v>0.77331178</v>
      </c>
      <c r="E3" s="55">
        <v>0.86301779000000001</v>
      </c>
      <c r="F3" s="55">
        <v>1.49839262</v>
      </c>
      <c r="I3" s="6"/>
      <c r="J3" s="6"/>
      <c r="K3" s="58"/>
      <c r="L3" s="6"/>
      <c r="M3" s="6"/>
      <c r="N3" s="6"/>
      <c r="O3" s="6"/>
      <c r="P3" s="6"/>
      <c r="Q3" s="6"/>
      <c r="R3" s="6"/>
      <c r="S3" s="6"/>
      <c r="T3" s="6"/>
    </row>
    <row r="4" spans="3:20">
      <c r="C4" s="56" t="s">
        <v>489</v>
      </c>
      <c r="D4" s="55">
        <v>1.3238810299999999</v>
      </c>
      <c r="E4" s="55">
        <v>2.2114830799999998</v>
      </c>
      <c r="F4" s="55">
        <v>1.9698924900000001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3:20">
      <c r="C5" s="57" t="s">
        <v>424</v>
      </c>
      <c r="D5" s="55">
        <v>0.89512411000000003</v>
      </c>
      <c r="E5" s="55">
        <v>0.75596616000000005</v>
      </c>
      <c r="F5" s="55">
        <v>1.9953230799999999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3:20">
      <c r="C6" s="56" t="s">
        <v>425</v>
      </c>
      <c r="D6" s="55">
        <v>0.54339298999999996</v>
      </c>
      <c r="E6" s="55">
        <v>0.80417567000000001</v>
      </c>
      <c r="F6" s="55">
        <v>2.0262849900000002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3:20">
      <c r="C7" s="56" t="s">
        <v>490</v>
      </c>
      <c r="D7" s="55">
        <v>1.0794143599999999</v>
      </c>
      <c r="E7" s="55">
        <v>2.7169649300000001</v>
      </c>
      <c r="F7" s="55">
        <v>1.46474854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3:20">
      <c r="C8" s="56" t="s">
        <v>491</v>
      </c>
      <c r="D8" s="55">
        <v>0.45809292000000001</v>
      </c>
      <c r="E8" s="55">
        <v>0.92919457000000005</v>
      </c>
      <c r="F8" s="55">
        <v>1.3395269000000001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3:20">
      <c r="C9" s="56" t="s">
        <v>492</v>
      </c>
      <c r="D9" s="55">
        <v>1.69336419</v>
      </c>
      <c r="E9" s="55">
        <v>4.4229661699999996</v>
      </c>
      <c r="F9" s="55">
        <v>5.3570087099999997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3:20">
      <c r="C10" s="56" t="s">
        <v>428</v>
      </c>
      <c r="D10" s="55">
        <v>0.32807715999999998</v>
      </c>
      <c r="E10" s="55">
        <v>0.94777845999999999</v>
      </c>
      <c r="F10" s="55">
        <v>1.59133174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3:20">
      <c r="C11" s="56"/>
      <c r="D11" s="55"/>
      <c r="E11" s="55"/>
      <c r="F11" s="55"/>
    </row>
    <row r="12" spans="3:20">
      <c r="C12" s="54" t="s">
        <v>28</v>
      </c>
      <c r="D12" s="55">
        <v>0.82239587000000003</v>
      </c>
      <c r="E12" s="55">
        <v>1.02072195</v>
      </c>
      <c r="F12" s="55">
        <v>1.1912739000000001</v>
      </c>
    </row>
    <row r="13" spans="3:20">
      <c r="C13" s="54" t="s">
        <v>493</v>
      </c>
      <c r="D13" s="55">
        <v>0.59943521</v>
      </c>
      <c r="E13" s="55">
        <v>0.77691776000000001</v>
      </c>
      <c r="F13" s="55">
        <v>1.0321907400000001</v>
      </c>
    </row>
    <row r="14" spans="3:20">
      <c r="C14" s="54"/>
      <c r="D14" s="55"/>
      <c r="E14" s="55"/>
      <c r="F14" s="55"/>
    </row>
    <row r="15" spans="3:20">
      <c r="C15" s="54" t="s">
        <v>27</v>
      </c>
      <c r="D15" s="55">
        <v>0.59161202000000002</v>
      </c>
      <c r="E15" s="55">
        <v>1.35580159</v>
      </c>
      <c r="F15" s="55">
        <v>1.2467141100000001</v>
      </c>
    </row>
    <row r="16" spans="3:20">
      <c r="C16" s="54" t="s">
        <v>493</v>
      </c>
      <c r="D16" s="55">
        <v>0.16830639999999999</v>
      </c>
      <c r="E16" s="55">
        <v>0.55842402999999996</v>
      </c>
      <c r="F16" s="55">
        <v>1.3043068799999999</v>
      </c>
    </row>
    <row r="19" spans="3:9" ht="43.5" customHeight="1">
      <c r="C19" s="53" t="s">
        <v>504</v>
      </c>
      <c r="D19" s="340" t="s">
        <v>495</v>
      </c>
      <c r="E19" s="340"/>
      <c r="F19" s="340"/>
    </row>
    <row r="20" spans="3:9">
      <c r="C20" s="30" t="s">
        <v>497</v>
      </c>
      <c r="D20" s="29">
        <v>1.5</v>
      </c>
      <c r="E20" s="29">
        <v>0.98</v>
      </c>
      <c r="F20" s="29">
        <v>0.68</v>
      </c>
      <c r="G20" s="29">
        <v>1.2159316</v>
      </c>
      <c r="H20" s="29">
        <v>0.51242069000000001</v>
      </c>
      <c r="I20" s="29">
        <v>1.6049599299999999</v>
      </c>
    </row>
    <row r="21" spans="3:9">
      <c r="C21" s="30" t="s">
        <v>498</v>
      </c>
      <c r="D21" s="29">
        <v>4.3499999999999996</v>
      </c>
      <c r="E21" s="29">
        <v>4.84</v>
      </c>
      <c r="F21" s="29">
        <v>3.68</v>
      </c>
      <c r="G21" s="1"/>
      <c r="H21" s="1"/>
      <c r="I21" s="1"/>
    </row>
    <row r="22" spans="3:9">
      <c r="C22" s="59" t="s">
        <v>441</v>
      </c>
      <c r="D22" s="29">
        <v>0.47354740000000001</v>
      </c>
      <c r="E22" s="29">
        <v>1.12056442</v>
      </c>
      <c r="F22" s="29">
        <v>1.63486602</v>
      </c>
      <c r="G22" s="1"/>
      <c r="H22" s="1"/>
      <c r="I22" s="1"/>
    </row>
    <row r="23" spans="3:9">
      <c r="C23" s="30" t="s">
        <v>443</v>
      </c>
      <c r="D23" s="29">
        <v>1.53202767</v>
      </c>
      <c r="E23" s="29">
        <v>1.1444062100000001</v>
      </c>
      <c r="F23" s="29">
        <v>1.0923877500000001</v>
      </c>
      <c r="G23" s="1"/>
      <c r="H23" s="1"/>
      <c r="I23" s="1"/>
    </row>
    <row r="24" spans="3:9">
      <c r="C24" s="30" t="s">
        <v>499</v>
      </c>
      <c r="D24" s="29">
        <v>1.0226608699999999</v>
      </c>
      <c r="E24" s="29">
        <v>1.5735585400000001</v>
      </c>
      <c r="F24" s="29">
        <v>1.17301637</v>
      </c>
      <c r="G24" s="1"/>
      <c r="H24" s="1"/>
      <c r="I24" s="1"/>
    </row>
    <row r="25" spans="3:9">
      <c r="C25" s="30" t="s">
        <v>500</v>
      </c>
      <c r="D25" s="29">
        <v>0.81481722000000001</v>
      </c>
      <c r="E25" s="29">
        <v>0.50067771999999999</v>
      </c>
      <c r="F25" s="29">
        <v>1.44733727</v>
      </c>
      <c r="G25" s="1"/>
      <c r="H25" s="1"/>
      <c r="I25" s="1"/>
    </row>
    <row r="26" spans="3:9">
      <c r="C26" s="30" t="s">
        <v>501</v>
      </c>
      <c r="D26" s="29">
        <v>1.54706766</v>
      </c>
      <c r="E26" s="29">
        <v>1.7166093200000001</v>
      </c>
      <c r="F26" s="29">
        <v>4.3756708199999998</v>
      </c>
      <c r="G26" s="1"/>
      <c r="H26" s="1"/>
      <c r="I26" s="1"/>
    </row>
    <row r="27" spans="3:9">
      <c r="C27" s="30" t="s">
        <v>383</v>
      </c>
      <c r="D27" s="29">
        <v>0.67760894000000005</v>
      </c>
      <c r="E27" s="29">
        <v>0.20027109000000001</v>
      </c>
      <c r="F27" s="29">
        <v>0.80108435</v>
      </c>
      <c r="G27" s="1"/>
      <c r="H27" s="1"/>
      <c r="I27" s="1"/>
    </row>
    <row r="28" spans="3:9">
      <c r="C28" s="30" t="s">
        <v>502</v>
      </c>
      <c r="D28" s="29">
        <v>2.0699999999999998</v>
      </c>
      <c r="E28" s="29">
        <v>1.1599999999999999</v>
      </c>
      <c r="F28" s="29">
        <v>0.42</v>
      </c>
      <c r="G28" s="1"/>
      <c r="H28" s="1"/>
      <c r="I28" s="1"/>
    </row>
    <row r="29" spans="3:9">
      <c r="C29" s="30" t="s">
        <v>503</v>
      </c>
      <c r="D29" s="29">
        <v>1.46</v>
      </c>
      <c r="E29" s="29">
        <v>1.2</v>
      </c>
      <c r="F29" s="29">
        <v>0.51</v>
      </c>
      <c r="G29" s="1"/>
      <c r="H29" s="1"/>
      <c r="I29" s="1"/>
    </row>
    <row r="30" spans="3:9">
      <c r="C30" s="30" t="s">
        <v>473</v>
      </c>
      <c r="D30" s="29">
        <v>0.57668105000000003</v>
      </c>
      <c r="E30" s="29">
        <v>0.86592659999999999</v>
      </c>
      <c r="F30" s="29">
        <v>2.00254939</v>
      </c>
      <c r="G30" s="1"/>
      <c r="H30" s="1"/>
      <c r="I30" s="1"/>
    </row>
    <row r="31" spans="3:9">
      <c r="C31" s="30" t="s">
        <v>503</v>
      </c>
      <c r="D31" s="29">
        <v>2.3380018300000001</v>
      </c>
      <c r="E31" s="29">
        <v>0.78068930999999997</v>
      </c>
      <c r="F31" s="29">
        <v>1.8636246400000001</v>
      </c>
      <c r="G31" s="1"/>
      <c r="H31" s="1"/>
      <c r="I31" s="1"/>
    </row>
  </sheetData>
  <mergeCells count="2">
    <mergeCell ref="D2:F2"/>
    <mergeCell ref="D19:F19"/>
  </mergeCells>
  <phoneticPr fontId="13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FDCCF-BD8A-4BC1-9400-14063D907C24}">
  <dimension ref="B3:AS206"/>
  <sheetViews>
    <sheetView topLeftCell="C1" workbookViewId="0">
      <selection activeCell="K23" sqref="K23"/>
    </sheetView>
  </sheetViews>
  <sheetFormatPr defaultRowHeight="14.4"/>
  <cols>
    <col min="2" max="2" width="62.33203125" style="28" customWidth="1"/>
    <col min="10" max="10" width="23.88671875" style="28" customWidth="1"/>
    <col min="11" max="11" width="43.109375" customWidth="1"/>
    <col min="23" max="23" width="36.33203125" customWidth="1"/>
  </cols>
  <sheetData>
    <row r="3" spans="2:39">
      <c r="B3" s="28" t="s">
        <v>404</v>
      </c>
      <c r="K3" s="28" t="s">
        <v>405</v>
      </c>
    </row>
    <row r="5" spans="2:39">
      <c r="C5" s="301" t="s">
        <v>417</v>
      </c>
      <c r="D5" s="301"/>
      <c r="E5" s="301"/>
      <c r="F5" s="301"/>
      <c r="G5" s="301"/>
      <c r="K5" s="28"/>
      <c r="L5" s="301" t="s">
        <v>417</v>
      </c>
      <c r="M5" s="301"/>
      <c r="N5" s="301"/>
      <c r="O5" s="301"/>
      <c r="P5" s="301"/>
    </row>
    <row r="6" spans="2:39">
      <c r="B6" s="4" t="s">
        <v>289</v>
      </c>
      <c r="C6" s="1">
        <v>1.20746383</v>
      </c>
      <c r="D6" s="35" t="s">
        <v>401</v>
      </c>
      <c r="E6" s="35" t="s">
        <v>402</v>
      </c>
      <c r="F6" s="35" t="s">
        <v>403</v>
      </c>
      <c r="G6" s="1">
        <v>0.78044265000000002</v>
      </c>
      <c r="I6" s="1"/>
      <c r="K6" s="4" t="s">
        <v>289</v>
      </c>
      <c r="L6" s="1">
        <v>1.12198804</v>
      </c>
      <c r="M6" s="1"/>
      <c r="N6" s="1">
        <v>0.89127509999999999</v>
      </c>
      <c r="O6" s="1">
        <v>0.13657021999999999</v>
      </c>
      <c r="P6" s="1">
        <v>1.2479718399999999</v>
      </c>
      <c r="Q6" s="1">
        <v>0.54894792999999997</v>
      </c>
      <c r="S6" s="1" t="s">
        <v>1105</v>
      </c>
      <c r="Y6" s="3"/>
      <c r="Z6" s="6"/>
      <c r="AA6" s="6"/>
      <c r="AB6" s="3"/>
      <c r="AC6" s="6"/>
      <c r="AD6" s="6"/>
      <c r="AE6" s="6"/>
      <c r="AF6" s="6"/>
      <c r="AG6" s="6"/>
      <c r="AH6" s="6"/>
      <c r="AI6" s="6"/>
      <c r="AJ6" s="6"/>
      <c r="AK6" s="3"/>
      <c r="AL6" s="6"/>
      <c r="AM6" s="6"/>
    </row>
    <row r="7" spans="2:39">
      <c r="B7" s="4" t="s">
        <v>383</v>
      </c>
      <c r="C7" s="1">
        <v>1.970157749</v>
      </c>
      <c r="D7" s="1">
        <v>2.7548845329999998</v>
      </c>
      <c r="E7" s="1">
        <v>4.4671285740000002</v>
      </c>
      <c r="F7" s="1"/>
      <c r="G7" s="1"/>
      <c r="H7" s="8"/>
      <c r="I7" s="8"/>
      <c r="K7" s="4" t="s">
        <v>383</v>
      </c>
      <c r="L7" s="1">
        <v>10.4148634</v>
      </c>
      <c r="M7" s="1">
        <v>1.6657830849999999</v>
      </c>
      <c r="N7" s="1">
        <v>6.6523574419999996</v>
      </c>
      <c r="O7" s="1"/>
      <c r="P7" s="1"/>
      <c r="Q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2:39">
      <c r="B8" s="4" t="s">
        <v>1106</v>
      </c>
      <c r="C8" s="1">
        <v>20.144904740000001</v>
      </c>
      <c r="D8" s="1">
        <v>26.073779500000001</v>
      </c>
      <c r="E8" s="1">
        <v>23.930657849999999</v>
      </c>
      <c r="F8" s="1"/>
      <c r="G8" s="1"/>
      <c r="H8" s="8"/>
      <c r="I8" s="8"/>
      <c r="K8" s="4" t="s">
        <v>1106</v>
      </c>
      <c r="L8" s="1">
        <v>16.248994960000001</v>
      </c>
      <c r="M8" s="1">
        <v>2.2338044969999999</v>
      </c>
      <c r="N8" s="1">
        <v>5.2568172000000004</v>
      </c>
      <c r="O8" s="1"/>
      <c r="P8" s="1"/>
      <c r="Q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>
      <c r="B9" s="4" t="s">
        <v>385</v>
      </c>
      <c r="C9" s="1">
        <v>3.3260669900000002</v>
      </c>
      <c r="D9" s="1">
        <v>1.37270961</v>
      </c>
      <c r="E9" s="1">
        <v>2.8086744600000002</v>
      </c>
      <c r="F9" s="1"/>
      <c r="G9" s="1"/>
      <c r="H9" s="8"/>
      <c r="I9" s="8"/>
      <c r="K9" s="4" t="s">
        <v>385</v>
      </c>
      <c r="L9" s="1">
        <v>4.0199984300000002</v>
      </c>
      <c r="M9" s="1">
        <v>11.4805425</v>
      </c>
      <c r="N9" s="1">
        <v>11.5095261</v>
      </c>
      <c r="O9" s="1"/>
      <c r="P9" s="1"/>
      <c r="Q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>
      <c r="B10" s="4" t="s">
        <v>1107</v>
      </c>
      <c r="C10" s="1">
        <v>3.0220193900000001</v>
      </c>
      <c r="D10" s="1">
        <v>3.88463067</v>
      </c>
      <c r="E10" s="1">
        <v>5.3464571400000001</v>
      </c>
      <c r="F10" s="1"/>
      <c r="G10" s="1"/>
      <c r="H10" s="8"/>
      <c r="I10" s="8"/>
      <c r="K10" s="4" t="s">
        <v>1107</v>
      </c>
      <c r="L10" s="1">
        <v>14.5945161</v>
      </c>
      <c r="M10" s="1">
        <v>7.5144982999999996</v>
      </c>
      <c r="N10" s="1">
        <v>8.1548484400000003</v>
      </c>
      <c r="O10" s="1"/>
      <c r="P10" s="1"/>
      <c r="Q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>
      <c r="B11" s="2" t="s">
        <v>387</v>
      </c>
      <c r="C11" s="1">
        <v>6.0851801290000003</v>
      </c>
      <c r="D11" s="1">
        <v>13.37964099</v>
      </c>
      <c r="E11" s="1">
        <v>29.824053970000001</v>
      </c>
      <c r="F11" s="1"/>
      <c r="G11" s="1"/>
      <c r="H11" s="8"/>
      <c r="I11" s="8"/>
      <c r="K11" s="2" t="s">
        <v>387</v>
      </c>
      <c r="L11" s="1">
        <v>7.7420324630000001</v>
      </c>
      <c r="M11" s="1">
        <v>3.294861751</v>
      </c>
      <c r="N11" s="1">
        <v>3.6221295169999999</v>
      </c>
      <c r="O11" s="1"/>
      <c r="P11" s="1"/>
      <c r="Q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2:39">
      <c r="B12" s="4" t="s">
        <v>1109</v>
      </c>
      <c r="C12" s="1">
        <v>2.9402037430000001</v>
      </c>
      <c r="D12" s="1">
        <v>4.3684364010000003</v>
      </c>
      <c r="E12" s="1">
        <v>4.137623584</v>
      </c>
      <c r="F12" s="1"/>
      <c r="G12" s="1"/>
      <c r="H12" s="8"/>
      <c r="I12" s="8"/>
      <c r="K12" s="4" t="s">
        <v>1109</v>
      </c>
      <c r="L12" s="1">
        <v>9.8578347290000004</v>
      </c>
      <c r="M12" s="1">
        <v>9.8234258840000006</v>
      </c>
      <c r="N12" s="1">
        <v>11.35343999</v>
      </c>
      <c r="O12" s="1"/>
      <c r="P12" s="1"/>
      <c r="Q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2:39">
      <c r="B13" s="2" t="s">
        <v>1108</v>
      </c>
      <c r="C13" s="1">
        <v>6.1712627070000003</v>
      </c>
      <c r="D13" s="1">
        <v>7.0024791630000003</v>
      </c>
      <c r="E13" s="1">
        <v>3.3822270969999999</v>
      </c>
      <c r="F13" s="1"/>
      <c r="G13" s="1"/>
      <c r="H13" s="8"/>
      <c r="I13" s="8"/>
      <c r="K13" s="2" t="s">
        <v>1108</v>
      </c>
      <c r="L13" s="1">
        <v>9.7906102980000007</v>
      </c>
      <c r="M13" s="1">
        <v>14.195944150000001</v>
      </c>
      <c r="N13" s="1">
        <v>10.000050829999999</v>
      </c>
      <c r="O13" s="1"/>
      <c r="P13" s="1"/>
      <c r="Q13" s="1"/>
    </row>
    <row r="14" spans="2:39">
      <c r="B14" s="2"/>
      <c r="C14" s="1"/>
      <c r="D14" s="1"/>
      <c r="E14" s="1"/>
      <c r="F14" s="1"/>
      <c r="G14" s="1"/>
      <c r="K14" s="28"/>
    </row>
    <row r="15" spans="2:39">
      <c r="B15" s="4" t="s">
        <v>294</v>
      </c>
      <c r="C15" s="1">
        <v>0.87606117999999999</v>
      </c>
      <c r="D15" s="1">
        <v>0.87789132999999997</v>
      </c>
      <c r="E15" s="1">
        <v>1.30024384</v>
      </c>
      <c r="F15" s="1">
        <v>1.12436636</v>
      </c>
      <c r="G15" s="1">
        <v>1.0539170899999999</v>
      </c>
      <c r="K15" s="2" t="s">
        <v>28</v>
      </c>
      <c r="L15" s="1">
        <v>0.59078982000000002</v>
      </c>
      <c r="M15" s="1">
        <v>0.93241185999999998</v>
      </c>
      <c r="N15" s="1">
        <v>1.81534514</v>
      </c>
      <c r="O15" s="1">
        <v>1.8577794599999999</v>
      </c>
      <c r="P15" s="1">
        <v>0.53827701999999999</v>
      </c>
    </row>
    <row r="16" spans="2:39">
      <c r="B16" s="4" t="s">
        <v>388</v>
      </c>
      <c r="C16" s="1">
        <v>3.5217034900000002</v>
      </c>
      <c r="D16" s="1">
        <v>2.8834154000000001</v>
      </c>
      <c r="E16" s="1">
        <v>5.6464303200000003</v>
      </c>
      <c r="F16" s="1"/>
      <c r="G16" s="1"/>
      <c r="H16" s="8"/>
      <c r="I16" s="8"/>
      <c r="K16" s="4" t="s">
        <v>388</v>
      </c>
      <c r="L16" s="1">
        <v>0.19024801</v>
      </c>
      <c r="M16" s="1">
        <v>0.12338022999999999</v>
      </c>
      <c r="N16" s="1">
        <v>0.16939367999999999</v>
      </c>
      <c r="O16" s="1"/>
      <c r="P16" s="1"/>
    </row>
    <row r="17" spans="2:17">
      <c r="B17" s="4" t="s">
        <v>1110</v>
      </c>
      <c r="C17" s="1">
        <v>1.5617671E-2</v>
      </c>
      <c r="D17" s="1">
        <v>2.7033036E-2</v>
      </c>
      <c r="E17" s="1">
        <v>3.9505970000000001E-2</v>
      </c>
      <c r="F17" s="1"/>
      <c r="G17" s="1"/>
      <c r="H17" s="8"/>
      <c r="I17" s="8"/>
      <c r="K17" s="4" t="s">
        <v>1110</v>
      </c>
      <c r="L17" s="1">
        <v>44.6080884</v>
      </c>
      <c r="M17" s="1">
        <v>43.482033190000003</v>
      </c>
      <c r="N17" s="1">
        <v>49.978315649999999</v>
      </c>
      <c r="O17" s="1"/>
      <c r="P17" s="1"/>
    </row>
    <row r="18" spans="2:17">
      <c r="B18" s="4" t="s">
        <v>1111</v>
      </c>
      <c r="C18" s="1">
        <v>2.8692422999999998</v>
      </c>
      <c r="D18" s="1">
        <v>2.8125338110000002</v>
      </c>
      <c r="E18" s="1">
        <v>2.3162912900000001</v>
      </c>
      <c r="F18" s="1"/>
      <c r="G18" s="1"/>
      <c r="H18" s="8"/>
      <c r="I18" s="8"/>
      <c r="K18" s="4" t="s">
        <v>1111</v>
      </c>
      <c r="L18" s="1">
        <v>2.3366841350000001</v>
      </c>
      <c r="M18" s="1">
        <v>1.9513705210000001</v>
      </c>
      <c r="N18" s="1">
        <v>1.7998691259999999</v>
      </c>
      <c r="O18" s="1"/>
      <c r="P18" s="1"/>
    </row>
    <row r="19" spans="2:17">
      <c r="B19" s="4" t="s">
        <v>1112</v>
      </c>
      <c r="C19" s="1">
        <v>30.430098489999999</v>
      </c>
      <c r="D19" s="1">
        <v>23.14536373</v>
      </c>
      <c r="E19" s="1">
        <v>11.768473240000001</v>
      </c>
      <c r="F19" s="1"/>
      <c r="G19" s="1"/>
      <c r="H19" s="8"/>
      <c r="I19" s="8"/>
      <c r="K19" s="4" t="s">
        <v>1112</v>
      </c>
      <c r="L19" s="1">
        <v>5.4936916870000001</v>
      </c>
      <c r="M19" s="1">
        <v>5.3463009599999998</v>
      </c>
      <c r="N19" s="1">
        <v>2.3854343249999999</v>
      </c>
      <c r="O19" s="1"/>
      <c r="P19" s="1"/>
    </row>
    <row r="20" spans="2:17">
      <c r="B20" s="2" t="s">
        <v>1113</v>
      </c>
      <c r="C20" s="1">
        <v>19.529084959999999</v>
      </c>
      <c r="D20" s="1">
        <v>9.3640284529999995</v>
      </c>
      <c r="E20" s="1">
        <v>14.873532340000001</v>
      </c>
      <c r="F20" s="1"/>
      <c r="G20" s="1"/>
      <c r="H20" s="8"/>
      <c r="I20" s="8"/>
      <c r="K20" s="2" t="s">
        <v>1113</v>
      </c>
      <c r="L20" s="1">
        <v>7.498654481</v>
      </c>
      <c r="M20" s="1">
        <v>4.8152750989999999</v>
      </c>
      <c r="N20" s="1">
        <v>6.4967412790000001</v>
      </c>
      <c r="O20" s="1"/>
      <c r="P20" s="1"/>
    </row>
    <row r="21" spans="2:17">
      <c r="B21" s="4" t="s">
        <v>944</v>
      </c>
      <c r="C21" s="1">
        <v>94.116422290000003</v>
      </c>
      <c r="D21" s="1">
        <v>107.8774748</v>
      </c>
      <c r="E21" s="1">
        <v>77.041260519999994</v>
      </c>
      <c r="F21" s="1"/>
      <c r="G21" s="1"/>
      <c r="H21" s="8"/>
      <c r="I21" s="8"/>
      <c r="K21" s="4" t="s">
        <v>944</v>
      </c>
      <c r="L21" s="1">
        <v>315.78904870000002</v>
      </c>
      <c r="M21" s="1">
        <v>374.54291239999998</v>
      </c>
      <c r="N21" s="1">
        <v>309.17451560000001</v>
      </c>
      <c r="O21" s="1"/>
      <c r="P21" s="1"/>
    </row>
    <row r="22" spans="2:17">
      <c r="B22" s="2" t="s">
        <v>1114</v>
      </c>
      <c r="C22" s="1">
        <v>1.9173557000000001</v>
      </c>
      <c r="D22" s="1">
        <v>1.09840301</v>
      </c>
      <c r="E22" s="1">
        <v>2.0085968599999999</v>
      </c>
      <c r="F22" s="1"/>
      <c r="G22" s="1"/>
      <c r="H22" s="8"/>
      <c r="I22" s="8"/>
      <c r="K22" s="2" t="s">
        <v>1114</v>
      </c>
      <c r="L22" s="1">
        <v>0.91728434999999997</v>
      </c>
      <c r="M22" s="1">
        <v>0.99528890999999997</v>
      </c>
      <c r="N22" s="1">
        <v>1.1825486300000001</v>
      </c>
      <c r="O22" s="1"/>
      <c r="P22" s="1"/>
    </row>
    <row r="23" spans="2:17">
      <c r="B23" s="4" t="s">
        <v>1390</v>
      </c>
      <c r="C23" s="1">
        <v>31.340994299999998</v>
      </c>
      <c r="D23" s="1">
        <v>16.507631100000001</v>
      </c>
      <c r="E23" s="1">
        <v>24.960678600000001</v>
      </c>
      <c r="F23" s="1"/>
      <c r="G23" s="1"/>
      <c r="H23" s="8"/>
      <c r="I23" s="8"/>
      <c r="K23" s="4" t="s">
        <v>1390</v>
      </c>
      <c r="L23" s="1">
        <v>8.4868516500000002</v>
      </c>
      <c r="M23" s="1"/>
      <c r="N23" s="1">
        <v>6.8328491199999997</v>
      </c>
      <c r="O23" s="1"/>
      <c r="P23" s="1"/>
    </row>
    <row r="24" spans="2:17">
      <c r="B24" s="4" t="s">
        <v>389</v>
      </c>
      <c r="C24" s="1">
        <v>1.61547369</v>
      </c>
      <c r="D24" s="1">
        <v>8.8476609400000008</v>
      </c>
      <c r="E24" s="1">
        <v>3.0982884400000001</v>
      </c>
      <c r="F24" s="1"/>
      <c r="G24" s="1"/>
      <c r="H24" s="8"/>
      <c r="I24" s="8"/>
      <c r="K24" s="4" t="s">
        <v>389</v>
      </c>
      <c r="L24" s="1">
        <v>1.3675962699999999</v>
      </c>
      <c r="M24" s="1">
        <v>1.44670699</v>
      </c>
      <c r="N24" s="1">
        <v>0.99832505999999999</v>
      </c>
      <c r="O24" s="1"/>
      <c r="P24" s="1"/>
    </row>
    <row r="25" spans="2:17">
      <c r="B25" s="4"/>
      <c r="C25" s="1"/>
      <c r="D25" s="1"/>
      <c r="E25" s="1"/>
      <c r="F25" s="1"/>
      <c r="G25" s="1"/>
      <c r="K25" s="28"/>
    </row>
    <row r="26" spans="2:17">
      <c r="B26" s="4" t="s">
        <v>299</v>
      </c>
      <c r="C26" s="1">
        <v>0.41803179000000001</v>
      </c>
      <c r="D26" s="1">
        <v>1.12337785</v>
      </c>
      <c r="E26" s="1">
        <v>2.12943718</v>
      </c>
      <c r="F26" s="1">
        <v>1.3587722099999999</v>
      </c>
      <c r="G26" s="1">
        <v>0.76857679999999995</v>
      </c>
      <c r="K26" s="2" t="s">
        <v>27</v>
      </c>
      <c r="L26" s="1">
        <v>1.61532579</v>
      </c>
      <c r="M26" s="1">
        <v>1.7903829899999999</v>
      </c>
      <c r="N26" s="1">
        <v>0.34577527000000002</v>
      </c>
      <c r="O26" s="1">
        <v>2.3163969799999999</v>
      </c>
      <c r="P26" s="1">
        <v>0.21112843000000001</v>
      </c>
      <c r="Q26" s="1">
        <v>2.0447503299999998</v>
      </c>
    </row>
    <row r="27" spans="2:17">
      <c r="B27" s="4" t="s">
        <v>390</v>
      </c>
      <c r="C27" s="1">
        <v>6.1100233399999997</v>
      </c>
      <c r="D27" s="1">
        <v>4.31538164</v>
      </c>
      <c r="E27" s="1">
        <v>6.4732492199999996</v>
      </c>
      <c r="F27" s="1"/>
      <c r="G27" s="1"/>
      <c r="H27" s="8"/>
      <c r="I27" s="8"/>
      <c r="K27" s="4" t="s">
        <v>390</v>
      </c>
      <c r="L27" s="1">
        <v>1.14417846</v>
      </c>
      <c r="M27" s="1">
        <v>9.7801988800000004</v>
      </c>
      <c r="N27" s="1">
        <v>1.95866349</v>
      </c>
      <c r="O27" s="1"/>
      <c r="P27" s="1"/>
      <c r="Q27" s="1"/>
    </row>
    <row r="28" spans="2:17">
      <c r="B28" s="4" t="s">
        <v>391</v>
      </c>
      <c r="C28" s="1">
        <v>4.5227501200000004</v>
      </c>
      <c r="D28" s="1">
        <v>9.0110652800000004</v>
      </c>
      <c r="E28" s="1">
        <v>9.0500426600000008</v>
      </c>
      <c r="F28" s="1"/>
      <c r="G28" s="1"/>
      <c r="H28" s="8"/>
      <c r="I28" s="8"/>
      <c r="K28" s="4" t="s">
        <v>391</v>
      </c>
      <c r="L28" s="1">
        <v>3.6271932200000001</v>
      </c>
      <c r="M28" s="1">
        <v>8.4591258200000006</v>
      </c>
      <c r="N28" s="1">
        <v>1.9087776999999999</v>
      </c>
      <c r="O28" s="1"/>
      <c r="P28" s="1"/>
      <c r="Q28" s="1"/>
    </row>
    <row r="29" spans="2:17">
      <c r="B29" s="4" t="s">
        <v>392</v>
      </c>
      <c r="C29" s="1">
        <v>31.12833251</v>
      </c>
      <c r="D29" s="1">
        <v>54.437639310000002</v>
      </c>
      <c r="E29" s="1">
        <v>48.46750299</v>
      </c>
      <c r="F29" s="1"/>
      <c r="G29" s="1"/>
      <c r="H29" s="8"/>
      <c r="I29" s="8"/>
      <c r="K29" s="4" t="s">
        <v>411</v>
      </c>
      <c r="L29" s="1">
        <v>80.468392019999996</v>
      </c>
      <c r="M29" s="1">
        <v>56.637505189999999</v>
      </c>
      <c r="N29" s="1">
        <v>43.935461629999999</v>
      </c>
      <c r="O29" s="1"/>
      <c r="P29" s="1"/>
      <c r="Q29" s="1"/>
    </row>
    <row r="30" spans="2:17">
      <c r="B30" s="4" t="s">
        <v>393</v>
      </c>
      <c r="C30" s="1">
        <v>4.9291013860000001</v>
      </c>
      <c r="D30" s="1">
        <v>4.1371829499999997</v>
      </c>
      <c r="E30" s="1">
        <v>5.4462212430000001</v>
      </c>
      <c r="F30" s="1"/>
      <c r="G30" s="1"/>
      <c r="H30" s="8"/>
      <c r="I30" s="8"/>
      <c r="K30" s="4" t="s">
        <v>412</v>
      </c>
      <c r="L30" s="1">
        <v>12.966549799999999</v>
      </c>
      <c r="M30" s="1">
        <v>13.2116334</v>
      </c>
      <c r="N30" s="1">
        <v>12.120791499999999</v>
      </c>
      <c r="O30" s="1"/>
      <c r="P30" s="1"/>
      <c r="Q30" s="1"/>
    </row>
    <row r="31" spans="2:17">
      <c r="B31" s="4" t="s">
        <v>394</v>
      </c>
      <c r="C31" s="1">
        <v>14.9312533</v>
      </c>
      <c r="D31" s="1">
        <v>23.066660500000001</v>
      </c>
      <c r="E31" s="1">
        <v>17.108485600000002</v>
      </c>
      <c r="F31" s="1"/>
      <c r="G31" s="1"/>
      <c r="H31" s="8"/>
      <c r="I31" s="8"/>
      <c r="K31" s="4" t="s">
        <v>394</v>
      </c>
      <c r="L31" s="1">
        <v>136.19187400000001</v>
      </c>
      <c r="M31" s="1">
        <v>136.78262699999999</v>
      </c>
      <c r="N31" s="1">
        <v>109.616629</v>
      </c>
      <c r="O31" s="1"/>
      <c r="P31" s="1"/>
      <c r="Q31" s="1"/>
    </row>
    <row r="32" spans="2:17">
      <c r="B32" s="4" t="s">
        <v>1116</v>
      </c>
      <c r="C32" s="1">
        <v>13.8738299</v>
      </c>
      <c r="D32" s="1">
        <v>16.733451599999999</v>
      </c>
      <c r="E32" s="1">
        <v>14.348819300000001</v>
      </c>
      <c r="F32" s="1"/>
      <c r="G32" s="1"/>
      <c r="H32" s="8"/>
      <c r="I32" s="8"/>
      <c r="K32" s="4" t="s">
        <v>1116</v>
      </c>
      <c r="L32" s="1">
        <v>176.805542</v>
      </c>
      <c r="M32" s="1">
        <v>283.48063500000001</v>
      </c>
      <c r="N32" s="1">
        <v>162.93569099999999</v>
      </c>
      <c r="O32" s="1"/>
      <c r="P32" s="1"/>
      <c r="Q32" s="1"/>
    </row>
    <row r="33" spans="2:45">
      <c r="B33" s="4" t="s">
        <v>396</v>
      </c>
      <c r="C33" s="1">
        <v>7.5826347600000004</v>
      </c>
      <c r="D33" s="1">
        <v>5.6043990299999997</v>
      </c>
      <c r="E33" s="1">
        <v>8.4732884300000002</v>
      </c>
      <c r="F33" s="1"/>
      <c r="G33" s="1"/>
      <c r="H33" s="8"/>
      <c r="I33" s="8"/>
      <c r="K33" s="4" t="s">
        <v>396</v>
      </c>
      <c r="L33" s="1">
        <v>7.5470301800000001</v>
      </c>
      <c r="M33" s="1">
        <v>17.531454799999999</v>
      </c>
      <c r="N33" s="1">
        <v>11.387997199999999</v>
      </c>
      <c r="O33" s="1"/>
      <c r="P33" s="1"/>
      <c r="Q33" s="1"/>
    </row>
    <row r="34" spans="2:45">
      <c r="B34" s="4" t="s">
        <v>1117</v>
      </c>
      <c r="C34" s="1">
        <v>22.333053899999999</v>
      </c>
      <c r="D34" s="1">
        <v>20.821634800000002</v>
      </c>
      <c r="E34" s="1">
        <v>20.017830400000001</v>
      </c>
      <c r="F34" s="1"/>
      <c r="G34" s="1"/>
      <c r="H34" s="8"/>
      <c r="I34" s="8"/>
      <c r="K34" s="4" t="s">
        <v>1117</v>
      </c>
      <c r="L34" s="1">
        <v>345.56106599999998</v>
      </c>
      <c r="M34" s="1">
        <v>666.86699699999997</v>
      </c>
      <c r="N34" s="1">
        <v>345.66915799999998</v>
      </c>
      <c r="O34" s="1"/>
      <c r="P34" s="1"/>
      <c r="Q34" s="1"/>
    </row>
    <row r="35" spans="2:45">
      <c r="B35" s="2" t="s">
        <v>1118</v>
      </c>
      <c r="C35" s="1">
        <v>23.936312999999998</v>
      </c>
      <c r="D35" s="1">
        <v>24.989644200000001</v>
      </c>
      <c r="E35" s="1">
        <v>30.322607600000001</v>
      </c>
      <c r="F35" s="1"/>
      <c r="G35" s="1"/>
      <c r="H35" s="8"/>
      <c r="I35" s="8"/>
      <c r="K35" s="2" t="s">
        <v>1118</v>
      </c>
      <c r="L35" s="1">
        <v>127.464671</v>
      </c>
      <c r="M35" s="1">
        <v>177.660213</v>
      </c>
      <c r="N35" s="1">
        <v>97.759107799999995</v>
      </c>
      <c r="O35" s="1"/>
      <c r="P35" s="1"/>
      <c r="Q35" s="1"/>
    </row>
    <row r="36" spans="2:45">
      <c r="B36" s="4" t="s">
        <v>399</v>
      </c>
      <c r="C36" s="1">
        <v>2.6081324600000002</v>
      </c>
      <c r="D36" s="1">
        <v>2.0676277999999999</v>
      </c>
      <c r="E36" s="1">
        <v>1.65922474</v>
      </c>
      <c r="F36" s="1"/>
      <c r="G36" s="1"/>
      <c r="H36" s="8"/>
      <c r="I36" s="8"/>
      <c r="K36" s="4" t="s">
        <v>399</v>
      </c>
      <c r="L36" s="1">
        <v>19.444651400000001</v>
      </c>
      <c r="M36" s="1">
        <v>19.037094199999999</v>
      </c>
      <c r="N36" s="1">
        <v>15.020682900000001</v>
      </c>
      <c r="O36" s="1"/>
      <c r="P36" s="1"/>
      <c r="Q36" s="1"/>
    </row>
    <row r="37" spans="2:45">
      <c r="B37" s="2" t="s">
        <v>1119</v>
      </c>
      <c r="C37" s="1">
        <v>11.459138100000001</v>
      </c>
      <c r="D37" s="1">
        <v>29.528742699999999</v>
      </c>
      <c r="E37" s="1">
        <v>4.8942563100000003</v>
      </c>
      <c r="F37" s="1"/>
      <c r="G37" s="1"/>
      <c r="H37" s="8"/>
      <c r="I37" s="8"/>
      <c r="K37" s="2" t="s">
        <v>1119</v>
      </c>
      <c r="L37" s="1">
        <v>74.641191500000005</v>
      </c>
      <c r="M37" s="1">
        <v>216.11794800000001</v>
      </c>
      <c r="N37" s="1">
        <v>157.68707599999999</v>
      </c>
      <c r="O37" s="1"/>
      <c r="P37" s="1"/>
      <c r="Q37" s="1"/>
    </row>
    <row r="38" spans="2:45">
      <c r="K38" s="28"/>
    </row>
    <row r="39" spans="2:45">
      <c r="K39" s="28"/>
    </row>
    <row r="40" spans="2:45">
      <c r="B40" s="28" t="s">
        <v>415</v>
      </c>
      <c r="K40" s="28" t="s">
        <v>416</v>
      </c>
    </row>
    <row r="41" spans="2:45">
      <c r="C41" s="301" t="s">
        <v>417</v>
      </c>
      <c r="D41" s="301"/>
      <c r="E41" s="301"/>
      <c r="F41" s="301"/>
      <c r="G41" s="301"/>
      <c r="K41" s="28"/>
      <c r="Q41" s="3"/>
      <c r="Y41" s="6"/>
      <c r="Z41" s="6"/>
      <c r="AA41" s="6"/>
      <c r="AB41" s="6"/>
      <c r="AC41" s="3"/>
      <c r="AD41" s="6"/>
      <c r="AE41" s="3"/>
      <c r="AF41" s="6"/>
      <c r="AG41" s="6"/>
      <c r="AH41" s="3" t="s">
        <v>27</v>
      </c>
      <c r="AI41" s="6" t="s">
        <v>390</v>
      </c>
      <c r="AJ41" s="6" t="s">
        <v>391</v>
      </c>
      <c r="AK41" s="6" t="s">
        <v>411</v>
      </c>
      <c r="AL41" s="6" t="s">
        <v>412</v>
      </c>
      <c r="AM41" s="6" t="s">
        <v>394</v>
      </c>
      <c r="AN41" s="6" t="s">
        <v>395</v>
      </c>
      <c r="AO41" s="6" t="s">
        <v>396</v>
      </c>
      <c r="AP41" s="6" t="s">
        <v>397</v>
      </c>
      <c r="AQ41" s="3" t="s">
        <v>413</v>
      </c>
      <c r="AR41" s="6" t="s">
        <v>414</v>
      </c>
      <c r="AS41" s="6" t="s">
        <v>400</v>
      </c>
    </row>
    <row r="42" spans="2:45">
      <c r="B42" s="2" t="s">
        <v>29</v>
      </c>
      <c r="C42" s="1">
        <v>1.2253204499999999</v>
      </c>
      <c r="D42" s="1">
        <v>0.98759366999999998</v>
      </c>
      <c r="E42" s="1">
        <v>0.82636520000000002</v>
      </c>
      <c r="I42" s="3"/>
      <c r="K42" s="2" t="s">
        <v>29</v>
      </c>
      <c r="L42" s="1">
        <v>0.55959422999999997</v>
      </c>
      <c r="M42" s="1">
        <v>1.6858947</v>
      </c>
      <c r="N42" s="1">
        <v>1.05997673</v>
      </c>
      <c r="O42" s="3"/>
      <c r="P42" s="6"/>
      <c r="Q42" s="1"/>
      <c r="Y42" s="1"/>
      <c r="Z42" s="1"/>
      <c r="AA42" s="1"/>
      <c r="AB42" s="1"/>
      <c r="AC42" s="1"/>
      <c r="AD42" s="1"/>
      <c r="AE42" s="1"/>
      <c r="AF42" s="1"/>
      <c r="AG42" s="1"/>
      <c r="AH42" s="1">
        <v>1.79738661</v>
      </c>
      <c r="AI42" s="1"/>
      <c r="AJ42" s="1">
        <v>6.8612083000000004</v>
      </c>
      <c r="AK42" s="1">
        <v>1.177294217</v>
      </c>
      <c r="AL42" s="1">
        <v>4.23795126</v>
      </c>
      <c r="AM42" s="1">
        <v>0.73844116999999998</v>
      </c>
      <c r="AN42" s="1">
        <v>1.0041072600000001</v>
      </c>
      <c r="AO42" s="1">
        <v>0.38598420999999999</v>
      </c>
      <c r="AP42" s="1">
        <v>0.61889214000000004</v>
      </c>
      <c r="AQ42" s="1">
        <v>0.53304425</v>
      </c>
      <c r="AR42" s="1">
        <v>0.78581654999999995</v>
      </c>
      <c r="AS42" s="1">
        <v>1.81138742</v>
      </c>
    </row>
    <row r="43" spans="2:45">
      <c r="B43" s="4" t="s">
        <v>383</v>
      </c>
      <c r="C43" s="1">
        <v>3.265686267</v>
      </c>
      <c r="D43" s="1">
        <v>1.004254607</v>
      </c>
      <c r="E43" s="1">
        <v>1.044482578</v>
      </c>
      <c r="I43" s="1"/>
      <c r="K43" s="4" t="s">
        <v>383</v>
      </c>
      <c r="L43" s="1">
        <v>3.983164414</v>
      </c>
      <c r="M43" s="1">
        <v>0.415699139</v>
      </c>
      <c r="N43" s="1">
        <v>1.5452267289999999</v>
      </c>
      <c r="O43" s="1"/>
      <c r="P43" s="1"/>
      <c r="Q43" s="1"/>
      <c r="Y43" s="1"/>
      <c r="Z43" s="1"/>
      <c r="AA43" s="1"/>
      <c r="AB43" s="1"/>
      <c r="AC43" s="1"/>
      <c r="AD43" s="1"/>
      <c r="AE43" s="1"/>
      <c r="AF43" s="1"/>
      <c r="AG43" s="1"/>
      <c r="AH43" s="1">
        <v>0.85201742999999996</v>
      </c>
      <c r="AI43" s="1"/>
      <c r="AJ43" s="1">
        <v>20.282920399999998</v>
      </c>
      <c r="AK43" s="1">
        <v>1.832952022</v>
      </c>
      <c r="AL43" s="1">
        <v>4.9562107800000001</v>
      </c>
      <c r="AM43" s="1">
        <v>0.43126968999999998</v>
      </c>
      <c r="AN43" s="1">
        <v>0.61027655000000003</v>
      </c>
      <c r="AO43" s="1">
        <v>1.40131063</v>
      </c>
      <c r="AP43" s="1">
        <v>0.76423867000000001</v>
      </c>
      <c r="AQ43" s="1">
        <v>0.37835200000000002</v>
      </c>
      <c r="AR43" s="1">
        <v>6.03791425</v>
      </c>
      <c r="AS43" s="1">
        <v>0.66283771999999996</v>
      </c>
    </row>
    <row r="44" spans="2:45">
      <c r="B44" s="4" t="s">
        <v>1106</v>
      </c>
      <c r="C44" s="1">
        <v>0.76898111800000002</v>
      </c>
      <c r="D44" s="1">
        <v>0.90795125799999998</v>
      </c>
      <c r="E44" s="1">
        <v>0.62728447200000004</v>
      </c>
      <c r="I44" s="1"/>
      <c r="K44" s="4" t="s">
        <v>1106</v>
      </c>
      <c r="L44" s="1">
        <v>1.7035307129999999</v>
      </c>
      <c r="M44" s="1">
        <v>4.2549650850000003</v>
      </c>
      <c r="N44" s="1">
        <v>0.96429463800000004</v>
      </c>
      <c r="O44" s="1"/>
      <c r="P44" s="1"/>
      <c r="Q44" s="1"/>
      <c r="Y44" s="1"/>
      <c r="Z44" s="1"/>
      <c r="AA44" s="1"/>
      <c r="AB44" s="1"/>
      <c r="AC44" s="1"/>
      <c r="AD44" s="1"/>
      <c r="AE44" s="1"/>
      <c r="AF44" s="1"/>
      <c r="AG44" s="1"/>
      <c r="AH44" s="1">
        <v>0.65299525000000003</v>
      </c>
      <c r="AI44" s="1"/>
      <c r="AJ44" s="1">
        <v>0.64345255000000001</v>
      </c>
      <c r="AK44" s="1">
        <v>2.9975743010000002</v>
      </c>
      <c r="AL44" s="1">
        <v>2.95007435</v>
      </c>
      <c r="AM44" s="1">
        <v>0.45431679000000003</v>
      </c>
      <c r="AN44" s="1">
        <v>0.83850765000000005</v>
      </c>
      <c r="AO44" s="1">
        <v>0.48034312000000001</v>
      </c>
      <c r="AP44" s="1">
        <v>0.68292545999999998</v>
      </c>
      <c r="AQ44" s="1">
        <v>0.461536</v>
      </c>
      <c r="AR44" s="1">
        <v>1.11049536</v>
      </c>
      <c r="AS44" s="1">
        <v>1.1844147899999999</v>
      </c>
    </row>
    <row r="45" spans="2:45">
      <c r="B45" s="4" t="s">
        <v>385</v>
      </c>
      <c r="C45" s="1">
        <v>0.99127790999999998</v>
      </c>
      <c r="D45" s="1">
        <v>0.88774713999999999</v>
      </c>
      <c r="E45" s="1">
        <v>1.12441893</v>
      </c>
      <c r="I45" s="1"/>
      <c r="K45" s="4" t="s">
        <v>385</v>
      </c>
      <c r="L45" s="1">
        <v>1.8672555</v>
      </c>
      <c r="M45" s="1">
        <v>0.89088173999999998</v>
      </c>
      <c r="N45" s="1">
        <v>0.26623316000000002</v>
      </c>
      <c r="O45" s="1"/>
      <c r="P45" s="1"/>
      <c r="Q45" s="1"/>
      <c r="Y45" s="1"/>
      <c r="Z45" s="1"/>
      <c r="AA45" s="1"/>
      <c r="AB45" s="1"/>
      <c r="AC45" s="1"/>
      <c r="AD45" s="1"/>
      <c r="AE45" s="1"/>
      <c r="AF45" s="1"/>
      <c r="AG45" s="1"/>
      <c r="AH45" s="1">
        <v>1.4737718399999999</v>
      </c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2:45">
      <c r="B46" s="4" t="s">
        <v>1107</v>
      </c>
      <c r="C46" s="1">
        <v>1.74025395</v>
      </c>
      <c r="D46" s="1">
        <v>1.3347245700000001</v>
      </c>
      <c r="E46" s="1">
        <v>1.8843017900000001</v>
      </c>
      <c r="I46" s="1"/>
      <c r="K46" s="4" t="s">
        <v>1107</v>
      </c>
      <c r="L46" s="1">
        <v>33.415799100000001</v>
      </c>
      <c r="M46" s="1">
        <v>3.39822158</v>
      </c>
      <c r="N46" s="1">
        <v>0.80917574999999997</v>
      </c>
      <c r="O46" s="1"/>
      <c r="P46" s="1"/>
      <c r="Q46" s="1"/>
      <c r="Y46" s="1"/>
      <c r="Z46" s="1"/>
      <c r="AA46" s="1"/>
      <c r="AB46" s="1"/>
      <c r="AC46" s="1"/>
      <c r="AD46" s="1"/>
      <c r="AE46" s="1"/>
      <c r="AF46" s="1"/>
      <c r="AG46" s="1"/>
      <c r="AH46" s="1">
        <v>1.5011638</v>
      </c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2:45">
      <c r="B47" s="2" t="s">
        <v>387</v>
      </c>
      <c r="C47" s="1">
        <v>6.2604158160000001</v>
      </c>
      <c r="D47" s="1">
        <v>1.653944232</v>
      </c>
      <c r="E47" s="1">
        <v>1.867018353</v>
      </c>
      <c r="I47" s="1"/>
      <c r="K47" s="2" t="s">
        <v>387</v>
      </c>
      <c r="L47" s="1">
        <v>8.4957860879999991</v>
      </c>
      <c r="M47" s="1">
        <v>0.264736684</v>
      </c>
      <c r="N47" s="1">
        <v>0.26856531300000003</v>
      </c>
      <c r="O47" s="1"/>
      <c r="P47" s="1"/>
      <c r="Q47" s="1"/>
      <c r="Y47" s="1"/>
      <c r="Z47" s="1"/>
      <c r="AA47" s="1"/>
      <c r="AB47" s="1"/>
      <c r="AC47" s="1"/>
      <c r="AD47" s="1"/>
      <c r="AE47" s="1"/>
      <c r="AF47" s="1"/>
      <c r="AG47" s="1"/>
      <c r="AH47" s="1">
        <v>0.45200336000000002</v>
      </c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2:45">
      <c r="B48" s="4" t="s">
        <v>1109</v>
      </c>
      <c r="C48" s="1">
        <v>0.66229207000000001</v>
      </c>
      <c r="D48" s="1">
        <v>1.684588011</v>
      </c>
      <c r="E48" s="1">
        <v>2.1030859350000002</v>
      </c>
      <c r="I48" s="1"/>
      <c r="K48" s="4" t="s">
        <v>1109</v>
      </c>
      <c r="L48" s="1">
        <v>0.52952536800000005</v>
      </c>
      <c r="M48" s="1">
        <v>0.71889304200000004</v>
      </c>
      <c r="N48" s="1">
        <v>0.94229422100000004</v>
      </c>
      <c r="O48" s="1"/>
      <c r="P48" s="1"/>
      <c r="Q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2:17">
      <c r="B49" s="2" t="s">
        <v>1108</v>
      </c>
      <c r="C49" s="1">
        <v>1.909168875</v>
      </c>
      <c r="D49" s="1">
        <v>1.9079773310000001</v>
      </c>
      <c r="E49" s="1">
        <v>1.854911245</v>
      </c>
      <c r="K49" s="2" t="s">
        <v>1108</v>
      </c>
      <c r="L49" s="1">
        <v>1.3397847009999999</v>
      </c>
      <c r="M49" s="1">
        <v>1.607091372</v>
      </c>
      <c r="N49" s="1">
        <v>2.0783013129999999</v>
      </c>
    </row>
    <row r="50" spans="2:17">
      <c r="K50" s="28"/>
    </row>
    <row r="51" spans="2:17">
      <c r="B51" s="2" t="s">
        <v>28</v>
      </c>
      <c r="C51" s="1">
        <v>0.87437777999999999</v>
      </c>
      <c r="D51" s="1">
        <v>0.81514872000000005</v>
      </c>
      <c r="E51" s="1">
        <v>1.4030205600000001</v>
      </c>
      <c r="F51" s="1">
        <v>1.0513396500000001</v>
      </c>
      <c r="G51" s="1">
        <v>0.91441196000000002</v>
      </c>
      <c r="H51" s="1">
        <v>1.0401957100000001</v>
      </c>
      <c r="K51" s="2" t="s">
        <v>28</v>
      </c>
      <c r="L51" s="1">
        <v>0.81225939000000003</v>
      </c>
      <c r="M51" s="1">
        <v>1.2989615999999999</v>
      </c>
      <c r="N51" s="1">
        <v>0.94778306999999995</v>
      </c>
      <c r="O51" s="1">
        <v>1.8938443300000001</v>
      </c>
      <c r="P51" s="1">
        <v>0.52802649999999995</v>
      </c>
    </row>
    <row r="52" spans="2:17">
      <c r="B52" s="4" t="s">
        <v>388</v>
      </c>
      <c r="C52" s="1">
        <v>2.0448167399999999</v>
      </c>
      <c r="D52" s="1">
        <v>1.49257124</v>
      </c>
      <c r="E52" s="1">
        <v>1.4486142399999999</v>
      </c>
      <c r="F52" s="1"/>
      <c r="G52" s="1"/>
      <c r="H52" s="1"/>
      <c r="K52" s="4" t="s">
        <v>388</v>
      </c>
      <c r="L52" s="1">
        <v>6.2011744899999997</v>
      </c>
      <c r="M52" s="1">
        <v>20.262027</v>
      </c>
      <c r="N52" s="1">
        <v>0.50941831000000004</v>
      </c>
      <c r="O52" s="1"/>
      <c r="P52" s="1"/>
    </row>
    <row r="53" spans="2:17">
      <c r="B53" s="4" t="s">
        <v>1110</v>
      </c>
      <c r="C53" s="1">
        <v>1.582984782</v>
      </c>
      <c r="D53" s="1">
        <v>0.98572174199999996</v>
      </c>
      <c r="E53" s="1">
        <v>1.246173263</v>
      </c>
      <c r="F53" s="1"/>
      <c r="G53" s="1"/>
      <c r="H53" s="1"/>
      <c r="K53" s="4" t="s">
        <v>1110</v>
      </c>
      <c r="L53" s="1">
        <v>4.3910387750000002</v>
      </c>
      <c r="M53" s="1">
        <v>2.8940943739999998</v>
      </c>
      <c r="N53" s="1">
        <v>1.62998088</v>
      </c>
      <c r="O53" s="1"/>
      <c r="P53" s="1"/>
    </row>
    <row r="54" spans="2:17">
      <c r="B54" s="4" t="s">
        <v>1111</v>
      </c>
      <c r="C54" s="1">
        <v>8.9874264850000003</v>
      </c>
      <c r="D54" s="1">
        <v>10.826380650000001</v>
      </c>
      <c r="E54" s="1">
        <v>3.604295102</v>
      </c>
      <c r="F54" s="1"/>
      <c r="G54" s="1"/>
      <c r="H54" s="1"/>
      <c r="K54" s="4" t="s">
        <v>1111</v>
      </c>
      <c r="L54" s="1">
        <v>35.636875600000003</v>
      </c>
      <c r="M54" s="1">
        <v>5.5904375530000001</v>
      </c>
      <c r="N54" s="1">
        <v>3.5992217100000001</v>
      </c>
      <c r="O54" s="1"/>
      <c r="P54" s="1"/>
    </row>
    <row r="55" spans="2:17">
      <c r="B55" s="4" t="s">
        <v>1112</v>
      </c>
      <c r="C55" s="1">
        <v>2.6895226069999998</v>
      </c>
      <c r="D55" s="1">
        <v>2.3362916569999999</v>
      </c>
      <c r="E55" s="1">
        <v>2.0865065239999998</v>
      </c>
      <c r="F55" s="1"/>
      <c r="G55" s="1"/>
      <c r="H55" s="1"/>
      <c r="K55" s="4" t="s">
        <v>1112</v>
      </c>
      <c r="L55" s="1">
        <v>0.46789118699999999</v>
      </c>
      <c r="M55" s="1">
        <v>0.60830821199999996</v>
      </c>
      <c r="N55" s="1">
        <v>0.356494688</v>
      </c>
      <c r="O55" s="1"/>
      <c r="P55" s="1"/>
    </row>
    <row r="56" spans="2:17">
      <c r="B56" s="2" t="s">
        <v>1113</v>
      </c>
      <c r="C56" s="1">
        <v>1.332099771</v>
      </c>
      <c r="D56" s="1">
        <v>1.637883092</v>
      </c>
      <c r="E56" s="1">
        <v>1.5626139830000001</v>
      </c>
      <c r="F56" s="1"/>
      <c r="G56" s="1"/>
      <c r="H56" s="1"/>
      <c r="K56" s="2" t="s">
        <v>1113</v>
      </c>
      <c r="L56" s="1">
        <v>0.75459289799999996</v>
      </c>
      <c r="M56" s="1">
        <v>0.83639086100000004</v>
      </c>
      <c r="N56" s="1">
        <v>1.0065900990000001</v>
      </c>
      <c r="O56" s="1"/>
      <c r="P56" s="1"/>
    </row>
    <row r="57" spans="2:17">
      <c r="B57" s="4" t="s">
        <v>944</v>
      </c>
      <c r="C57" s="1">
        <v>4.6354803860000002</v>
      </c>
      <c r="D57" s="1">
        <v>1.2557916579999999</v>
      </c>
      <c r="E57" s="1">
        <v>0.59927102600000004</v>
      </c>
      <c r="F57" s="1"/>
      <c r="G57" s="1"/>
      <c r="H57" s="1"/>
      <c r="K57" s="4" t="s">
        <v>944</v>
      </c>
      <c r="L57" s="1">
        <v>0.46165963900000001</v>
      </c>
      <c r="M57" s="1">
        <v>0.60607211900000002</v>
      </c>
      <c r="N57" s="1">
        <v>0.53677125999999997</v>
      </c>
      <c r="O57" s="1"/>
      <c r="P57" s="1"/>
    </row>
    <row r="58" spans="2:17">
      <c r="B58" s="2" t="s">
        <v>1114</v>
      </c>
      <c r="C58" s="1">
        <v>1.53706757</v>
      </c>
      <c r="D58" s="1">
        <v>1.0223925700000001</v>
      </c>
      <c r="E58" s="1">
        <v>1.1714742899999999</v>
      </c>
      <c r="F58" s="1"/>
      <c r="G58" s="1"/>
      <c r="H58" s="1"/>
      <c r="K58" s="2" t="s">
        <v>1114</v>
      </c>
      <c r="L58" s="1">
        <v>0.55833889000000003</v>
      </c>
      <c r="M58" s="1">
        <v>0.57179581000000002</v>
      </c>
      <c r="N58" s="1">
        <v>0.95023000999999996</v>
      </c>
      <c r="O58" s="1"/>
      <c r="P58" s="1"/>
    </row>
    <row r="59" spans="2:17">
      <c r="B59" s="4" t="s">
        <v>1115</v>
      </c>
      <c r="C59" s="1">
        <v>2.19805165</v>
      </c>
      <c r="D59" s="1">
        <v>1.4693768899999999</v>
      </c>
      <c r="E59" s="1">
        <v>1.89042983</v>
      </c>
      <c r="F59" s="1"/>
      <c r="G59" s="1"/>
      <c r="H59" s="1"/>
      <c r="K59" s="4" t="s">
        <v>1115</v>
      </c>
      <c r="L59" s="1">
        <v>0.44160353000000002</v>
      </c>
      <c r="M59" s="1"/>
      <c r="N59" s="1">
        <v>0.59176956000000003</v>
      </c>
      <c r="O59" s="1"/>
      <c r="P59" s="1"/>
    </row>
    <row r="60" spans="2:17">
      <c r="B60" s="4" t="s">
        <v>389</v>
      </c>
      <c r="C60" s="1">
        <v>1.6148657500000001</v>
      </c>
      <c r="D60" s="1">
        <v>1.8708864599999999</v>
      </c>
      <c r="E60" s="1">
        <v>1.58075433</v>
      </c>
      <c r="F60" s="1"/>
      <c r="G60" s="1"/>
      <c r="H60" s="1"/>
      <c r="K60" s="4" t="s">
        <v>389</v>
      </c>
      <c r="L60" s="1">
        <v>0.87578317999999999</v>
      </c>
      <c r="M60" s="1">
        <v>0.62731325000000004</v>
      </c>
      <c r="N60" s="1">
        <v>0.62790937999999996</v>
      </c>
      <c r="O60" s="1"/>
      <c r="P60" s="1"/>
    </row>
    <row r="61" spans="2:17">
      <c r="K61" s="28"/>
    </row>
    <row r="62" spans="2:17">
      <c r="B62" s="2" t="s">
        <v>27</v>
      </c>
      <c r="C62" s="1">
        <v>0.67954535000000005</v>
      </c>
      <c r="D62" s="1">
        <v>0.66191177000000001</v>
      </c>
      <c r="E62" s="1">
        <v>2.2232149200000002</v>
      </c>
      <c r="K62" s="2" t="s">
        <v>27</v>
      </c>
      <c r="L62" s="1">
        <v>1.79738661</v>
      </c>
      <c r="M62" s="1">
        <v>0.85201742999999996</v>
      </c>
      <c r="N62" s="1">
        <v>0.65299525000000003</v>
      </c>
      <c r="O62" s="1">
        <v>1.4737718399999999</v>
      </c>
      <c r="P62" s="1">
        <v>1.5011638</v>
      </c>
      <c r="Q62" s="1">
        <v>0.45200336000000002</v>
      </c>
    </row>
    <row r="63" spans="2:17">
      <c r="B63" s="4" t="s">
        <v>390</v>
      </c>
      <c r="C63" s="1">
        <v>0.47040713000000001</v>
      </c>
      <c r="D63" s="1">
        <v>0.37449385000000002</v>
      </c>
      <c r="E63" s="1">
        <v>0.57372942000000005</v>
      </c>
      <c r="K63" s="4" t="s">
        <v>390</v>
      </c>
      <c r="L63" s="1"/>
      <c r="M63" s="1"/>
      <c r="N63" s="1"/>
      <c r="O63" s="1"/>
      <c r="P63" s="1"/>
      <c r="Q63" s="1"/>
    </row>
    <row r="64" spans="2:17">
      <c r="B64" s="4" t="s">
        <v>391</v>
      </c>
      <c r="C64" s="1">
        <v>0.71605202000000001</v>
      </c>
      <c r="D64" s="1">
        <v>1.06245108</v>
      </c>
      <c r="E64" s="1">
        <v>1.14238653</v>
      </c>
      <c r="K64" s="4" t="s">
        <v>391</v>
      </c>
      <c r="L64" s="1">
        <v>6.8612083000000004</v>
      </c>
      <c r="M64" s="1">
        <v>20.282920399999998</v>
      </c>
      <c r="N64" s="1">
        <v>0.64345255000000001</v>
      </c>
      <c r="O64" s="1"/>
      <c r="P64" s="1"/>
      <c r="Q64" s="1"/>
    </row>
    <row r="65" spans="2:31">
      <c r="B65" s="4" t="s">
        <v>392</v>
      </c>
      <c r="C65" s="1">
        <v>70.225590639999993</v>
      </c>
      <c r="D65" s="1">
        <v>96.955720159999998</v>
      </c>
      <c r="E65" s="1">
        <v>88.584250229999995</v>
      </c>
      <c r="K65" s="4" t="s">
        <v>392</v>
      </c>
      <c r="L65" s="1">
        <v>1.177294217</v>
      </c>
      <c r="M65" s="1">
        <v>1.832952022</v>
      </c>
      <c r="N65" s="1">
        <v>2.9975743010000002</v>
      </c>
      <c r="O65" s="1"/>
      <c r="P65" s="1"/>
      <c r="Q65" s="1"/>
    </row>
    <row r="66" spans="2:31">
      <c r="B66" s="4" t="s">
        <v>393</v>
      </c>
      <c r="C66" s="1">
        <v>4.5024187339999999</v>
      </c>
      <c r="D66" s="1">
        <v>2.631251003</v>
      </c>
      <c r="E66" s="1">
        <v>6.2481766260000002</v>
      </c>
      <c r="K66" s="4" t="s">
        <v>393</v>
      </c>
      <c r="L66" s="1">
        <v>4.23795126</v>
      </c>
      <c r="M66" s="1">
        <v>4.9562107800000001</v>
      </c>
      <c r="N66" s="1">
        <v>2.95007435</v>
      </c>
      <c r="O66" s="1"/>
      <c r="P66" s="1"/>
      <c r="Q66" s="1"/>
    </row>
    <row r="67" spans="2:31">
      <c r="B67" s="4" t="s">
        <v>394</v>
      </c>
      <c r="C67" s="1">
        <v>0.63957158000000003</v>
      </c>
      <c r="D67" s="1">
        <v>1.6684489499999999</v>
      </c>
      <c r="E67" s="1">
        <v>1.0930033699999999</v>
      </c>
      <c r="K67" s="4" t="s">
        <v>394</v>
      </c>
      <c r="L67" s="1">
        <v>0.73844116999999998</v>
      </c>
      <c r="M67" s="1">
        <v>0.43126968999999998</v>
      </c>
      <c r="N67" s="1">
        <v>0.45431679000000003</v>
      </c>
      <c r="O67" s="1"/>
      <c r="P67" s="1"/>
      <c r="Q67" s="1"/>
    </row>
    <row r="68" spans="2:31">
      <c r="B68" s="4" t="s">
        <v>1116</v>
      </c>
      <c r="C68" s="1">
        <v>1.6481331100000001</v>
      </c>
      <c r="D68" s="1">
        <v>1.2653117599999999</v>
      </c>
      <c r="E68" s="1">
        <v>1.2519130300000001</v>
      </c>
      <c r="K68" s="4" t="s">
        <v>1116</v>
      </c>
      <c r="L68" s="1">
        <v>1.0041072600000001</v>
      </c>
      <c r="M68" s="1">
        <v>0.61027655000000003</v>
      </c>
      <c r="N68" s="1">
        <v>0.83850765000000005</v>
      </c>
      <c r="O68" s="1"/>
      <c r="P68" s="1"/>
      <c r="Q68" s="1"/>
    </row>
    <row r="69" spans="2:31">
      <c r="B69" s="4" t="s">
        <v>396</v>
      </c>
      <c r="C69" s="1">
        <v>0.91669294000000001</v>
      </c>
      <c r="D69" s="1">
        <v>0.85818399999999995</v>
      </c>
      <c r="E69" s="1">
        <v>1.31627782</v>
      </c>
      <c r="K69" s="4" t="s">
        <v>396</v>
      </c>
      <c r="L69" s="1">
        <v>0.38598420999999999</v>
      </c>
      <c r="M69" s="1">
        <v>1.40131063</v>
      </c>
      <c r="N69" s="1">
        <v>0.48034312000000001</v>
      </c>
      <c r="O69" s="1"/>
      <c r="P69" s="1"/>
      <c r="Q69" s="1"/>
    </row>
    <row r="70" spans="2:31">
      <c r="B70" s="4" t="s">
        <v>1117</v>
      </c>
      <c r="C70" s="1">
        <v>1.8663109200000001</v>
      </c>
      <c r="D70" s="1">
        <v>2.8293061800000001</v>
      </c>
      <c r="E70" s="1">
        <v>2.1850200800000001</v>
      </c>
      <c r="K70" s="4" t="s">
        <v>1117</v>
      </c>
      <c r="L70" s="1">
        <v>0.61889214000000004</v>
      </c>
      <c r="M70" s="1">
        <v>0.76423867000000001</v>
      </c>
      <c r="N70" s="1">
        <v>0.68292545999999998</v>
      </c>
      <c r="O70" s="1"/>
      <c r="P70" s="1"/>
      <c r="Q70" s="1"/>
    </row>
    <row r="71" spans="2:31">
      <c r="B71" s="2" t="s">
        <v>1118</v>
      </c>
      <c r="C71" s="1">
        <v>1.03595152</v>
      </c>
      <c r="D71" s="1">
        <v>1.17060801</v>
      </c>
      <c r="E71" s="1">
        <v>1.3744035699999999</v>
      </c>
      <c r="K71" s="2" t="s">
        <v>1118</v>
      </c>
      <c r="L71" s="1">
        <v>0.53304425</v>
      </c>
      <c r="M71" s="1">
        <v>0.37835200000000002</v>
      </c>
      <c r="N71" s="1">
        <v>0.461536</v>
      </c>
      <c r="O71" s="1"/>
      <c r="P71" s="1"/>
      <c r="Q71" s="1"/>
    </row>
    <row r="72" spans="2:31">
      <c r="B72" s="4" t="s">
        <v>399</v>
      </c>
      <c r="C72" s="1">
        <v>0.57623321999999999</v>
      </c>
      <c r="D72" s="1">
        <v>0.43608803000000002</v>
      </c>
      <c r="E72" s="1">
        <v>0.49449902000000001</v>
      </c>
      <c r="K72" s="4" t="s">
        <v>399</v>
      </c>
      <c r="L72" s="1">
        <v>0.78581654999999995</v>
      </c>
      <c r="M72" s="1">
        <v>6.03791425</v>
      </c>
      <c r="N72" s="1">
        <v>1.11049536</v>
      </c>
      <c r="O72" s="1"/>
      <c r="P72" s="1"/>
      <c r="Q72" s="1"/>
    </row>
    <row r="73" spans="2:31">
      <c r="B73" s="2" t="s">
        <v>1119</v>
      </c>
      <c r="C73" s="1">
        <v>6.6971044099999997</v>
      </c>
      <c r="D73" s="1">
        <v>2.7805002999999999</v>
      </c>
      <c r="E73" s="1">
        <v>7.7312545699999999</v>
      </c>
      <c r="K73" s="2" t="s">
        <v>1119</v>
      </c>
      <c r="L73" s="1">
        <v>1.81138742</v>
      </c>
      <c r="M73" s="1">
        <v>0.66283771999999996</v>
      </c>
      <c r="N73" s="1">
        <v>1.1844147899999999</v>
      </c>
      <c r="O73" s="1"/>
      <c r="P73" s="1"/>
      <c r="Q73" s="1"/>
    </row>
    <row r="78" spans="2:31">
      <c r="B78" s="17" t="s">
        <v>269</v>
      </c>
      <c r="C78" s="1"/>
      <c r="D78" s="1"/>
      <c r="E78" s="1"/>
      <c r="F78" s="1"/>
      <c r="G78" s="1"/>
      <c r="J78" s="2"/>
      <c r="K78" s="1"/>
      <c r="L78" s="1"/>
      <c r="M78" s="1"/>
      <c r="N78" s="1"/>
      <c r="O78" s="1"/>
      <c r="R78" s="2"/>
      <c r="S78" s="1"/>
      <c r="T78" s="1"/>
      <c r="U78" s="1"/>
      <c r="V78" s="1"/>
      <c r="W78" s="1"/>
    </row>
    <row r="79" spans="2:31">
      <c r="B79" s="2"/>
      <c r="C79" s="1"/>
      <c r="D79" s="1"/>
      <c r="E79" s="1"/>
      <c r="F79" s="1"/>
      <c r="G79" s="1"/>
      <c r="J79" s="2"/>
      <c r="K79" s="1"/>
      <c r="L79" s="1"/>
      <c r="M79" s="1"/>
      <c r="N79" s="1"/>
      <c r="O79" s="1"/>
      <c r="R79" s="2"/>
      <c r="S79" s="1"/>
      <c r="T79" s="1"/>
      <c r="U79" s="1"/>
      <c r="V79" s="1"/>
      <c r="W79" s="1"/>
    </row>
    <row r="80" spans="2:31">
      <c r="B80" s="9" t="s">
        <v>26</v>
      </c>
      <c r="C80" s="8">
        <v>1</v>
      </c>
      <c r="D80" s="8"/>
      <c r="E80" s="8"/>
      <c r="F80" s="8"/>
      <c r="G80" s="8"/>
      <c r="H80" s="8"/>
      <c r="I80" s="8"/>
      <c r="J80" s="8"/>
      <c r="K80" s="1"/>
      <c r="L80" s="9" t="s">
        <v>26</v>
      </c>
      <c r="M80" s="8">
        <v>1</v>
      </c>
      <c r="U80" s="1"/>
      <c r="V80" s="1"/>
      <c r="W80" s="9" t="s">
        <v>26</v>
      </c>
      <c r="X80" s="8">
        <v>1</v>
      </c>
      <c r="Y80" s="8"/>
      <c r="Z80" s="8"/>
      <c r="AA80" s="8"/>
      <c r="AB80" s="8"/>
      <c r="AC80" s="8"/>
      <c r="AD80" s="8"/>
      <c r="AE80" s="8"/>
    </row>
    <row r="81" spans="2:31">
      <c r="B81" s="9" t="s">
        <v>25</v>
      </c>
      <c r="C81" s="8">
        <v>7</v>
      </c>
      <c r="D81" s="8"/>
      <c r="E81" s="8"/>
      <c r="F81" s="8"/>
      <c r="G81" s="8"/>
      <c r="H81" s="8"/>
      <c r="I81" s="8"/>
      <c r="J81" s="8"/>
      <c r="K81" s="1"/>
      <c r="L81" s="9" t="s">
        <v>25</v>
      </c>
      <c r="M81" s="8">
        <v>9</v>
      </c>
      <c r="U81" s="1"/>
      <c r="V81" s="1"/>
      <c r="W81" s="9" t="s">
        <v>25</v>
      </c>
      <c r="X81" s="8">
        <v>11</v>
      </c>
      <c r="Y81" s="8"/>
      <c r="Z81" s="8"/>
      <c r="AA81" s="8"/>
      <c r="AB81" s="8"/>
      <c r="AC81" s="8"/>
      <c r="AD81" s="8"/>
      <c r="AE81" s="8"/>
    </row>
    <row r="82" spans="2:31">
      <c r="B82" s="9" t="s">
        <v>24</v>
      </c>
      <c r="C82" s="8">
        <v>0.05</v>
      </c>
      <c r="D82" s="8"/>
      <c r="E82" s="8"/>
      <c r="F82" s="8"/>
      <c r="G82" s="8"/>
      <c r="H82" s="8"/>
      <c r="I82" s="8"/>
      <c r="J82" s="8"/>
      <c r="K82" s="1"/>
      <c r="L82" s="9" t="s">
        <v>24</v>
      </c>
      <c r="M82" s="8">
        <v>0.05</v>
      </c>
      <c r="U82" s="1"/>
      <c r="V82" s="1"/>
      <c r="W82" s="9" t="s">
        <v>24</v>
      </c>
      <c r="X82" s="8">
        <v>0.05</v>
      </c>
      <c r="Y82" s="8"/>
      <c r="Z82" s="8"/>
      <c r="AA82" s="8"/>
      <c r="AB82" s="8"/>
      <c r="AC82" s="8"/>
      <c r="AD82" s="8"/>
      <c r="AE82" s="8"/>
    </row>
    <row r="83" spans="2:31">
      <c r="B83" s="9"/>
      <c r="C83" s="8"/>
      <c r="D83" s="8"/>
      <c r="E83" s="8"/>
      <c r="F83" s="8"/>
      <c r="G83" s="8"/>
      <c r="H83" s="8"/>
      <c r="I83" s="8"/>
      <c r="J83" s="8"/>
      <c r="K83" s="1"/>
      <c r="U83" s="1"/>
      <c r="V83" s="1"/>
      <c r="W83" s="9"/>
      <c r="X83" s="8"/>
      <c r="Y83" s="8"/>
      <c r="Z83" s="8"/>
      <c r="AA83" s="8"/>
      <c r="AB83" s="8"/>
      <c r="AC83" s="8"/>
      <c r="AD83" s="8"/>
      <c r="AE83" s="8"/>
    </row>
    <row r="84" spans="2:31">
      <c r="B84" s="9" t="s">
        <v>136</v>
      </c>
      <c r="C84" s="8" t="s">
        <v>60</v>
      </c>
      <c r="D84" s="8" t="s">
        <v>135</v>
      </c>
      <c r="E84" s="8" t="s">
        <v>134</v>
      </c>
      <c r="F84" s="8" t="s">
        <v>21</v>
      </c>
      <c r="G84" s="8" t="s">
        <v>133</v>
      </c>
      <c r="H84" s="8" t="s">
        <v>23</v>
      </c>
      <c r="I84" s="8"/>
      <c r="J84" s="8"/>
      <c r="K84" s="1"/>
      <c r="L84" s="9" t="s">
        <v>136</v>
      </c>
      <c r="M84" s="8" t="s">
        <v>60</v>
      </c>
      <c r="N84" s="8" t="s">
        <v>135</v>
      </c>
      <c r="O84" s="8" t="s">
        <v>134</v>
      </c>
      <c r="P84" s="8" t="s">
        <v>21</v>
      </c>
      <c r="Q84" s="8" t="s">
        <v>133</v>
      </c>
      <c r="R84" s="8" t="s">
        <v>137</v>
      </c>
      <c r="S84" s="8"/>
      <c r="T84" s="8"/>
      <c r="U84" s="1"/>
      <c r="V84" s="1"/>
      <c r="W84" s="9" t="s">
        <v>136</v>
      </c>
      <c r="X84" s="8" t="s">
        <v>60</v>
      </c>
      <c r="Y84" s="8" t="s">
        <v>135</v>
      </c>
      <c r="Z84" s="8" t="s">
        <v>134</v>
      </c>
      <c r="AA84" s="8" t="s">
        <v>21</v>
      </c>
      <c r="AB84" s="8" t="s">
        <v>133</v>
      </c>
      <c r="AC84" s="8" t="s">
        <v>132</v>
      </c>
      <c r="AD84" s="8"/>
      <c r="AE84" s="8"/>
    </row>
    <row r="85" spans="2:31">
      <c r="B85" s="17" t="s">
        <v>230</v>
      </c>
      <c r="C85" s="8">
        <v>-2.0760000000000001</v>
      </c>
      <c r="D85" s="8" t="s">
        <v>268</v>
      </c>
      <c r="E85" s="8" t="s">
        <v>7</v>
      </c>
      <c r="F85" s="8" t="s">
        <v>6</v>
      </c>
      <c r="G85" s="8">
        <v>0.1026</v>
      </c>
      <c r="H85" s="8" t="s">
        <v>19</v>
      </c>
      <c r="I85" s="10" t="s">
        <v>130</v>
      </c>
      <c r="J85" s="8"/>
      <c r="K85" s="1"/>
      <c r="L85" s="19" t="s">
        <v>224</v>
      </c>
      <c r="M85" s="14">
        <v>-3.004</v>
      </c>
      <c r="N85" s="14" t="s">
        <v>267</v>
      </c>
      <c r="O85" s="14" t="s">
        <v>7</v>
      </c>
      <c r="P85" s="14" t="s">
        <v>6</v>
      </c>
      <c r="Q85" s="14">
        <v>6.8199999999999997E-2</v>
      </c>
      <c r="R85" s="14" t="s">
        <v>16</v>
      </c>
      <c r="S85" s="13" t="s">
        <v>128</v>
      </c>
      <c r="T85" s="8"/>
      <c r="U85" s="1"/>
      <c r="V85" s="1"/>
      <c r="W85" s="18" t="s">
        <v>219</v>
      </c>
      <c r="X85" s="11">
        <v>-4.5069999999999997</v>
      </c>
      <c r="Y85" s="11" t="s">
        <v>266</v>
      </c>
      <c r="Z85" s="11" t="s">
        <v>10</v>
      </c>
      <c r="AA85" s="11" t="s">
        <v>9</v>
      </c>
      <c r="AB85" s="11">
        <v>1.29E-2</v>
      </c>
      <c r="AC85" s="11" t="s">
        <v>165</v>
      </c>
      <c r="AD85" s="16" t="s">
        <v>164</v>
      </c>
      <c r="AE85" s="8"/>
    </row>
    <row r="86" spans="2:31">
      <c r="B86" s="18" t="s">
        <v>227</v>
      </c>
      <c r="C86" s="11">
        <v>-22.39</v>
      </c>
      <c r="D86" s="11" t="s">
        <v>265</v>
      </c>
      <c r="E86" s="11" t="s">
        <v>10</v>
      </c>
      <c r="F86" s="11" t="s">
        <v>31</v>
      </c>
      <c r="G86" s="11">
        <v>5.7000000000000002E-3</v>
      </c>
      <c r="H86" s="11" t="s">
        <v>17</v>
      </c>
      <c r="I86" s="11" t="s">
        <v>264</v>
      </c>
      <c r="J86" s="8"/>
      <c r="K86" s="1"/>
      <c r="L86" s="18" t="s">
        <v>222</v>
      </c>
      <c r="M86" s="11">
        <v>0.98529999999999995</v>
      </c>
      <c r="N86" s="11" t="s">
        <v>263</v>
      </c>
      <c r="O86" s="11" t="s">
        <v>10</v>
      </c>
      <c r="P86" s="11" t="s">
        <v>187</v>
      </c>
      <c r="Q86" s="11" t="s">
        <v>186</v>
      </c>
      <c r="R86" s="11" t="s">
        <v>14</v>
      </c>
      <c r="S86" s="11" t="s">
        <v>262</v>
      </c>
      <c r="T86" s="8"/>
      <c r="U86" s="1"/>
      <c r="V86" s="1"/>
      <c r="W86" s="18" t="s">
        <v>216</v>
      </c>
      <c r="X86" s="11">
        <v>-6.4020000000000001</v>
      </c>
      <c r="Y86" s="11" t="s">
        <v>261</v>
      </c>
      <c r="Z86" s="11" t="s">
        <v>10</v>
      </c>
      <c r="AA86" s="11" t="s">
        <v>9</v>
      </c>
      <c r="AB86" s="11">
        <v>4.7800000000000002E-2</v>
      </c>
      <c r="AC86" s="11" t="s">
        <v>126</v>
      </c>
      <c r="AD86" s="16" t="s">
        <v>125</v>
      </c>
      <c r="AE86" s="8"/>
    </row>
    <row r="87" spans="2:31">
      <c r="B87" s="17" t="s">
        <v>225</v>
      </c>
      <c r="C87" s="8">
        <v>-1.514</v>
      </c>
      <c r="D87" s="8" t="s">
        <v>260</v>
      </c>
      <c r="E87" s="8" t="s">
        <v>7</v>
      </c>
      <c r="F87" s="8" t="s">
        <v>6</v>
      </c>
      <c r="G87" s="8">
        <v>0.11650000000000001</v>
      </c>
      <c r="H87" s="8" t="s">
        <v>15</v>
      </c>
      <c r="I87" s="10" t="s">
        <v>116</v>
      </c>
      <c r="J87" s="8"/>
      <c r="K87" s="1"/>
      <c r="L87" s="18" t="s">
        <v>220</v>
      </c>
      <c r="M87" s="11">
        <v>-1.653</v>
      </c>
      <c r="N87" s="11" t="s">
        <v>259</v>
      </c>
      <c r="O87" s="11" t="s">
        <v>10</v>
      </c>
      <c r="P87" s="11" t="s">
        <v>31</v>
      </c>
      <c r="Q87" s="11">
        <v>4.5999999999999999E-3</v>
      </c>
      <c r="R87" s="11" t="s">
        <v>12</v>
      </c>
      <c r="S87" s="11" t="s">
        <v>258</v>
      </c>
      <c r="T87" s="8"/>
      <c r="U87" s="1"/>
      <c r="V87" s="1"/>
      <c r="W87" s="18" t="s">
        <v>213</v>
      </c>
      <c r="X87" s="11">
        <v>-43.55</v>
      </c>
      <c r="Y87" s="11" t="s">
        <v>257</v>
      </c>
      <c r="Z87" s="11" t="s">
        <v>10</v>
      </c>
      <c r="AA87" s="11" t="s">
        <v>9</v>
      </c>
      <c r="AB87" s="11">
        <v>2.47E-2</v>
      </c>
      <c r="AC87" s="11" t="s">
        <v>119</v>
      </c>
      <c r="AD87" s="16" t="s">
        <v>256</v>
      </c>
      <c r="AE87" s="8"/>
    </row>
    <row r="88" spans="2:31">
      <c r="B88" s="18" t="s">
        <v>223</v>
      </c>
      <c r="C88" s="11">
        <v>-3.0960000000000001</v>
      </c>
      <c r="D88" s="11" t="s">
        <v>255</v>
      </c>
      <c r="E88" s="11" t="s">
        <v>10</v>
      </c>
      <c r="F88" s="11" t="s">
        <v>9</v>
      </c>
      <c r="G88" s="11">
        <v>4.1000000000000002E-2</v>
      </c>
      <c r="H88" s="11" t="s">
        <v>13</v>
      </c>
      <c r="I88" s="16" t="s">
        <v>254</v>
      </c>
      <c r="J88" s="8"/>
      <c r="K88" s="1"/>
      <c r="L88" s="19" t="s">
        <v>217</v>
      </c>
      <c r="M88" s="14">
        <v>-20.77</v>
      </c>
      <c r="N88" s="14" t="s">
        <v>253</v>
      </c>
      <c r="O88" s="14" t="s">
        <v>7</v>
      </c>
      <c r="P88" s="14" t="s">
        <v>6</v>
      </c>
      <c r="Q88" s="14">
        <v>6.2E-2</v>
      </c>
      <c r="R88" s="14" t="s">
        <v>8</v>
      </c>
      <c r="S88" s="13" t="s">
        <v>107</v>
      </c>
      <c r="T88" s="8"/>
      <c r="U88" s="1"/>
      <c r="V88" s="1"/>
      <c r="W88" s="18" t="s">
        <v>211</v>
      </c>
      <c r="X88" s="11">
        <v>-3.7120000000000002</v>
      </c>
      <c r="Y88" s="11" t="s">
        <v>252</v>
      </c>
      <c r="Z88" s="11" t="s">
        <v>10</v>
      </c>
      <c r="AA88" s="11" t="s">
        <v>31</v>
      </c>
      <c r="AB88" s="11">
        <v>1.6999999999999999E-3</v>
      </c>
      <c r="AC88" s="11" t="s">
        <v>112</v>
      </c>
      <c r="AD88" s="16" t="s">
        <v>251</v>
      </c>
      <c r="AE88" s="8"/>
    </row>
    <row r="89" spans="2:31">
      <c r="B89" s="17" t="s">
        <v>221</v>
      </c>
      <c r="C89" s="8">
        <v>-15.44</v>
      </c>
      <c r="D89" s="8" t="s">
        <v>250</v>
      </c>
      <c r="E89" s="8" t="s">
        <v>7</v>
      </c>
      <c r="F89" s="8" t="s">
        <v>6</v>
      </c>
      <c r="G89" s="8">
        <v>0.1588</v>
      </c>
      <c r="H89" s="8" t="s">
        <v>11</v>
      </c>
      <c r="I89" s="8" t="s">
        <v>249</v>
      </c>
      <c r="J89" s="8"/>
      <c r="K89" s="1"/>
      <c r="L89" s="18" t="s">
        <v>214</v>
      </c>
      <c r="M89" s="11">
        <v>-13.58</v>
      </c>
      <c r="N89" s="11" t="s">
        <v>248</v>
      </c>
      <c r="O89" s="11" t="s">
        <v>10</v>
      </c>
      <c r="P89" s="11" t="s">
        <v>9</v>
      </c>
      <c r="Q89" s="11">
        <v>4.3700000000000003E-2</v>
      </c>
      <c r="R89" s="11" t="s">
        <v>100</v>
      </c>
      <c r="S89" s="11" t="s">
        <v>247</v>
      </c>
      <c r="T89" s="8"/>
      <c r="U89" s="1"/>
      <c r="V89" s="1"/>
      <c r="W89" s="18" t="s">
        <v>209</v>
      </c>
      <c r="X89" s="11">
        <v>-17.239999999999998</v>
      </c>
      <c r="Y89" s="11" t="s">
        <v>246</v>
      </c>
      <c r="Z89" s="11" t="s">
        <v>10</v>
      </c>
      <c r="AA89" s="11" t="s">
        <v>9</v>
      </c>
      <c r="AB89" s="11">
        <v>1.8499999999999999E-2</v>
      </c>
      <c r="AC89" s="11" t="s">
        <v>105</v>
      </c>
      <c r="AD89" s="16" t="s">
        <v>104</v>
      </c>
      <c r="AE89" s="8"/>
    </row>
    <row r="90" spans="2:31">
      <c r="B90" s="18" t="s">
        <v>218</v>
      </c>
      <c r="C90" s="11">
        <v>-2.827</v>
      </c>
      <c r="D90" s="11" t="s">
        <v>245</v>
      </c>
      <c r="E90" s="11" t="s">
        <v>10</v>
      </c>
      <c r="F90" s="11" t="s">
        <v>9</v>
      </c>
      <c r="G90" s="11">
        <v>1.78E-2</v>
      </c>
      <c r="H90" s="11" t="s">
        <v>4</v>
      </c>
      <c r="I90" s="16" t="s">
        <v>244</v>
      </c>
      <c r="J90" s="8"/>
      <c r="K90" s="1"/>
      <c r="L90" s="18" t="s">
        <v>212</v>
      </c>
      <c r="M90" s="11">
        <v>-92</v>
      </c>
      <c r="N90" s="11" t="s">
        <v>243</v>
      </c>
      <c r="O90" s="11" t="s">
        <v>10</v>
      </c>
      <c r="P90" s="11" t="s">
        <v>31</v>
      </c>
      <c r="Q90" s="11">
        <v>9.2999999999999992E-3</v>
      </c>
      <c r="R90" s="11" t="s">
        <v>33</v>
      </c>
      <c r="S90" s="16" t="s">
        <v>92</v>
      </c>
      <c r="T90" s="8"/>
      <c r="U90" s="1"/>
      <c r="V90" s="1"/>
      <c r="W90" s="18" t="s">
        <v>207</v>
      </c>
      <c r="X90" s="11">
        <v>-13.86</v>
      </c>
      <c r="Y90" s="11" t="s">
        <v>242</v>
      </c>
      <c r="Z90" s="11" t="s">
        <v>10</v>
      </c>
      <c r="AA90" s="11" t="s">
        <v>31</v>
      </c>
      <c r="AB90" s="11">
        <v>2.3999999999999998E-3</v>
      </c>
      <c r="AC90" s="11" t="s">
        <v>97</v>
      </c>
      <c r="AD90" s="16" t="s">
        <v>96</v>
      </c>
      <c r="AE90" s="8"/>
    </row>
    <row r="91" spans="2:31">
      <c r="B91" s="19" t="s">
        <v>215</v>
      </c>
      <c r="C91" s="14">
        <v>-4.53</v>
      </c>
      <c r="D91" s="14" t="s">
        <v>241</v>
      </c>
      <c r="E91" s="14" t="s">
        <v>7</v>
      </c>
      <c r="F91" s="14" t="s">
        <v>6</v>
      </c>
      <c r="G91" s="14">
        <v>5.21E-2</v>
      </c>
      <c r="H91" s="14" t="s">
        <v>88</v>
      </c>
      <c r="I91" s="14" t="s">
        <v>240</v>
      </c>
      <c r="J91" s="14"/>
      <c r="K91" s="1"/>
      <c r="L91" s="17" t="s">
        <v>210</v>
      </c>
      <c r="M91" s="8">
        <v>-0.66210000000000002</v>
      </c>
      <c r="N91" s="8" t="s">
        <v>239</v>
      </c>
      <c r="O91" s="8" t="s">
        <v>7</v>
      </c>
      <c r="P91" s="8" t="s">
        <v>6</v>
      </c>
      <c r="Q91" s="8">
        <v>0.14199999999999999</v>
      </c>
      <c r="R91" s="8" t="s">
        <v>32</v>
      </c>
      <c r="S91" s="8" t="s">
        <v>238</v>
      </c>
      <c r="T91" s="8"/>
      <c r="U91" s="1"/>
      <c r="V91" s="1"/>
      <c r="W91" s="18" t="s">
        <v>205</v>
      </c>
      <c r="X91" s="11">
        <v>-6.0940000000000003</v>
      </c>
      <c r="Y91" s="11" t="s">
        <v>237</v>
      </c>
      <c r="Z91" s="11" t="s">
        <v>10</v>
      </c>
      <c r="AA91" s="11" t="s">
        <v>9</v>
      </c>
      <c r="AB91" s="11">
        <v>1.34E-2</v>
      </c>
      <c r="AC91" s="11" t="s">
        <v>0</v>
      </c>
      <c r="AD91" s="16" t="s">
        <v>90</v>
      </c>
      <c r="AE91" s="8"/>
    </row>
    <row r="92" spans="2:31">
      <c r="B92" s="9"/>
      <c r="C92" s="8"/>
      <c r="D92" s="8"/>
      <c r="E92" s="8"/>
      <c r="F92" s="8"/>
      <c r="G92" s="8"/>
      <c r="H92" s="8"/>
      <c r="I92" s="8"/>
      <c r="J92" s="8"/>
      <c r="K92" s="1"/>
      <c r="L92" s="18" t="s">
        <v>208</v>
      </c>
      <c r="M92" s="11">
        <v>-23.26</v>
      </c>
      <c r="N92" s="11" t="s">
        <v>236</v>
      </c>
      <c r="O92" s="11" t="s">
        <v>10</v>
      </c>
      <c r="P92" s="11" t="s">
        <v>9</v>
      </c>
      <c r="Q92" s="11">
        <v>3.2399999999999998E-2</v>
      </c>
      <c r="R92" s="11" t="s">
        <v>80</v>
      </c>
      <c r="S92" s="16" t="s">
        <v>235</v>
      </c>
      <c r="T92" s="8"/>
      <c r="U92" s="1"/>
      <c r="V92" s="1"/>
      <c r="W92" s="18" t="s">
        <v>204</v>
      </c>
      <c r="X92" s="11">
        <v>-19.93</v>
      </c>
      <c r="Y92" s="11" t="s">
        <v>234</v>
      </c>
      <c r="Z92" s="11" t="s">
        <v>10</v>
      </c>
      <c r="AA92" s="11" t="s">
        <v>181</v>
      </c>
      <c r="AB92" s="11">
        <v>2.9999999999999997E-4</v>
      </c>
      <c r="AC92" s="11" t="s">
        <v>83</v>
      </c>
      <c r="AD92" s="16" t="s">
        <v>82</v>
      </c>
      <c r="AE92" s="8"/>
    </row>
    <row r="93" spans="2:31">
      <c r="B93" s="9" t="s">
        <v>3</v>
      </c>
      <c r="C93" s="8" t="s">
        <v>62</v>
      </c>
      <c r="D93" s="8" t="s">
        <v>61</v>
      </c>
      <c r="E93" s="8" t="s">
        <v>60</v>
      </c>
      <c r="F93" s="8" t="s">
        <v>59</v>
      </c>
      <c r="G93" s="8" t="s">
        <v>2</v>
      </c>
      <c r="H93" s="8" t="s">
        <v>1</v>
      </c>
      <c r="I93" s="8" t="s">
        <v>58</v>
      </c>
      <c r="J93" s="8" t="s">
        <v>57</v>
      </c>
      <c r="K93" s="1"/>
      <c r="L93" s="17" t="s">
        <v>206</v>
      </c>
      <c r="M93" s="8">
        <v>-3.508</v>
      </c>
      <c r="N93" s="8" t="s">
        <v>233</v>
      </c>
      <c r="O93" s="8" t="s">
        <v>7</v>
      </c>
      <c r="P93" s="8" t="s">
        <v>6</v>
      </c>
      <c r="Q93" s="8">
        <v>0.25259999999999999</v>
      </c>
      <c r="R93" s="8" t="s">
        <v>74</v>
      </c>
      <c r="S93" s="10" t="s">
        <v>73</v>
      </c>
      <c r="T93" s="8"/>
      <c r="U93" s="1"/>
      <c r="V93" s="1"/>
      <c r="W93" s="18" t="s">
        <v>203</v>
      </c>
      <c r="X93" s="11">
        <v>-25.29</v>
      </c>
      <c r="Y93" s="11" t="s">
        <v>232</v>
      </c>
      <c r="Z93" s="11" t="s">
        <v>10</v>
      </c>
      <c r="AA93" s="11" t="s">
        <v>31</v>
      </c>
      <c r="AB93" s="11">
        <v>5.4999999999999997E-3</v>
      </c>
      <c r="AC93" s="11" t="s">
        <v>77</v>
      </c>
      <c r="AD93" s="11" t="s">
        <v>231</v>
      </c>
      <c r="AE93" s="8"/>
    </row>
    <row r="94" spans="2:31">
      <c r="B94" s="17" t="s">
        <v>230</v>
      </c>
      <c r="C94" s="8">
        <v>0.98829999999999996</v>
      </c>
      <c r="D94" s="8">
        <v>3.0640000000000001</v>
      </c>
      <c r="E94" s="8">
        <v>-2.0760000000000001</v>
      </c>
      <c r="F94" s="8">
        <v>0.74750000000000005</v>
      </c>
      <c r="G94" s="8">
        <v>3</v>
      </c>
      <c r="H94" s="8">
        <v>3</v>
      </c>
      <c r="I94" s="8">
        <v>2.7770000000000001</v>
      </c>
      <c r="J94" s="8">
        <v>2.1120000000000001</v>
      </c>
      <c r="K94" s="1"/>
      <c r="L94" s="9"/>
      <c r="M94" s="8"/>
      <c r="N94" s="8"/>
      <c r="O94" s="8"/>
      <c r="P94" s="8"/>
      <c r="Q94" s="8"/>
      <c r="R94" s="8"/>
      <c r="S94" s="8"/>
      <c r="T94" s="8"/>
      <c r="U94" s="1"/>
      <c r="V94" s="1"/>
      <c r="W94" s="18" t="s">
        <v>202</v>
      </c>
      <c r="X94" s="11">
        <v>-0.98570000000000002</v>
      </c>
      <c r="Y94" s="11" t="s">
        <v>229</v>
      </c>
      <c r="Z94" s="11" t="s">
        <v>10</v>
      </c>
      <c r="AA94" s="11" t="s">
        <v>9</v>
      </c>
      <c r="AB94" s="11">
        <v>4.2299999999999997E-2</v>
      </c>
      <c r="AC94" s="11" t="s">
        <v>71</v>
      </c>
      <c r="AD94" s="16" t="s">
        <v>228</v>
      </c>
      <c r="AE94" s="8"/>
    </row>
    <row r="95" spans="2:31">
      <c r="B95" s="17" t="s">
        <v>227</v>
      </c>
      <c r="C95" s="8">
        <v>0.98829999999999996</v>
      </c>
      <c r="D95" s="8">
        <v>23.38</v>
      </c>
      <c r="E95" s="8">
        <v>-22.39</v>
      </c>
      <c r="F95" s="8">
        <v>1.738</v>
      </c>
      <c r="G95" s="8">
        <v>3</v>
      </c>
      <c r="H95" s="8">
        <v>3</v>
      </c>
      <c r="I95" s="8">
        <v>12.89</v>
      </c>
      <c r="J95" s="8">
        <v>2.02</v>
      </c>
      <c r="K95" s="1"/>
      <c r="L95" s="9" t="s">
        <v>3</v>
      </c>
      <c r="M95" s="8" t="s">
        <v>62</v>
      </c>
      <c r="N95" s="8" t="s">
        <v>61</v>
      </c>
      <c r="O95" s="8" t="s">
        <v>60</v>
      </c>
      <c r="P95" s="8" t="s">
        <v>59</v>
      </c>
      <c r="Q95" s="8" t="s">
        <v>2</v>
      </c>
      <c r="R95" s="8" t="s">
        <v>1</v>
      </c>
      <c r="S95" s="8" t="s">
        <v>58</v>
      </c>
      <c r="T95" s="8" t="s">
        <v>57</v>
      </c>
      <c r="U95" s="1"/>
      <c r="V95" s="1"/>
      <c r="W95" s="17" t="s">
        <v>201</v>
      </c>
      <c r="X95" s="8">
        <v>-14.17</v>
      </c>
      <c r="Y95" s="8" t="s">
        <v>226</v>
      </c>
      <c r="Z95" s="8" t="s">
        <v>7</v>
      </c>
      <c r="AA95" s="8" t="s">
        <v>6</v>
      </c>
      <c r="AB95" s="8">
        <v>0.19420000000000001</v>
      </c>
      <c r="AC95" s="8" t="s">
        <v>67</v>
      </c>
      <c r="AD95" s="10" t="s">
        <v>66</v>
      </c>
      <c r="AE95" s="8"/>
    </row>
    <row r="96" spans="2:31">
      <c r="B96" s="17" t="s">
        <v>225</v>
      </c>
      <c r="C96" s="8">
        <v>0.98829999999999996</v>
      </c>
      <c r="D96" s="8">
        <v>2.5019999999999998</v>
      </c>
      <c r="E96" s="8">
        <v>-1.514</v>
      </c>
      <c r="F96" s="8">
        <v>0.59719999999999995</v>
      </c>
      <c r="G96" s="8">
        <v>3</v>
      </c>
      <c r="H96" s="8">
        <v>3</v>
      </c>
      <c r="I96" s="8">
        <v>2.5350000000000001</v>
      </c>
      <c r="J96" s="8">
        <v>2.1779999999999999</v>
      </c>
      <c r="K96" s="1"/>
      <c r="L96" s="17" t="s">
        <v>224</v>
      </c>
      <c r="M96" s="8">
        <v>1.0129999999999999</v>
      </c>
      <c r="N96" s="8">
        <v>4.0170000000000003</v>
      </c>
      <c r="O96" s="8">
        <v>-3.004</v>
      </c>
      <c r="P96" s="8">
        <v>0.83840000000000003</v>
      </c>
      <c r="Q96" s="8">
        <v>6</v>
      </c>
      <c r="R96" s="8">
        <v>3</v>
      </c>
      <c r="S96" s="8">
        <v>3.5830000000000002</v>
      </c>
      <c r="T96" s="8">
        <v>2.0310000000000001</v>
      </c>
      <c r="U96" s="1"/>
      <c r="V96" s="1"/>
      <c r="W96" s="9"/>
      <c r="X96" s="8"/>
      <c r="Y96" s="8"/>
      <c r="Z96" s="8"/>
      <c r="AA96" s="8"/>
      <c r="AB96" s="8"/>
      <c r="AC96" s="8"/>
      <c r="AD96" s="8"/>
      <c r="AE96" s="8"/>
    </row>
    <row r="97" spans="2:31">
      <c r="B97" s="17" t="s">
        <v>223</v>
      </c>
      <c r="C97" s="8">
        <v>0.98829999999999996</v>
      </c>
      <c r="D97" s="8">
        <v>4.0839999999999996</v>
      </c>
      <c r="E97" s="8">
        <v>-3.0960000000000001</v>
      </c>
      <c r="F97" s="8">
        <v>0.6895</v>
      </c>
      <c r="G97" s="8">
        <v>3</v>
      </c>
      <c r="H97" s="8">
        <v>3</v>
      </c>
      <c r="I97" s="8">
        <v>4.49</v>
      </c>
      <c r="J97" s="8">
        <v>2.1320000000000001</v>
      </c>
      <c r="K97" s="1"/>
      <c r="L97" s="17" t="s">
        <v>222</v>
      </c>
      <c r="M97" s="8">
        <v>1.0129999999999999</v>
      </c>
      <c r="N97" s="8">
        <v>2.7390000000000001E-2</v>
      </c>
      <c r="O97" s="8">
        <v>0.98529999999999995</v>
      </c>
      <c r="P97" s="8">
        <v>7.3849999999999999E-2</v>
      </c>
      <c r="Q97" s="8">
        <v>6</v>
      </c>
      <c r="R97" s="8">
        <v>3</v>
      </c>
      <c r="S97" s="8">
        <v>13.34</v>
      </c>
      <c r="T97" s="8">
        <v>5.0869999999999997</v>
      </c>
      <c r="U97" s="1"/>
      <c r="V97" s="1"/>
      <c r="W97" s="9" t="s">
        <v>3</v>
      </c>
      <c r="X97" s="8" t="s">
        <v>62</v>
      </c>
      <c r="Y97" s="8" t="s">
        <v>61</v>
      </c>
      <c r="Z97" s="8" t="s">
        <v>60</v>
      </c>
      <c r="AA97" s="8" t="s">
        <v>59</v>
      </c>
      <c r="AB97" s="8" t="s">
        <v>2</v>
      </c>
      <c r="AC97" s="8" t="s">
        <v>1</v>
      </c>
      <c r="AD97" s="8" t="s">
        <v>58</v>
      </c>
      <c r="AE97" s="8" t="s">
        <v>57</v>
      </c>
    </row>
    <row r="98" spans="2:31">
      <c r="B98" s="17" t="s">
        <v>221</v>
      </c>
      <c r="C98" s="8">
        <v>0.98829999999999996</v>
      </c>
      <c r="D98" s="8">
        <v>16.43</v>
      </c>
      <c r="E98" s="8">
        <v>-15.44</v>
      </c>
      <c r="F98" s="8">
        <v>7.0220000000000002</v>
      </c>
      <c r="G98" s="8">
        <v>3</v>
      </c>
      <c r="H98" s="8">
        <v>3</v>
      </c>
      <c r="I98" s="8">
        <v>2.1989999999999998</v>
      </c>
      <c r="J98" s="8">
        <v>2.0009999999999999</v>
      </c>
      <c r="K98" s="1"/>
      <c r="L98" s="17" t="s">
        <v>220</v>
      </c>
      <c r="M98" s="8">
        <v>1.0129999999999999</v>
      </c>
      <c r="N98" s="8">
        <v>2.6659999999999999</v>
      </c>
      <c r="O98" s="8">
        <v>-1.653</v>
      </c>
      <c r="P98" s="8">
        <v>0.19040000000000001</v>
      </c>
      <c r="Q98" s="8">
        <v>6</v>
      </c>
      <c r="R98" s="8">
        <v>3</v>
      </c>
      <c r="S98" s="8">
        <v>8.6829999999999998</v>
      </c>
      <c r="T98" s="8">
        <v>2.7290000000000001</v>
      </c>
      <c r="U98" s="1"/>
      <c r="V98" s="1"/>
      <c r="W98" s="17" t="s">
        <v>219</v>
      </c>
      <c r="X98" s="8">
        <v>1.1259999999999999</v>
      </c>
      <c r="Y98" s="8">
        <v>5.633</v>
      </c>
      <c r="Z98" s="8">
        <v>-4.5069999999999997</v>
      </c>
      <c r="AA98" s="8">
        <v>0.7087</v>
      </c>
      <c r="AB98" s="8">
        <v>6</v>
      </c>
      <c r="AC98" s="8">
        <v>3</v>
      </c>
      <c r="AD98" s="8">
        <v>6.36</v>
      </c>
      <c r="AE98" s="8">
        <v>2.5310000000000001</v>
      </c>
    </row>
    <row r="99" spans="2:31">
      <c r="B99" s="17" t="s">
        <v>218</v>
      </c>
      <c r="C99" s="8">
        <v>0.98829999999999996</v>
      </c>
      <c r="D99" s="8">
        <v>3.8149999999999999</v>
      </c>
      <c r="E99" s="8">
        <v>-2.827</v>
      </c>
      <c r="F99" s="8">
        <v>0.45950000000000002</v>
      </c>
      <c r="G99" s="8">
        <v>3</v>
      </c>
      <c r="H99" s="8">
        <v>3</v>
      </c>
      <c r="I99" s="8">
        <v>6.1520000000000001</v>
      </c>
      <c r="J99" s="8">
        <v>2.3090000000000002</v>
      </c>
      <c r="K99" s="1"/>
      <c r="L99" s="17" t="s">
        <v>217</v>
      </c>
      <c r="M99" s="8">
        <v>1.0129999999999999</v>
      </c>
      <c r="N99" s="8">
        <v>21.78</v>
      </c>
      <c r="O99" s="8">
        <v>-20.77</v>
      </c>
      <c r="P99" s="8">
        <v>5.431</v>
      </c>
      <c r="Q99" s="8">
        <v>6</v>
      </c>
      <c r="R99" s="8">
        <v>3</v>
      </c>
      <c r="S99" s="8">
        <v>3.8239999999999998</v>
      </c>
      <c r="T99" s="8">
        <v>2.0009999999999999</v>
      </c>
      <c r="U99" s="1"/>
      <c r="V99" s="1"/>
      <c r="W99" s="17" t="s">
        <v>216</v>
      </c>
      <c r="X99" s="8">
        <v>1.1259999999999999</v>
      </c>
      <c r="Y99" s="8">
        <v>7.5279999999999996</v>
      </c>
      <c r="Z99" s="8">
        <v>-6.4020000000000001</v>
      </c>
      <c r="AA99" s="8">
        <v>1.522</v>
      </c>
      <c r="AB99" s="8">
        <v>6</v>
      </c>
      <c r="AC99" s="8">
        <v>3</v>
      </c>
      <c r="AD99" s="8">
        <v>4.2069999999999999</v>
      </c>
      <c r="AE99" s="8">
        <v>2.1019999999999999</v>
      </c>
    </row>
    <row r="100" spans="2:31">
      <c r="B100" s="17" t="s">
        <v>215</v>
      </c>
      <c r="C100" s="8">
        <v>0.98829999999999996</v>
      </c>
      <c r="D100" s="8">
        <v>5.5190000000000001</v>
      </c>
      <c r="E100" s="8">
        <v>-4.53</v>
      </c>
      <c r="F100" s="8">
        <v>1.1020000000000001</v>
      </c>
      <c r="G100" s="8">
        <v>3</v>
      </c>
      <c r="H100" s="8">
        <v>3</v>
      </c>
      <c r="I100" s="8">
        <v>4.1120000000000001</v>
      </c>
      <c r="J100" s="8">
        <v>2.0510000000000002</v>
      </c>
      <c r="K100" s="1"/>
      <c r="L100" s="17" t="s">
        <v>214</v>
      </c>
      <c r="M100" s="8">
        <v>1.0129999999999999</v>
      </c>
      <c r="N100" s="8">
        <v>14.59</v>
      </c>
      <c r="O100" s="8">
        <v>-13.58</v>
      </c>
      <c r="P100" s="8">
        <v>2.9390000000000001</v>
      </c>
      <c r="Q100" s="8">
        <v>6</v>
      </c>
      <c r="R100" s="8">
        <v>3</v>
      </c>
      <c r="S100" s="8">
        <v>4.62</v>
      </c>
      <c r="T100" s="8">
        <v>2.0030000000000001</v>
      </c>
      <c r="U100" s="1"/>
      <c r="V100" s="1"/>
      <c r="W100" s="17" t="s">
        <v>213</v>
      </c>
      <c r="X100" s="8">
        <v>1.1259999999999999</v>
      </c>
      <c r="Y100" s="8">
        <v>44.68</v>
      </c>
      <c r="Z100" s="8">
        <v>-43.55</v>
      </c>
      <c r="AA100" s="8">
        <v>6.9950000000000001</v>
      </c>
      <c r="AB100" s="8">
        <v>6</v>
      </c>
      <c r="AC100" s="8">
        <v>3</v>
      </c>
      <c r="AD100" s="8">
        <v>6.226</v>
      </c>
      <c r="AE100" s="8">
        <v>2.0049999999999999</v>
      </c>
    </row>
    <row r="101" spans="2:31">
      <c r="B101"/>
      <c r="J101" s="4"/>
      <c r="K101" s="1"/>
      <c r="L101" s="17" t="s">
        <v>212</v>
      </c>
      <c r="M101" s="8">
        <v>1.0129999999999999</v>
      </c>
      <c r="N101" s="8">
        <v>93.01</v>
      </c>
      <c r="O101" s="8">
        <v>-92</v>
      </c>
      <c r="P101" s="8">
        <v>8.9190000000000005</v>
      </c>
      <c r="Q101" s="8">
        <v>6</v>
      </c>
      <c r="R101" s="8">
        <v>3</v>
      </c>
      <c r="S101" s="8">
        <v>10.31</v>
      </c>
      <c r="T101" s="8">
        <v>2</v>
      </c>
      <c r="U101" s="1"/>
      <c r="V101" s="1"/>
      <c r="W101" s="17" t="s">
        <v>211</v>
      </c>
      <c r="X101" s="8">
        <v>1.1259999999999999</v>
      </c>
      <c r="Y101" s="8">
        <v>4.8380000000000001</v>
      </c>
      <c r="Z101" s="8">
        <v>-3.7120000000000002</v>
      </c>
      <c r="AA101" s="8">
        <v>0.4496</v>
      </c>
      <c r="AB101" s="8">
        <v>6</v>
      </c>
      <c r="AC101" s="8">
        <v>3</v>
      </c>
      <c r="AD101" s="8">
        <v>8.2539999999999996</v>
      </c>
      <c r="AE101" s="8">
        <v>3.665</v>
      </c>
    </row>
    <row r="102" spans="2:31">
      <c r="B102"/>
      <c r="J102" s="4"/>
      <c r="K102" s="1"/>
      <c r="L102" s="17" t="s">
        <v>210</v>
      </c>
      <c r="M102" s="8">
        <v>1.0129999999999999</v>
      </c>
      <c r="N102" s="8">
        <v>1.675</v>
      </c>
      <c r="O102" s="8">
        <v>-0.66210000000000002</v>
      </c>
      <c r="P102" s="8">
        <v>0.29859999999999998</v>
      </c>
      <c r="Q102" s="8">
        <v>6</v>
      </c>
      <c r="R102" s="8">
        <v>3</v>
      </c>
      <c r="S102" s="8">
        <v>2.2170000000000001</v>
      </c>
      <c r="T102" s="8">
        <v>2.2629999999999999</v>
      </c>
      <c r="U102" s="1"/>
      <c r="V102" s="1"/>
      <c r="W102" s="17" t="s">
        <v>209</v>
      </c>
      <c r="X102" s="8">
        <v>1.1259999999999999</v>
      </c>
      <c r="Y102" s="8">
        <v>18.37</v>
      </c>
      <c r="Z102" s="8">
        <v>-17.239999999999998</v>
      </c>
      <c r="AA102" s="8">
        <v>2.4430000000000001</v>
      </c>
      <c r="AB102" s="8">
        <v>6</v>
      </c>
      <c r="AC102" s="8">
        <v>3</v>
      </c>
      <c r="AD102" s="8">
        <v>7.0570000000000004</v>
      </c>
      <c r="AE102" s="8">
        <v>2.0390000000000001</v>
      </c>
    </row>
    <row r="103" spans="2:31">
      <c r="B103"/>
      <c r="J103"/>
      <c r="L103" s="17" t="s">
        <v>208</v>
      </c>
      <c r="M103" s="8">
        <v>1.0129999999999999</v>
      </c>
      <c r="N103" s="8">
        <v>24.27</v>
      </c>
      <c r="O103" s="8">
        <v>-23.26</v>
      </c>
      <c r="P103" s="8">
        <v>4.2969999999999997</v>
      </c>
      <c r="Q103" s="8">
        <v>6</v>
      </c>
      <c r="R103" s="8">
        <v>3</v>
      </c>
      <c r="S103" s="8">
        <v>5.4130000000000003</v>
      </c>
      <c r="T103" s="8">
        <v>2.0009999999999999</v>
      </c>
      <c r="U103" s="1"/>
      <c r="V103" s="1"/>
      <c r="W103" s="17" t="s">
        <v>207</v>
      </c>
      <c r="X103" s="8">
        <v>1.1259999999999999</v>
      </c>
      <c r="Y103" s="8">
        <v>14.99</v>
      </c>
      <c r="Z103" s="8">
        <v>-13.86</v>
      </c>
      <c r="AA103" s="8">
        <v>0.91649999999999998</v>
      </c>
      <c r="AB103" s="8">
        <v>6</v>
      </c>
      <c r="AC103" s="8">
        <v>3</v>
      </c>
      <c r="AD103" s="8">
        <v>15.12</v>
      </c>
      <c r="AE103" s="8">
        <v>2.2989999999999999</v>
      </c>
    </row>
    <row r="104" spans="2:31">
      <c r="B104"/>
      <c r="J104"/>
      <c r="L104" s="17" t="s">
        <v>206</v>
      </c>
      <c r="M104" s="8">
        <v>1.0129999999999999</v>
      </c>
      <c r="N104" s="8">
        <v>4.5199999999999996</v>
      </c>
      <c r="O104" s="8">
        <v>-3.508</v>
      </c>
      <c r="P104" s="8">
        <v>2.2069999999999999</v>
      </c>
      <c r="Q104" s="8">
        <v>6</v>
      </c>
      <c r="R104" s="8">
        <v>3</v>
      </c>
      <c r="S104" s="8">
        <v>1.59</v>
      </c>
      <c r="T104" s="8">
        <v>2.004</v>
      </c>
      <c r="U104" s="1"/>
      <c r="V104" s="1"/>
      <c r="W104" s="17" t="s">
        <v>205</v>
      </c>
      <c r="X104" s="8">
        <v>1.1259999999999999</v>
      </c>
      <c r="Y104" s="8">
        <v>7.22</v>
      </c>
      <c r="Z104" s="8">
        <v>-6.0940000000000003</v>
      </c>
      <c r="AA104" s="8">
        <v>0.88090000000000002</v>
      </c>
      <c r="AB104" s="8">
        <v>6</v>
      </c>
      <c r="AC104" s="8">
        <v>3</v>
      </c>
      <c r="AD104" s="8">
        <v>6.9180000000000001</v>
      </c>
      <c r="AE104" s="8">
        <v>2.3260000000000001</v>
      </c>
    </row>
    <row r="105" spans="2:31">
      <c r="B105"/>
      <c r="J105"/>
      <c r="R105" s="4"/>
      <c r="S105" s="1"/>
      <c r="T105" s="1"/>
      <c r="U105" s="1"/>
      <c r="V105" s="1"/>
      <c r="W105" s="17" t="s">
        <v>204</v>
      </c>
      <c r="X105" s="8">
        <v>1.1259999999999999</v>
      </c>
      <c r="Y105" s="8">
        <v>21.06</v>
      </c>
      <c r="Z105" s="8">
        <v>-19.93</v>
      </c>
      <c r="AA105" s="8">
        <v>0.71960000000000002</v>
      </c>
      <c r="AB105" s="8">
        <v>6</v>
      </c>
      <c r="AC105" s="8">
        <v>3</v>
      </c>
      <c r="AD105" s="8">
        <v>27.7</v>
      </c>
      <c r="AE105" s="8">
        <v>2.5129999999999999</v>
      </c>
    </row>
    <row r="106" spans="2:31">
      <c r="B106"/>
      <c r="J106"/>
      <c r="R106" s="4"/>
      <c r="S106" s="1"/>
      <c r="T106" s="1"/>
      <c r="U106" s="1"/>
      <c r="V106" s="1"/>
      <c r="W106" s="17" t="s">
        <v>203</v>
      </c>
      <c r="X106" s="8">
        <v>1.1259999999999999</v>
      </c>
      <c r="Y106" s="8">
        <v>26.42</v>
      </c>
      <c r="Z106" s="8">
        <v>-25.29</v>
      </c>
      <c r="AA106" s="8">
        <v>1.9910000000000001</v>
      </c>
      <c r="AB106" s="8">
        <v>6</v>
      </c>
      <c r="AC106" s="8">
        <v>3</v>
      </c>
      <c r="AD106" s="8">
        <v>12.7</v>
      </c>
      <c r="AE106" s="8">
        <v>2.0590000000000002</v>
      </c>
    </row>
    <row r="107" spans="2:31">
      <c r="B107"/>
      <c r="J107"/>
      <c r="W107" s="17" t="s">
        <v>202</v>
      </c>
      <c r="X107" s="8">
        <v>1.1259999999999999</v>
      </c>
      <c r="Y107" s="8">
        <v>2.1120000000000001</v>
      </c>
      <c r="Z107" s="8">
        <v>-0.98570000000000002</v>
      </c>
      <c r="AA107" s="8">
        <v>0.3644</v>
      </c>
      <c r="AB107" s="8">
        <v>6</v>
      </c>
      <c r="AC107" s="8">
        <v>3</v>
      </c>
      <c r="AD107" s="8">
        <v>2.7050000000000001</v>
      </c>
      <c r="AE107" s="8">
        <v>5.0279999999999996</v>
      </c>
    </row>
    <row r="108" spans="2:31">
      <c r="B108"/>
      <c r="J108"/>
      <c r="W108" s="17" t="s">
        <v>201</v>
      </c>
      <c r="X108" s="8">
        <v>1.1259999999999999</v>
      </c>
      <c r="Y108" s="8">
        <v>15.29</v>
      </c>
      <c r="Z108" s="8">
        <v>-14.17</v>
      </c>
      <c r="AA108" s="8">
        <v>7.3689999999999998</v>
      </c>
      <c r="AB108" s="8">
        <v>6</v>
      </c>
      <c r="AC108" s="8">
        <v>3</v>
      </c>
      <c r="AD108" s="8">
        <v>1.923</v>
      </c>
      <c r="AE108" s="8">
        <v>2.004</v>
      </c>
    </row>
    <row r="109" spans="2:31">
      <c r="B109"/>
      <c r="J109"/>
    </row>
    <row r="110" spans="2:31">
      <c r="B110" s="7" t="s">
        <v>200</v>
      </c>
      <c r="J110"/>
    </row>
    <row r="111" spans="2:31">
      <c r="B111"/>
      <c r="J111"/>
    </row>
    <row r="112" spans="2:31">
      <c r="B112" s="9" t="s">
        <v>26</v>
      </c>
      <c r="C112" s="8">
        <v>1</v>
      </c>
      <c r="D112" s="8"/>
      <c r="E112" s="8"/>
      <c r="F112" s="8"/>
      <c r="G112" s="8"/>
      <c r="H112" s="8"/>
      <c r="I112" s="8"/>
      <c r="J112" s="8"/>
      <c r="L112" s="9" t="s">
        <v>26</v>
      </c>
      <c r="M112" s="8">
        <v>1</v>
      </c>
      <c r="N112" s="8"/>
      <c r="O112" s="8"/>
      <c r="P112" s="8"/>
      <c r="Q112" s="8"/>
      <c r="R112" s="8"/>
      <c r="S112" s="8"/>
      <c r="T112" s="8"/>
      <c r="W112" s="9" t="s">
        <v>26</v>
      </c>
      <c r="X112" s="8">
        <v>1</v>
      </c>
      <c r="Y112" s="8"/>
      <c r="Z112" s="8"/>
      <c r="AA112" s="8"/>
      <c r="AB112" s="8"/>
      <c r="AC112" s="8"/>
      <c r="AD112" s="8"/>
      <c r="AE112" s="8"/>
    </row>
    <row r="113" spans="2:31">
      <c r="B113" s="9" t="s">
        <v>25</v>
      </c>
      <c r="C113" s="8">
        <v>7</v>
      </c>
      <c r="D113" s="8"/>
      <c r="E113" s="8"/>
      <c r="F113" s="8"/>
      <c r="G113" s="8"/>
      <c r="H113" s="8"/>
      <c r="I113" s="8"/>
      <c r="J113" s="8"/>
      <c r="L113" s="9" t="s">
        <v>25</v>
      </c>
      <c r="M113" s="8">
        <v>9</v>
      </c>
      <c r="N113" s="8"/>
      <c r="O113" s="8"/>
      <c r="P113" s="8"/>
      <c r="Q113" s="8"/>
      <c r="R113" s="8"/>
      <c r="S113" s="8"/>
      <c r="T113" s="8"/>
      <c r="W113" s="9" t="s">
        <v>25</v>
      </c>
      <c r="X113" s="8">
        <v>11</v>
      </c>
      <c r="Y113" s="8"/>
      <c r="Z113" s="8"/>
      <c r="AA113" s="8"/>
      <c r="AB113" s="8"/>
      <c r="AC113" s="8"/>
      <c r="AD113" s="8"/>
      <c r="AE113" s="8"/>
    </row>
    <row r="114" spans="2:31">
      <c r="B114" s="9" t="s">
        <v>24</v>
      </c>
      <c r="C114" s="8">
        <v>0.05</v>
      </c>
      <c r="D114" s="8"/>
      <c r="E114" s="8"/>
      <c r="F114" s="8"/>
      <c r="G114" s="8"/>
      <c r="H114" s="8"/>
      <c r="I114" s="8"/>
      <c r="J114" s="8"/>
      <c r="L114" s="9" t="s">
        <v>24</v>
      </c>
      <c r="M114" s="8">
        <v>0.05</v>
      </c>
      <c r="N114" s="8"/>
      <c r="O114" s="8"/>
      <c r="P114" s="8"/>
      <c r="Q114" s="8"/>
      <c r="R114" s="8"/>
      <c r="S114" s="8"/>
      <c r="T114" s="8"/>
      <c r="W114" s="9" t="s">
        <v>24</v>
      </c>
      <c r="X114" s="8">
        <v>0.05</v>
      </c>
      <c r="Y114" s="8"/>
      <c r="Z114" s="8"/>
      <c r="AA114" s="8"/>
      <c r="AB114" s="8"/>
      <c r="AC114" s="8"/>
      <c r="AD114" s="8"/>
      <c r="AE114" s="8"/>
    </row>
    <row r="115" spans="2:31">
      <c r="B115" s="9"/>
      <c r="C115" s="8"/>
      <c r="D115" s="8"/>
      <c r="E115" s="8"/>
      <c r="F115" s="8"/>
      <c r="G115" s="8"/>
      <c r="H115" s="8"/>
      <c r="I115" s="8"/>
      <c r="J115" s="8"/>
      <c r="L115" s="9"/>
      <c r="M115" s="8"/>
      <c r="N115" s="8"/>
      <c r="O115" s="8"/>
      <c r="P115" s="8"/>
      <c r="Q115" s="8"/>
      <c r="R115" s="8"/>
      <c r="S115" s="8"/>
      <c r="T115" s="8"/>
      <c r="W115" s="9"/>
      <c r="X115" s="8"/>
      <c r="Y115" s="8"/>
      <c r="Z115" s="8"/>
      <c r="AA115" s="8"/>
      <c r="AB115" s="8"/>
      <c r="AC115" s="8"/>
      <c r="AD115" s="8"/>
      <c r="AE115" s="8"/>
    </row>
    <row r="116" spans="2:31">
      <c r="B116" s="9" t="s">
        <v>136</v>
      </c>
      <c r="C116" s="8" t="s">
        <v>60</v>
      </c>
      <c r="D116" s="8" t="s">
        <v>135</v>
      </c>
      <c r="E116" s="8" t="s">
        <v>134</v>
      </c>
      <c r="F116" s="8" t="s">
        <v>21</v>
      </c>
      <c r="G116" s="8" t="s">
        <v>133</v>
      </c>
      <c r="H116" s="8" t="s">
        <v>23</v>
      </c>
      <c r="I116" s="8"/>
      <c r="J116" s="8"/>
      <c r="L116" s="9" t="s">
        <v>136</v>
      </c>
      <c r="M116" s="8" t="s">
        <v>60</v>
      </c>
      <c r="N116" s="8" t="s">
        <v>135</v>
      </c>
      <c r="O116" s="8" t="s">
        <v>134</v>
      </c>
      <c r="P116" s="8" t="s">
        <v>21</v>
      </c>
      <c r="Q116" s="8" t="s">
        <v>133</v>
      </c>
      <c r="R116" s="8" t="s">
        <v>137</v>
      </c>
      <c r="S116" s="8"/>
      <c r="T116" s="8"/>
      <c r="W116" s="9" t="s">
        <v>136</v>
      </c>
      <c r="X116" s="8" t="s">
        <v>60</v>
      </c>
      <c r="Y116" s="8" t="s">
        <v>135</v>
      </c>
      <c r="Z116" s="8" t="s">
        <v>134</v>
      </c>
      <c r="AA116" s="8" t="s">
        <v>21</v>
      </c>
      <c r="AB116" s="8" t="s">
        <v>133</v>
      </c>
      <c r="AC116" s="8" t="s">
        <v>132</v>
      </c>
      <c r="AD116" s="8"/>
      <c r="AE116" s="8"/>
    </row>
    <row r="117" spans="2:31">
      <c r="B117" s="9" t="s">
        <v>69</v>
      </c>
      <c r="C117" s="8">
        <v>-5.4550000000000001</v>
      </c>
      <c r="D117" s="8" t="s">
        <v>199</v>
      </c>
      <c r="E117" s="8" t="s">
        <v>7</v>
      </c>
      <c r="F117" s="8" t="s">
        <v>6</v>
      </c>
      <c r="G117" s="8">
        <v>0.16339999999999999</v>
      </c>
      <c r="H117" s="8" t="s">
        <v>19</v>
      </c>
      <c r="I117" s="10" t="s">
        <v>130</v>
      </c>
      <c r="J117" s="8"/>
      <c r="L117" s="12" t="s">
        <v>63</v>
      </c>
      <c r="M117" s="11">
        <v>0.9859</v>
      </c>
      <c r="N117" s="11" t="s">
        <v>198</v>
      </c>
      <c r="O117" s="11" t="s">
        <v>10</v>
      </c>
      <c r="P117" s="11" t="s">
        <v>9</v>
      </c>
      <c r="Q117" s="11">
        <v>2.7E-2</v>
      </c>
      <c r="R117" s="11" t="s">
        <v>16</v>
      </c>
      <c r="S117" s="16" t="s">
        <v>128</v>
      </c>
      <c r="T117" s="8"/>
      <c r="W117" s="9" t="s">
        <v>139</v>
      </c>
      <c r="X117" s="8">
        <v>-2.907</v>
      </c>
      <c r="Y117" s="8" t="s">
        <v>197</v>
      </c>
      <c r="Z117" s="8" t="s">
        <v>7</v>
      </c>
      <c r="AA117" s="8" t="s">
        <v>6</v>
      </c>
      <c r="AB117" s="8">
        <v>0.40179999999999999</v>
      </c>
      <c r="AC117" s="8" t="s">
        <v>165</v>
      </c>
      <c r="AD117" s="10" t="s">
        <v>164</v>
      </c>
      <c r="AE117" s="8"/>
    </row>
    <row r="118" spans="2:31">
      <c r="B118" s="9" t="s">
        <v>65</v>
      </c>
      <c r="C118" s="8">
        <v>-7.1239999999999997</v>
      </c>
      <c r="D118" s="8" t="s">
        <v>196</v>
      </c>
      <c r="E118" s="8" t="s">
        <v>7</v>
      </c>
      <c r="F118" s="8" t="s">
        <v>6</v>
      </c>
      <c r="G118" s="8">
        <v>0.2361</v>
      </c>
      <c r="H118" s="8" t="s">
        <v>17</v>
      </c>
      <c r="I118" s="10" t="s">
        <v>123</v>
      </c>
      <c r="J118" s="8"/>
      <c r="L118" s="12" t="s">
        <v>55</v>
      </c>
      <c r="M118" s="11">
        <v>-44.88</v>
      </c>
      <c r="N118" s="11" t="s">
        <v>195</v>
      </c>
      <c r="O118" s="11" t="s">
        <v>10</v>
      </c>
      <c r="P118" s="11" t="s">
        <v>31</v>
      </c>
      <c r="Q118" s="11">
        <v>1.6999999999999999E-3</v>
      </c>
      <c r="R118" s="11" t="s">
        <v>14</v>
      </c>
      <c r="S118" s="16" t="s">
        <v>121</v>
      </c>
      <c r="T118" s="8"/>
      <c r="W118" s="9" t="s">
        <v>54</v>
      </c>
      <c r="X118" s="8">
        <v>-3.278</v>
      </c>
      <c r="Y118" s="8" t="s">
        <v>194</v>
      </c>
      <c r="Z118" s="8" t="s">
        <v>7</v>
      </c>
      <c r="AA118" s="8" t="s">
        <v>6</v>
      </c>
      <c r="AB118" s="8">
        <v>0.2339</v>
      </c>
      <c r="AC118" s="8" t="s">
        <v>126</v>
      </c>
      <c r="AD118" s="10" t="s">
        <v>125</v>
      </c>
      <c r="AE118" s="8"/>
    </row>
    <row r="119" spans="2:31">
      <c r="B119" s="9" t="s">
        <v>64</v>
      </c>
      <c r="C119" s="8">
        <v>-8.2140000000000004</v>
      </c>
      <c r="D119" s="8" t="s">
        <v>193</v>
      </c>
      <c r="E119" s="8" t="s">
        <v>7</v>
      </c>
      <c r="F119" s="8" t="s">
        <v>6</v>
      </c>
      <c r="G119" s="8">
        <v>0.08</v>
      </c>
      <c r="H119" s="8" t="s">
        <v>15</v>
      </c>
      <c r="I119" s="10" t="s">
        <v>116</v>
      </c>
      <c r="J119" s="8"/>
      <c r="L119" s="12" t="s">
        <v>52</v>
      </c>
      <c r="M119" s="11">
        <v>-0.88239999999999996</v>
      </c>
      <c r="N119" s="11" t="s">
        <v>192</v>
      </c>
      <c r="O119" s="11" t="s">
        <v>10</v>
      </c>
      <c r="P119" s="11" t="s">
        <v>9</v>
      </c>
      <c r="Q119" s="11">
        <v>3.8800000000000001E-2</v>
      </c>
      <c r="R119" s="11" t="s">
        <v>12</v>
      </c>
      <c r="S119" s="16" t="s">
        <v>114</v>
      </c>
      <c r="T119" s="8"/>
      <c r="W119" s="12" t="s">
        <v>51</v>
      </c>
      <c r="X119" s="11">
        <v>-58.96</v>
      </c>
      <c r="Y119" s="11" t="s">
        <v>191</v>
      </c>
      <c r="Z119" s="11" t="s">
        <v>10</v>
      </c>
      <c r="AA119" s="11" t="s">
        <v>9</v>
      </c>
      <c r="AB119" s="11">
        <v>3.1300000000000001E-2</v>
      </c>
      <c r="AC119" s="11" t="s">
        <v>119</v>
      </c>
      <c r="AD119" s="16" t="s">
        <v>118</v>
      </c>
      <c r="AE119" s="8"/>
    </row>
    <row r="120" spans="2:31">
      <c r="B120" s="15" t="s">
        <v>56</v>
      </c>
      <c r="C120" s="14">
        <v>-9.2989999999999995</v>
      </c>
      <c r="D120" s="14" t="s">
        <v>190</v>
      </c>
      <c r="E120" s="14" t="s">
        <v>7</v>
      </c>
      <c r="F120" s="14" t="s">
        <v>6</v>
      </c>
      <c r="G120" s="14">
        <v>5.33E-2</v>
      </c>
      <c r="H120" s="14" t="s">
        <v>13</v>
      </c>
      <c r="I120" s="13" t="s">
        <v>109</v>
      </c>
      <c r="J120" s="8"/>
      <c r="L120" s="9" t="s">
        <v>49</v>
      </c>
      <c r="M120" s="8">
        <v>-3.262</v>
      </c>
      <c r="N120" s="8" t="s">
        <v>189</v>
      </c>
      <c r="O120" s="8" t="s">
        <v>7</v>
      </c>
      <c r="P120" s="8" t="s">
        <v>6</v>
      </c>
      <c r="Q120" s="8">
        <v>7.4300000000000005E-2</v>
      </c>
      <c r="R120" s="8" t="s">
        <v>8</v>
      </c>
      <c r="S120" s="10" t="s">
        <v>107</v>
      </c>
      <c r="T120" s="8"/>
      <c r="W120" s="12" t="s">
        <v>48</v>
      </c>
      <c r="X120" s="11">
        <v>-11.38</v>
      </c>
      <c r="Y120" s="11" t="s">
        <v>188</v>
      </c>
      <c r="Z120" s="11" t="s">
        <v>10</v>
      </c>
      <c r="AA120" s="11" t="s">
        <v>187</v>
      </c>
      <c r="AB120" s="11" t="s">
        <v>186</v>
      </c>
      <c r="AC120" s="11" t="s">
        <v>112</v>
      </c>
      <c r="AD120" s="16" t="s">
        <v>111</v>
      </c>
      <c r="AE120" s="8"/>
    </row>
    <row r="121" spans="2:31">
      <c r="B121" s="9" t="s">
        <v>53</v>
      </c>
      <c r="C121" s="8">
        <v>-4.0970000000000004</v>
      </c>
      <c r="D121" s="8" t="s">
        <v>185</v>
      </c>
      <c r="E121" s="8" t="s">
        <v>7</v>
      </c>
      <c r="F121" s="8" t="s">
        <v>6</v>
      </c>
      <c r="G121" s="8">
        <v>0.10059999999999999</v>
      </c>
      <c r="H121" s="8" t="s">
        <v>11</v>
      </c>
      <c r="I121" s="8" t="s">
        <v>102</v>
      </c>
      <c r="J121" s="8"/>
      <c r="L121" s="12" t="s">
        <v>46</v>
      </c>
      <c r="M121" s="11">
        <v>-5.1230000000000002</v>
      </c>
      <c r="N121" s="11" t="s">
        <v>184</v>
      </c>
      <c r="O121" s="11" t="s">
        <v>10</v>
      </c>
      <c r="P121" s="11" t="s">
        <v>9</v>
      </c>
      <c r="Q121" s="11">
        <v>1.3599999999999999E-2</v>
      </c>
      <c r="R121" s="11" t="s">
        <v>100</v>
      </c>
      <c r="S121" s="11" t="s">
        <v>99</v>
      </c>
      <c r="T121" s="8"/>
      <c r="W121" s="12" t="s">
        <v>45</v>
      </c>
      <c r="X121" s="11">
        <v>-126.1</v>
      </c>
      <c r="Y121" s="11" t="s">
        <v>183</v>
      </c>
      <c r="Z121" s="11" t="s">
        <v>10</v>
      </c>
      <c r="AA121" s="11" t="s">
        <v>31</v>
      </c>
      <c r="AB121" s="11">
        <v>4.8999999999999998E-3</v>
      </c>
      <c r="AC121" s="11" t="s">
        <v>105</v>
      </c>
      <c r="AD121" s="16" t="s">
        <v>104</v>
      </c>
      <c r="AE121" s="8"/>
    </row>
    <row r="122" spans="2:31">
      <c r="B122" s="12" t="s">
        <v>50</v>
      </c>
      <c r="C122" s="11">
        <v>-9.5559999999999992</v>
      </c>
      <c r="D122" s="11" t="s">
        <v>182</v>
      </c>
      <c r="E122" s="11" t="s">
        <v>10</v>
      </c>
      <c r="F122" s="11" t="s">
        <v>181</v>
      </c>
      <c r="G122" s="11">
        <v>8.0000000000000004E-4</v>
      </c>
      <c r="H122" s="11" t="s">
        <v>4</v>
      </c>
      <c r="I122" s="16" t="s">
        <v>94</v>
      </c>
      <c r="J122" s="8"/>
      <c r="L122" s="12" t="s">
        <v>44</v>
      </c>
      <c r="M122" s="11">
        <v>-332</v>
      </c>
      <c r="N122" s="11" t="s">
        <v>180</v>
      </c>
      <c r="O122" s="11" t="s">
        <v>10</v>
      </c>
      <c r="P122" s="11" t="s">
        <v>31</v>
      </c>
      <c r="Q122" s="11">
        <v>3.8999999999999998E-3</v>
      </c>
      <c r="R122" s="11" t="s">
        <v>33</v>
      </c>
      <c r="S122" s="16" t="s">
        <v>92</v>
      </c>
      <c r="T122" s="8"/>
      <c r="W122" s="12" t="s">
        <v>43</v>
      </c>
      <c r="X122" s="11">
        <v>-206.4</v>
      </c>
      <c r="Y122" s="11" t="s">
        <v>179</v>
      </c>
      <c r="Z122" s="11" t="s">
        <v>10</v>
      </c>
      <c r="AA122" s="11" t="s">
        <v>9</v>
      </c>
      <c r="AB122" s="11">
        <v>3.2399999999999998E-2</v>
      </c>
      <c r="AC122" s="11" t="s">
        <v>97</v>
      </c>
      <c r="AD122" s="16" t="s">
        <v>96</v>
      </c>
      <c r="AE122" s="8"/>
    </row>
    <row r="123" spans="2:31">
      <c r="B123" s="12" t="s">
        <v>47</v>
      </c>
      <c r="C123" s="11">
        <v>-10.54</v>
      </c>
      <c r="D123" s="11" t="s">
        <v>178</v>
      </c>
      <c r="E123" s="11" t="s">
        <v>10</v>
      </c>
      <c r="F123" s="11" t="s">
        <v>9</v>
      </c>
      <c r="G123" s="11">
        <v>1.6500000000000001E-2</v>
      </c>
      <c r="H123" s="11" t="s">
        <v>88</v>
      </c>
      <c r="I123" s="11" t="s">
        <v>87</v>
      </c>
      <c r="J123" s="8"/>
      <c r="L123" s="9" t="s">
        <v>42</v>
      </c>
      <c r="M123" s="8">
        <v>0.1152</v>
      </c>
      <c r="N123" s="8" t="s">
        <v>177</v>
      </c>
      <c r="O123" s="8" t="s">
        <v>7</v>
      </c>
      <c r="P123" s="8" t="s">
        <v>6</v>
      </c>
      <c r="Q123" s="8">
        <v>0.71830000000000005</v>
      </c>
      <c r="R123" s="8" t="s">
        <v>32</v>
      </c>
      <c r="S123" s="8" t="s">
        <v>85</v>
      </c>
      <c r="T123" s="8"/>
      <c r="W123" s="15" t="s">
        <v>41</v>
      </c>
      <c r="X123" s="14">
        <v>-10.77</v>
      </c>
      <c r="Y123" s="14" t="s">
        <v>176</v>
      </c>
      <c r="Z123" s="14" t="s">
        <v>7</v>
      </c>
      <c r="AA123" s="14" t="s">
        <v>6</v>
      </c>
      <c r="AB123" s="14">
        <v>6.3700000000000007E-2</v>
      </c>
      <c r="AC123" s="14" t="s">
        <v>0</v>
      </c>
      <c r="AD123" s="13" t="s">
        <v>90</v>
      </c>
      <c r="AE123" s="8"/>
    </row>
    <row r="124" spans="2:31">
      <c r="B124" s="9"/>
      <c r="C124" s="8"/>
      <c r="D124" s="8"/>
      <c r="E124" s="8"/>
      <c r="F124" s="8"/>
      <c r="G124" s="8"/>
      <c r="H124" s="8"/>
      <c r="I124" s="8"/>
      <c r="J124" s="8"/>
      <c r="L124" s="15" t="s">
        <v>40</v>
      </c>
      <c r="M124" s="14">
        <v>-6.5129999999999999</v>
      </c>
      <c r="N124" s="14" t="s">
        <v>175</v>
      </c>
      <c r="O124" s="14" t="s">
        <v>7</v>
      </c>
      <c r="P124" s="14" t="s">
        <v>6</v>
      </c>
      <c r="Q124" s="14">
        <v>5.45E-2</v>
      </c>
      <c r="R124" s="14" t="s">
        <v>80</v>
      </c>
      <c r="S124" s="13" t="s">
        <v>79</v>
      </c>
      <c r="T124" s="8"/>
      <c r="W124" s="15" t="s">
        <v>39</v>
      </c>
      <c r="X124" s="14">
        <v>-451.3</v>
      </c>
      <c r="Y124" s="14" t="s">
        <v>174</v>
      </c>
      <c r="Z124" s="14" t="s">
        <v>7</v>
      </c>
      <c r="AA124" s="14" t="s">
        <v>6</v>
      </c>
      <c r="AB124" s="14">
        <v>5.1900000000000002E-2</v>
      </c>
      <c r="AC124" s="14" t="s">
        <v>83</v>
      </c>
      <c r="AD124" s="13" t="s">
        <v>82</v>
      </c>
      <c r="AE124" s="8"/>
    </row>
    <row r="125" spans="2:31">
      <c r="B125" s="9" t="s">
        <v>3</v>
      </c>
      <c r="C125" s="8" t="s">
        <v>62</v>
      </c>
      <c r="D125" s="8" t="s">
        <v>61</v>
      </c>
      <c r="E125" s="8" t="s">
        <v>60</v>
      </c>
      <c r="F125" s="8" t="s">
        <v>59</v>
      </c>
      <c r="G125" s="8" t="s">
        <v>2</v>
      </c>
      <c r="H125" s="8" t="s">
        <v>1</v>
      </c>
      <c r="I125" s="8" t="s">
        <v>58</v>
      </c>
      <c r="J125" s="8" t="s">
        <v>57</v>
      </c>
      <c r="L125" s="9" t="s">
        <v>38</v>
      </c>
      <c r="M125" s="8">
        <v>-0.124</v>
      </c>
      <c r="N125" s="8" t="s">
        <v>173</v>
      </c>
      <c r="O125" s="8" t="s">
        <v>7</v>
      </c>
      <c r="P125" s="8" t="s">
        <v>6</v>
      </c>
      <c r="Q125" s="8">
        <v>0.71389999999999998</v>
      </c>
      <c r="R125" s="8" t="s">
        <v>74</v>
      </c>
      <c r="S125" s="10" t="s">
        <v>73</v>
      </c>
      <c r="T125" s="8"/>
      <c r="W125" s="12" t="s">
        <v>37</v>
      </c>
      <c r="X125" s="11">
        <v>-132.9</v>
      </c>
      <c r="Y125" s="11" t="s">
        <v>172</v>
      </c>
      <c r="Z125" s="11" t="s">
        <v>10</v>
      </c>
      <c r="AA125" s="11" t="s">
        <v>9</v>
      </c>
      <c r="AB125" s="11">
        <v>2.9399999999999999E-2</v>
      </c>
      <c r="AC125" s="11" t="s">
        <v>77</v>
      </c>
      <c r="AD125" s="11" t="s">
        <v>76</v>
      </c>
      <c r="AE125" s="8"/>
    </row>
    <row r="126" spans="2:31">
      <c r="B126" s="9" t="s">
        <v>69</v>
      </c>
      <c r="C126" s="8">
        <v>0.78939999999999999</v>
      </c>
      <c r="D126" s="8">
        <v>6.2439999999999998</v>
      </c>
      <c r="E126" s="8">
        <v>-5.4550000000000001</v>
      </c>
      <c r="F126" s="8">
        <v>2.5419999999999998</v>
      </c>
      <c r="G126" s="8">
        <v>5</v>
      </c>
      <c r="H126" s="8">
        <v>3</v>
      </c>
      <c r="I126" s="8">
        <v>2.1459999999999999</v>
      </c>
      <c r="J126" s="8">
        <v>2.0249999999999999</v>
      </c>
      <c r="L126" s="9"/>
      <c r="M126" s="8"/>
      <c r="N126" s="8"/>
      <c r="O126" s="8"/>
      <c r="P126" s="8"/>
      <c r="Q126" s="8"/>
      <c r="R126" s="8"/>
      <c r="S126" s="8"/>
      <c r="T126" s="8"/>
      <c r="W126" s="12" t="s">
        <v>36</v>
      </c>
      <c r="X126" s="11">
        <v>-16.45</v>
      </c>
      <c r="Y126" s="11" t="s">
        <v>171</v>
      </c>
      <c r="Z126" s="11" t="s">
        <v>10</v>
      </c>
      <c r="AA126" s="11" t="s">
        <v>31</v>
      </c>
      <c r="AB126" s="11">
        <v>4.7999999999999996E-3</v>
      </c>
      <c r="AC126" s="11" t="s">
        <v>71</v>
      </c>
      <c r="AD126" s="16" t="s">
        <v>70</v>
      </c>
      <c r="AE126" s="8"/>
    </row>
    <row r="127" spans="2:31">
      <c r="B127" s="9" t="s">
        <v>65</v>
      </c>
      <c r="C127" s="8">
        <v>0.78939999999999999</v>
      </c>
      <c r="D127" s="8">
        <v>7.9130000000000003</v>
      </c>
      <c r="E127" s="8">
        <v>-7.1239999999999997</v>
      </c>
      <c r="F127" s="8">
        <v>4.2629999999999999</v>
      </c>
      <c r="G127" s="8">
        <v>5</v>
      </c>
      <c r="H127" s="8">
        <v>3</v>
      </c>
      <c r="I127" s="8">
        <v>1.671</v>
      </c>
      <c r="J127" s="8">
        <v>2.0089999999999999</v>
      </c>
      <c r="L127" s="9" t="s">
        <v>3</v>
      </c>
      <c r="M127" s="8" t="s">
        <v>62</v>
      </c>
      <c r="N127" s="8" t="s">
        <v>61</v>
      </c>
      <c r="O127" s="8" t="s">
        <v>60</v>
      </c>
      <c r="P127" s="8" t="s">
        <v>59</v>
      </c>
      <c r="Q127" s="8" t="s">
        <v>2</v>
      </c>
      <c r="R127" s="8" t="s">
        <v>1</v>
      </c>
      <c r="S127" s="8" t="s">
        <v>58</v>
      </c>
      <c r="T127" s="8" t="s">
        <v>57</v>
      </c>
      <c r="W127" s="15" t="s">
        <v>35</v>
      </c>
      <c r="X127" s="14">
        <v>-148.1</v>
      </c>
      <c r="Y127" s="14" t="s">
        <v>170</v>
      </c>
      <c r="Z127" s="14" t="s">
        <v>7</v>
      </c>
      <c r="AA127" s="14" t="s">
        <v>6</v>
      </c>
      <c r="AB127" s="14">
        <v>6.9000000000000006E-2</v>
      </c>
      <c r="AC127" s="14" t="s">
        <v>67</v>
      </c>
      <c r="AD127" s="13" t="s">
        <v>66</v>
      </c>
      <c r="AE127" s="8"/>
    </row>
    <row r="128" spans="2:31">
      <c r="B128" s="9" t="s">
        <v>64</v>
      </c>
      <c r="C128" s="8">
        <v>0.78939999999999999</v>
      </c>
      <c r="D128" s="8">
        <v>9.0030000000000001</v>
      </c>
      <c r="E128" s="8">
        <v>-8.2140000000000004</v>
      </c>
      <c r="F128" s="8">
        <v>2.5</v>
      </c>
      <c r="G128" s="8">
        <v>5</v>
      </c>
      <c r="H128" s="8">
        <v>3</v>
      </c>
      <c r="I128" s="8">
        <v>3.286</v>
      </c>
      <c r="J128" s="8">
        <v>2.0259999999999998</v>
      </c>
      <c r="L128" s="9" t="s">
        <v>63</v>
      </c>
      <c r="M128" s="8">
        <v>1.147</v>
      </c>
      <c r="N128" s="8">
        <v>0.161</v>
      </c>
      <c r="O128" s="8">
        <v>0.9859</v>
      </c>
      <c r="P128" s="8">
        <v>0.2903</v>
      </c>
      <c r="Q128" s="8">
        <v>5</v>
      </c>
      <c r="R128" s="8">
        <v>3</v>
      </c>
      <c r="S128" s="8">
        <v>3.3959999999999999</v>
      </c>
      <c r="T128" s="8">
        <v>4.0369999999999999</v>
      </c>
      <c r="W128" s="9"/>
      <c r="X128" s="8"/>
      <c r="Y128" s="8"/>
      <c r="Z128" s="8"/>
      <c r="AA128" s="8"/>
      <c r="AB128" s="8"/>
      <c r="AC128" s="8"/>
      <c r="AD128" s="8"/>
      <c r="AE128" s="8"/>
    </row>
    <row r="129" spans="2:31">
      <c r="B129" s="9" t="s">
        <v>56</v>
      </c>
      <c r="C129" s="8">
        <v>0.78939999999999999</v>
      </c>
      <c r="D129" s="8">
        <v>10.09</v>
      </c>
      <c r="E129" s="8">
        <v>-9.2989999999999995</v>
      </c>
      <c r="F129" s="8">
        <v>2.27</v>
      </c>
      <c r="G129" s="8">
        <v>5</v>
      </c>
      <c r="H129" s="8">
        <v>3</v>
      </c>
      <c r="I129" s="8">
        <v>4.0970000000000004</v>
      </c>
      <c r="J129" s="8">
        <v>2.032</v>
      </c>
      <c r="L129" s="9" t="s">
        <v>55</v>
      </c>
      <c r="M129" s="8">
        <v>1.147</v>
      </c>
      <c r="N129" s="8">
        <v>46.02</v>
      </c>
      <c r="O129" s="8">
        <v>-44.88</v>
      </c>
      <c r="P129" s="8">
        <v>2.0249999999999999</v>
      </c>
      <c r="Q129" s="8">
        <v>5</v>
      </c>
      <c r="R129" s="8">
        <v>3</v>
      </c>
      <c r="S129" s="8">
        <v>22.16</v>
      </c>
      <c r="T129" s="8">
        <v>2.0840000000000001</v>
      </c>
      <c r="W129" s="9" t="s">
        <v>3</v>
      </c>
      <c r="X129" s="8" t="s">
        <v>62</v>
      </c>
      <c r="Y129" s="8" t="s">
        <v>61</v>
      </c>
      <c r="Z129" s="8" t="s">
        <v>60</v>
      </c>
      <c r="AA129" s="8" t="s">
        <v>59</v>
      </c>
      <c r="AB129" s="8" t="s">
        <v>2</v>
      </c>
      <c r="AC129" s="8" t="s">
        <v>1</v>
      </c>
      <c r="AD129" s="8" t="s">
        <v>58</v>
      </c>
      <c r="AE129" s="8" t="s">
        <v>57</v>
      </c>
    </row>
    <row r="130" spans="2:31">
      <c r="B130" s="9" t="s">
        <v>53</v>
      </c>
      <c r="C130" s="8">
        <v>0.78939999999999999</v>
      </c>
      <c r="D130" s="8">
        <v>4.8860000000000001</v>
      </c>
      <c r="E130" s="8">
        <v>-4.0970000000000004</v>
      </c>
      <c r="F130" s="8">
        <v>1.4450000000000001</v>
      </c>
      <c r="G130" s="8">
        <v>5</v>
      </c>
      <c r="H130" s="8">
        <v>3</v>
      </c>
      <c r="I130" s="8">
        <v>2.835</v>
      </c>
      <c r="J130" s="8">
        <v>2.08</v>
      </c>
      <c r="L130" s="9" t="s">
        <v>52</v>
      </c>
      <c r="M130" s="8">
        <v>1.147</v>
      </c>
      <c r="N130" s="8">
        <v>2.0289999999999999</v>
      </c>
      <c r="O130" s="8">
        <v>-0.88239999999999996</v>
      </c>
      <c r="P130" s="8">
        <v>0.33079999999999998</v>
      </c>
      <c r="Q130" s="8">
        <v>5</v>
      </c>
      <c r="R130" s="8">
        <v>3</v>
      </c>
      <c r="S130" s="8">
        <v>2.6669999999999998</v>
      </c>
      <c r="T130" s="8">
        <v>5.742</v>
      </c>
      <c r="W130" s="9" t="s">
        <v>139</v>
      </c>
      <c r="X130" s="8">
        <v>1.387</v>
      </c>
      <c r="Y130" s="8">
        <v>4.2939999999999996</v>
      </c>
      <c r="Z130" s="8">
        <v>-2.907</v>
      </c>
      <c r="AA130" s="8">
        <v>2.7770000000000001</v>
      </c>
      <c r="AB130" s="8">
        <v>6</v>
      </c>
      <c r="AC130" s="8">
        <v>3</v>
      </c>
      <c r="AD130" s="8">
        <v>1.0469999999999999</v>
      </c>
      <c r="AE130" s="8">
        <v>2.0699999999999998</v>
      </c>
    </row>
    <row r="131" spans="2:31">
      <c r="B131" s="9" t="s">
        <v>50</v>
      </c>
      <c r="C131" s="8">
        <v>0.78939999999999999</v>
      </c>
      <c r="D131" s="8">
        <v>10.34</v>
      </c>
      <c r="E131" s="8">
        <v>-9.5559999999999992</v>
      </c>
      <c r="F131" s="8">
        <v>0.54330000000000001</v>
      </c>
      <c r="G131" s="8">
        <v>5</v>
      </c>
      <c r="H131" s="8">
        <v>3</v>
      </c>
      <c r="I131" s="8">
        <v>17.59</v>
      </c>
      <c r="J131" s="8">
        <v>2.6579999999999999</v>
      </c>
      <c r="L131" s="9" t="s">
        <v>49</v>
      </c>
      <c r="M131" s="8">
        <v>1.147</v>
      </c>
      <c r="N131" s="8">
        <v>4.4080000000000004</v>
      </c>
      <c r="O131" s="8">
        <v>-3.262</v>
      </c>
      <c r="P131" s="8">
        <v>1.0529999999999999</v>
      </c>
      <c r="Q131" s="8">
        <v>5</v>
      </c>
      <c r="R131" s="8">
        <v>3</v>
      </c>
      <c r="S131" s="8">
        <v>3.097</v>
      </c>
      <c r="T131" s="8">
        <v>2.3330000000000002</v>
      </c>
      <c r="W131" s="9" t="s">
        <v>54</v>
      </c>
      <c r="X131" s="8">
        <v>1.387</v>
      </c>
      <c r="Y131" s="8">
        <v>4.665</v>
      </c>
      <c r="Z131" s="8">
        <v>-3.278</v>
      </c>
      <c r="AA131" s="8">
        <v>1.994</v>
      </c>
      <c r="AB131" s="8">
        <v>6</v>
      </c>
      <c r="AC131" s="8">
        <v>3</v>
      </c>
      <c r="AD131" s="8">
        <v>1.6439999999999999</v>
      </c>
      <c r="AE131" s="8">
        <v>2.1389999999999998</v>
      </c>
    </row>
    <row r="132" spans="2:31">
      <c r="B132" s="9" t="s">
        <v>47</v>
      </c>
      <c r="C132" s="8">
        <v>0.78939999999999999</v>
      </c>
      <c r="D132" s="8">
        <v>11.33</v>
      </c>
      <c r="E132" s="8">
        <v>-10.54</v>
      </c>
      <c r="F132" s="8">
        <v>1.4490000000000001</v>
      </c>
      <c r="G132" s="8">
        <v>5</v>
      </c>
      <c r="H132" s="8">
        <v>3</v>
      </c>
      <c r="I132" s="8">
        <v>7.274</v>
      </c>
      <c r="J132" s="8">
        <v>2.08</v>
      </c>
      <c r="L132" s="9" t="s">
        <v>46</v>
      </c>
      <c r="M132" s="8">
        <v>1.147</v>
      </c>
      <c r="N132" s="8">
        <v>6.27</v>
      </c>
      <c r="O132" s="8">
        <v>-5.1230000000000002</v>
      </c>
      <c r="P132" s="8">
        <v>0.8347</v>
      </c>
      <c r="Q132" s="8">
        <v>5</v>
      </c>
      <c r="R132" s="8">
        <v>3</v>
      </c>
      <c r="S132" s="8">
        <v>6.1379999999999999</v>
      </c>
      <c r="T132" s="8">
        <v>2.5609999999999999</v>
      </c>
      <c r="W132" s="9" t="s">
        <v>51</v>
      </c>
      <c r="X132" s="8">
        <v>1.387</v>
      </c>
      <c r="Y132" s="8">
        <v>60.35</v>
      </c>
      <c r="Z132" s="8">
        <v>-58.96</v>
      </c>
      <c r="AA132" s="8">
        <v>10.71</v>
      </c>
      <c r="AB132" s="8">
        <v>6</v>
      </c>
      <c r="AC132" s="8">
        <v>3</v>
      </c>
      <c r="AD132" s="8">
        <v>5.5030000000000001</v>
      </c>
      <c r="AE132" s="8">
        <v>2.0049999999999999</v>
      </c>
    </row>
    <row r="133" spans="2:31">
      <c r="B133"/>
      <c r="J133"/>
      <c r="L133" s="9" t="s">
        <v>44</v>
      </c>
      <c r="M133" s="8">
        <v>1.147</v>
      </c>
      <c r="N133" s="8">
        <v>333.2</v>
      </c>
      <c r="O133" s="8">
        <v>-332</v>
      </c>
      <c r="P133" s="8">
        <v>20.78</v>
      </c>
      <c r="Q133" s="8">
        <v>5</v>
      </c>
      <c r="R133" s="8">
        <v>3</v>
      </c>
      <c r="S133" s="8">
        <v>15.98</v>
      </c>
      <c r="T133" s="8">
        <v>2.0009999999999999</v>
      </c>
      <c r="W133" s="9" t="s">
        <v>48</v>
      </c>
      <c r="X133" s="8">
        <v>1.387</v>
      </c>
      <c r="Y133" s="8">
        <v>12.77</v>
      </c>
      <c r="Z133" s="8">
        <v>-11.38</v>
      </c>
      <c r="AA133" s="8">
        <v>0.49170000000000003</v>
      </c>
      <c r="AB133" s="8">
        <v>6</v>
      </c>
      <c r="AC133" s="8">
        <v>3</v>
      </c>
      <c r="AD133" s="8">
        <v>23.14</v>
      </c>
      <c r="AE133" s="8">
        <v>6.1689999999999996</v>
      </c>
    </row>
    <row r="134" spans="2:31">
      <c r="B134"/>
      <c r="J134"/>
      <c r="L134" s="9" t="s">
        <v>42</v>
      </c>
      <c r="M134" s="8">
        <v>1.147</v>
      </c>
      <c r="N134" s="8">
        <v>1.032</v>
      </c>
      <c r="O134" s="8">
        <v>0.1152</v>
      </c>
      <c r="P134" s="8">
        <v>0.30009999999999998</v>
      </c>
      <c r="Q134" s="8">
        <v>5</v>
      </c>
      <c r="R134" s="8">
        <v>3</v>
      </c>
      <c r="S134" s="8">
        <v>0.38390000000000002</v>
      </c>
      <c r="T134" s="8">
        <v>4.5629999999999997</v>
      </c>
      <c r="W134" s="9" t="s">
        <v>45</v>
      </c>
      <c r="X134" s="8">
        <v>1.387</v>
      </c>
      <c r="Y134" s="8">
        <v>127.5</v>
      </c>
      <c r="Z134" s="8">
        <v>-126.1</v>
      </c>
      <c r="AA134" s="8">
        <v>8.9659999999999993</v>
      </c>
      <c r="AB134" s="8">
        <v>6</v>
      </c>
      <c r="AC134" s="8">
        <v>3</v>
      </c>
      <c r="AD134" s="8">
        <v>14.07</v>
      </c>
      <c r="AE134" s="8">
        <v>2.0070000000000001</v>
      </c>
    </row>
    <row r="135" spans="2:31">
      <c r="B135"/>
      <c r="J135"/>
      <c r="L135" s="9" t="s">
        <v>40</v>
      </c>
      <c r="M135" s="8">
        <v>1.147</v>
      </c>
      <c r="N135" s="8">
        <v>7.66</v>
      </c>
      <c r="O135" s="8">
        <v>-6.5129999999999999</v>
      </c>
      <c r="P135" s="8">
        <v>0.87629999999999997</v>
      </c>
      <c r="Q135" s="8">
        <v>5</v>
      </c>
      <c r="R135" s="8">
        <v>2</v>
      </c>
      <c r="S135" s="8">
        <v>7.4329999999999998</v>
      </c>
      <c r="T135" s="8">
        <v>1.256</v>
      </c>
      <c r="W135" s="9" t="s">
        <v>43</v>
      </c>
      <c r="X135" s="8">
        <v>1.387</v>
      </c>
      <c r="Y135" s="8">
        <v>207.7</v>
      </c>
      <c r="Z135" s="8">
        <v>-206.4</v>
      </c>
      <c r="AA135" s="8">
        <v>38.08</v>
      </c>
      <c r="AB135" s="8">
        <v>6</v>
      </c>
      <c r="AC135" s="8">
        <v>3</v>
      </c>
      <c r="AD135" s="8">
        <v>5.4189999999999996</v>
      </c>
      <c r="AE135" s="8">
        <v>2</v>
      </c>
    </row>
    <row r="136" spans="2:31">
      <c r="B136"/>
      <c r="J136"/>
      <c r="L136" s="9" t="s">
        <v>38</v>
      </c>
      <c r="M136" s="8">
        <v>1.147</v>
      </c>
      <c r="N136" s="8">
        <v>1.2709999999999999</v>
      </c>
      <c r="O136" s="8">
        <v>-0.124</v>
      </c>
      <c r="P136" s="8">
        <v>0.32090000000000002</v>
      </c>
      <c r="Q136" s="8">
        <v>5</v>
      </c>
      <c r="R136" s="8">
        <v>3</v>
      </c>
      <c r="S136" s="8">
        <v>0.38629999999999998</v>
      </c>
      <c r="T136" s="8">
        <v>5.4619999999999997</v>
      </c>
      <c r="W136" s="9" t="s">
        <v>41</v>
      </c>
      <c r="X136" s="8">
        <v>1.387</v>
      </c>
      <c r="Y136" s="8">
        <v>12.16</v>
      </c>
      <c r="Z136" s="8">
        <v>-10.77</v>
      </c>
      <c r="AA136" s="8">
        <v>2.93</v>
      </c>
      <c r="AB136" s="8">
        <v>6</v>
      </c>
      <c r="AC136" s="8">
        <v>3</v>
      </c>
      <c r="AD136" s="8">
        <v>3.6749999999999998</v>
      </c>
      <c r="AE136" s="8">
        <v>2.0630000000000002</v>
      </c>
    </row>
    <row r="137" spans="2:31">
      <c r="B137"/>
      <c r="J137"/>
      <c r="W137" s="9" t="s">
        <v>39</v>
      </c>
      <c r="X137" s="8">
        <v>1.387</v>
      </c>
      <c r="Y137" s="8">
        <v>452.7</v>
      </c>
      <c r="Z137" s="8">
        <v>-451.3</v>
      </c>
      <c r="AA137" s="8">
        <v>107.1</v>
      </c>
      <c r="AB137" s="8">
        <v>6</v>
      </c>
      <c r="AC137" s="8">
        <v>3</v>
      </c>
      <c r="AD137" s="8">
        <v>4.2149999999999999</v>
      </c>
      <c r="AE137" s="8">
        <v>2</v>
      </c>
    </row>
    <row r="138" spans="2:31">
      <c r="B138"/>
      <c r="J138"/>
      <c r="W138" s="9" t="s">
        <v>37</v>
      </c>
      <c r="X138" s="8">
        <v>1.387</v>
      </c>
      <c r="Y138" s="8">
        <v>134.30000000000001</v>
      </c>
      <c r="Z138" s="8">
        <v>-132.9</v>
      </c>
      <c r="AA138" s="8">
        <v>23.32</v>
      </c>
      <c r="AB138" s="8">
        <v>6</v>
      </c>
      <c r="AC138" s="8">
        <v>3</v>
      </c>
      <c r="AD138" s="8">
        <v>5.6989999999999998</v>
      </c>
      <c r="AE138" s="8">
        <v>2.0009999999999999</v>
      </c>
    </row>
    <row r="139" spans="2:31">
      <c r="B139"/>
      <c r="J139"/>
      <c r="W139" s="9" t="s">
        <v>36</v>
      </c>
      <c r="X139" s="8">
        <v>1.387</v>
      </c>
      <c r="Y139" s="8">
        <v>17.829999999999998</v>
      </c>
      <c r="Z139" s="8">
        <v>-16.45</v>
      </c>
      <c r="AA139" s="8">
        <v>1.458</v>
      </c>
      <c r="AB139" s="8">
        <v>6</v>
      </c>
      <c r="AC139" s="8">
        <v>3</v>
      </c>
      <c r="AD139" s="8">
        <v>11.28</v>
      </c>
      <c r="AE139" s="8">
        <v>2.2709999999999999</v>
      </c>
    </row>
    <row r="140" spans="2:31">
      <c r="B140"/>
      <c r="J140"/>
      <c r="W140" s="9" t="s">
        <v>35</v>
      </c>
      <c r="X140" s="8">
        <v>1.387</v>
      </c>
      <c r="Y140" s="8">
        <v>149.5</v>
      </c>
      <c r="Z140" s="8">
        <v>-148.1</v>
      </c>
      <c r="AA140" s="8">
        <v>41.05</v>
      </c>
      <c r="AB140" s="8">
        <v>6</v>
      </c>
      <c r="AC140" s="8">
        <v>3</v>
      </c>
      <c r="AD140" s="8">
        <v>3.6080000000000001</v>
      </c>
      <c r="AE140" s="8">
        <v>2</v>
      </c>
    </row>
    <row r="141" spans="2:31">
      <c r="B141"/>
      <c r="J141"/>
    </row>
    <row r="142" spans="2:31">
      <c r="B142" s="7" t="s">
        <v>169</v>
      </c>
      <c r="J142"/>
    </row>
    <row r="143" spans="2:31">
      <c r="B143"/>
      <c r="J143"/>
    </row>
    <row r="144" spans="2:31">
      <c r="B144" s="9" t="s">
        <v>26</v>
      </c>
      <c r="C144" s="8">
        <v>1</v>
      </c>
      <c r="D144" s="8"/>
      <c r="E144" s="8"/>
      <c r="F144" s="8"/>
      <c r="G144" s="8"/>
      <c r="H144" s="8"/>
      <c r="I144" s="8"/>
      <c r="J144" s="8"/>
      <c r="L144" s="9" t="s">
        <v>26</v>
      </c>
      <c r="M144" s="8">
        <v>1</v>
      </c>
      <c r="N144" s="8"/>
      <c r="O144" s="8"/>
      <c r="P144" s="8"/>
      <c r="Q144" s="8"/>
      <c r="R144" s="8"/>
      <c r="S144" s="8"/>
      <c r="T144" s="8"/>
      <c r="W144" s="9" t="s">
        <v>26</v>
      </c>
      <c r="X144" s="8">
        <v>1</v>
      </c>
      <c r="Y144" s="8"/>
      <c r="Z144" s="8"/>
      <c r="AA144" s="8"/>
      <c r="AB144" s="8"/>
      <c r="AC144" s="8"/>
      <c r="AD144" s="8"/>
      <c r="AE144" s="8"/>
    </row>
    <row r="145" spans="2:31">
      <c r="B145" s="9" t="s">
        <v>25</v>
      </c>
      <c r="C145" s="8">
        <v>7</v>
      </c>
      <c r="D145" s="8"/>
      <c r="E145" s="8"/>
      <c r="F145" s="8"/>
      <c r="G145" s="8"/>
      <c r="H145" s="8"/>
      <c r="I145" s="8"/>
      <c r="J145" s="8"/>
      <c r="L145" s="9" t="s">
        <v>25</v>
      </c>
      <c r="M145" s="8">
        <v>9</v>
      </c>
      <c r="N145" s="8"/>
      <c r="O145" s="8"/>
      <c r="P145" s="8"/>
      <c r="Q145" s="8"/>
      <c r="R145" s="8"/>
      <c r="S145" s="8"/>
      <c r="T145" s="8"/>
      <c r="W145" s="9" t="s">
        <v>25</v>
      </c>
      <c r="X145" s="8">
        <v>11</v>
      </c>
      <c r="Y145" s="8"/>
      <c r="Z145" s="8"/>
      <c r="AA145" s="8"/>
      <c r="AB145" s="8"/>
      <c r="AC145" s="8"/>
      <c r="AD145" s="8"/>
      <c r="AE145" s="8"/>
    </row>
    <row r="146" spans="2:31">
      <c r="B146" s="9" t="s">
        <v>24</v>
      </c>
      <c r="C146" s="8">
        <v>0.05</v>
      </c>
      <c r="D146" s="8"/>
      <c r="E146" s="8"/>
      <c r="F146" s="8"/>
      <c r="G146" s="8"/>
      <c r="H146" s="8"/>
      <c r="I146" s="8"/>
      <c r="J146" s="8"/>
      <c r="L146" s="9" t="s">
        <v>24</v>
      </c>
      <c r="M146" s="8">
        <v>0.05</v>
      </c>
      <c r="N146" s="8"/>
      <c r="O146" s="8"/>
      <c r="P146" s="8"/>
      <c r="Q146" s="8"/>
      <c r="R146" s="8"/>
      <c r="S146" s="8"/>
      <c r="T146" s="8"/>
      <c r="W146" s="9" t="s">
        <v>24</v>
      </c>
      <c r="X146" s="8">
        <v>0.05</v>
      </c>
      <c r="Y146" s="8"/>
      <c r="Z146" s="8"/>
      <c r="AA146" s="8"/>
      <c r="AB146" s="8"/>
      <c r="AC146" s="8"/>
      <c r="AD146" s="8"/>
      <c r="AE146" s="8"/>
    </row>
    <row r="147" spans="2:31">
      <c r="B147" s="9"/>
      <c r="C147" s="8"/>
      <c r="D147" s="8"/>
      <c r="E147" s="8"/>
      <c r="F147" s="8"/>
      <c r="G147" s="8"/>
      <c r="H147" s="8"/>
      <c r="I147" s="8"/>
      <c r="J147" s="8"/>
      <c r="L147" s="9"/>
      <c r="M147" s="8"/>
      <c r="N147" s="8"/>
      <c r="O147" s="8"/>
      <c r="P147" s="8"/>
      <c r="Q147" s="8"/>
      <c r="R147" s="8"/>
      <c r="S147" s="8"/>
      <c r="T147" s="8"/>
      <c r="W147" s="9"/>
      <c r="X147" s="8"/>
      <c r="Y147" s="8"/>
      <c r="Z147" s="8"/>
      <c r="AA147" s="8"/>
      <c r="AB147" s="8"/>
      <c r="AC147" s="8"/>
      <c r="AD147" s="8"/>
      <c r="AE147" s="8"/>
    </row>
    <row r="148" spans="2:31">
      <c r="B148" s="9" t="s">
        <v>136</v>
      </c>
      <c r="C148" s="8" t="s">
        <v>60</v>
      </c>
      <c r="D148" s="8" t="s">
        <v>135</v>
      </c>
      <c r="E148" s="8" t="s">
        <v>134</v>
      </c>
      <c r="F148" s="8" t="s">
        <v>21</v>
      </c>
      <c r="G148" s="8" t="s">
        <v>133</v>
      </c>
      <c r="H148" s="8" t="s">
        <v>23</v>
      </c>
      <c r="I148" s="8"/>
      <c r="J148" s="8"/>
      <c r="L148" s="9" t="s">
        <v>136</v>
      </c>
      <c r="M148" s="8" t="s">
        <v>60</v>
      </c>
      <c r="N148" s="8" t="s">
        <v>135</v>
      </c>
      <c r="O148" s="8" t="s">
        <v>134</v>
      </c>
      <c r="P148" s="8" t="s">
        <v>21</v>
      </c>
      <c r="Q148" s="8" t="s">
        <v>133</v>
      </c>
      <c r="R148" s="8" t="s">
        <v>137</v>
      </c>
      <c r="S148" s="8"/>
      <c r="T148" s="8"/>
      <c r="W148" s="9" t="s">
        <v>136</v>
      </c>
      <c r="X148" s="8" t="s">
        <v>60</v>
      </c>
      <c r="Y148" s="8" t="s">
        <v>135</v>
      </c>
      <c r="Z148" s="8" t="s">
        <v>134</v>
      </c>
      <c r="AA148" s="8" t="s">
        <v>21</v>
      </c>
      <c r="AB148" s="8" t="s">
        <v>133</v>
      </c>
      <c r="AC148" s="8" t="s">
        <v>132</v>
      </c>
      <c r="AD148" s="8"/>
      <c r="AE148" s="8"/>
    </row>
    <row r="149" spans="2:31">
      <c r="B149" s="9" t="s">
        <v>69</v>
      </c>
      <c r="C149" s="8">
        <v>-0.75839999999999996</v>
      </c>
      <c r="D149" s="8" t="s">
        <v>168</v>
      </c>
      <c r="E149" s="8" t="s">
        <v>7</v>
      </c>
      <c r="F149" s="8" t="s">
        <v>6</v>
      </c>
      <c r="G149" s="8">
        <v>0.4173</v>
      </c>
      <c r="H149" s="8" t="s">
        <v>19</v>
      </c>
      <c r="I149" s="10" t="s">
        <v>130</v>
      </c>
      <c r="J149" s="8"/>
      <c r="L149" s="15" t="s">
        <v>63</v>
      </c>
      <c r="M149" s="14">
        <v>-0.64559999999999995</v>
      </c>
      <c r="N149" s="14" t="s">
        <v>167</v>
      </c>
      <c r="O149" s="14" t="s">
        <v>7</v>
      </c>
      <c r="P149" s="14" t="s">
        <v>6</v>
      </c>
      <c r="Q149" s="14">
        <v>5.8599999999999999E-2</v>
      </c>
      <c r="R149" s="14" t="s">
        <v>16</v>
      </c>
      <c r="S149" s="13" t="s">
        <v>128</v>
      </c>
      <c r="T149" s="8"/>
      <c r="W149" s="9" t="s">
        <v>139</v>
      </c>
      <c r="X149" s="8">
        <v>0.71530000000000005</v>
      </c>
      <c r="Y149" s="8" t="s">
        <v>166</v>
      </c>
      <c r="Z149" s="8" t="s">
        <v>7</v>
      </c>
      <c r="AA149" s="8" t="s">
        <v>6</v>
      </c>
      <c r="AB149" s="8">
        <v>0.30049999999999999</v>
      </c>
      <c r="AC149" s="8" t="s">
        <v>165</v>
      </c>
      <c r="AD149" s="10" t="s">
        <v>164</v>
      </c>
      <c r="AE149" s="8"/>
    </row>
    <row r="150" spans="2:31">
      <c r="B150" s="9" t="s">
        <v>65</v>
      </c>
      <c r="C150" s="8">
        <v>0.245</v>
      </c>
      <c r="D150" s="8" t="s">
        <v>163</v>
      </c>
      <c r="E150" s="8" t="s">
        <v>7</v>
      </c>
      <c r="F150" s="8" t="s">
        <v>6</v>
      </c>
      <c r="G150" s="8">
        <v>0.16650000000000001</v>
      </c>
      <c r="H150" s="8" t="s">
        <v>17</v>
      </c>
      <c r="I150" s="10" t="s">
        <v>123</v>
      </c>
      <c r="J150" s="8"/>
      <c r="L150" s="9" t="s">
        <v>55</v>
      </c>
      <c r="M150" s="8">
        <v>-0.25519999999999998</v>
      </c>
      <c r="N150" s="8" t="s">
        <v>162</v>
      </c>
      <c r="O150" s="8" t="s">
        <v>7</v>
      </c>
      <c r="P150" s="8" t="s">
        <v>6</v>
      </c>
      <c r="Q150" s="8">
        <v>0.27700000000000002</v>
      </c>
      <c r="R150" s="8" t="s">
        <v>14</v>
      </c>
      <c r="S150" s="10" t="s">
        <v>121</v>
      </c>
      <c r="T150" s="8"/>
      <c r="W150" s="9" t="s">
        <v>54</v>
      </c>
      <c r="X150" s="8">
        <v>0.21460000000000001</v>
      </c>
      <c r="Y150" s="8" t="s">
        <v>161</v>
      </c>
      <c r="Z150" s="8" t="s">
        <v>7</v>
      </c>
      <c r="AA150" s="8" t="s">
        <v>6</v>
      </c>
      <c r="AB150" s="8">
        <v>0.72260000000000002</v>
      </c>
      <c r="AC150" s="8" t="s">
        <v>126</v>
      </c>
      <c r="AD150" s="10" t="s">
        <v>125</v>
      </c>
      <c r="AE150" s="8"/>
    </row>
    <row r="151" spans="2:31">
      <c r="B151" s="9" t="s">
        <v>64</v>
      </c>
      <c r="C151" s="8">
        <v>1.1950000000000001E-2</v>
      </c>
      <c r="D151" s="8" t="s">
        <v>160</v>
      </c>
      <c r="E151" s="8" t="s">
        <v>7</v>
      </c>
      <c r="F151" s="8" t="s">
        <v>6</v>
      </c>
      <c r="G151" s="8">
        <v>0.9345</v>
      </c>
      <c r="H151" s="8" t="s">
        <v>15</v>
      </c>
      <c r="I151" s="10" t="s">
        <v>116</v>
      </c>
      <c r="J151" s="8"/>
      <c r="L151" s="9" t="s">
        <v>52</v>
      </c>
      <c r="M151" s="8">
        <v>-6.79</v>
      </c>
      <c r="N151" s="8" t="s">
        <v>159</v>
      </c>
      <c r="O151" s="8" t="s">
        <v>7</v>
      </c>
      <c r="P151" s="8" t="s">
        <v>6</v>
      </c>
      <c r="Q151" s="8">
        <v>8.8300000000000003E-2</v>
      </c>
      <c r="R151" s="8" t="s">
        <v>12</v>
      </c>
      <c r="S151" s="10" t="s">
        <v>114</v>
      </c>
      <c r="T151" s="8"/>
      <c r="W151" s="12" t="s">
        <v>51</v>
      </c>
      <c r="X151" s="11">
        <v>-84.07</v>
      </c>
      <c r="Y151" s="11" t="s">
        <v>158</v>
      </c>
      <c r="Z151" s="11" t="s">
        <v>10</v>
      </c>
      <c r="AA151" s="11" t="s">
        <v>31</v>
      </c>
      <c r="AB151" s="11">
        <v>8.5000000000000006E-3</v>
      </c>
      <c r="AC151" s="11" t="s">
        <v>119</v>
      </c>
      <c r="AD151" s="16" t="s">
        <v>118</v>
      </c>
      <c r="AE151" s="8"/>
    </row>
    <row r="152" spans="2:31">
      <c r="B152" s="12" t="s">
        <v>56</v>
      </c>
      <c r="C152" s="11">
        <v>-0.64</v>
      </c>
      <c r="D152" s="11" t="s">
        <v>157</v>
      </c>
      <c r="E152" s="11" t="s">
        <v>10</v>
      </c>
      <c r="F152" s="11" t="s">
        <v>9</v>
      </c>
      <c r="G152" s="11">
        <v>3.9E-2</v>
      </c>
      <c r="H152" s="11" t="s">
        <v>13</v>
      </c>
      <c r="I152" s="16" t="s">
        <v>109</v>
      </c>
      <c r="J152" s="8"/>
      <c r="L152" s="12" t="s">
        <v>49</v>
      </c>
      <c r="M152" s="11">
        <v>-1.3540000000000001</v>
      </c>
      <c r="N152" s="11" t="s">
        <v>156</v>
      </c>
      <c r="O152" s="11" t="s">
        <v>10</v>
      </c>
      <c r="P152" s="11" t="s">
        <v>31</v>
      </c>
      <c r="Q152" s="11">
        <v>6.0000000000000001E-3</v>
      </c>
      <c r="R152" s="11" t="s">
        <v>8</v>
      </c>
      <c r="S152" s="16" t="s">
        <v>107</v>
      </c>
      <c r="T152" s="8"/>
      <c r="W152" s="15" t="s">
        <v>48</v>
      </c>
      <c r="X152" s="14">
        <v>-3.2719999999999998</v>
      </c>
      <c r="Y152" s="14" t="s">
        <v>155</v>
      </c>
      <c r="Z152" s="14" t="s">
        <v>7</v>
      </c>
      <c r="AA152" s="14" t="s">
        <v>6</v>
      </c>
      <c r="AB152" s="14">
        <v>6.9400000000000003E-2</v>
      </c>
      <c r="AC152" s="14" t="s">
        <v>112</v>
      </c>
      <c r="AD152" s="13" t="s">
        <v>111</v>
      </c>
      <c r="AE152" s="8"/>
    </row>
    <row r="153" spans="2:31">
      <c r="B153" s="9" t="s">
        <v>53</v>
      </c>
      <c r="C153" s="8">
        <v>-2.2469999999999999</v>
      </c>
      <c r="D153" s="8" t="s">
        <v>154</v>
      </c>
      <c r="E153" s="8" t="s">
        <v>7</v>
      </c>
      <c r="F153" s="8" t="s">
        <v>6</v>
      </c>
      <c r="G153" s="8">
        <v>0.2727</v>
      </c>
      <c r="H153" s="8" t="s">
        <v>11</v>
      </c>
      <c r="I153" s="8" t="s">
        <v>102</v>
      </c>
      <c r="J153" s="8"/>
      <c r="L153" s="12" t="s">
        <v>46</v>
      </c>
      <c r="M153" s="11">
        <v>-0.49440000000000001</v>
      </c>
      <c r="N153" s="11" t="s">
        <v>153</v>
      </c>
      <c r="O153" s="11" t="s">
        <v>10</v>
      </c>
      <c r="P153" s="11" t="s">
        <v>31</v>
      </c>
      <c r="Q153" s="11">
        <v>9.5999999999999992E-3</v>
      </c>
      <c r="R153" s="11" t="s">
        <v>100</v>
      </c>
      <c r="S153" s="11" t="s">
        <v>99</v>
      </c>
      <c r="T153" s="8"/>
      <c r="W153" s="9" t="s">
        <v>45</v>
      </c>
      <c r="X153" s="8">
        <v>5.4550000000000001E-2</v>
      </c>
      <c r="Y153" s="8" t="s">
        <v>152</v>
      </c>
      <c r="Z153" s="8" t="s">
        <v>7</v>
      </c>
      <c r="AA153" s="8" t="s">
        <v>6</v>
      </c>
      <c r="AB153" s="8">
        <v>0.93259999999999998</v>
      </c>
      <c r="AC153" s="8" t="s">
        <v>105</v>
      </c>
      <c r="AD153" s="10" t="s">
        <v>104</v>
      </c>
      <c r="AE153" s="8"/>
    </row>
    <row r="154" spans="2:31">
      <c r="B154" s="9" t="s">
        <v>50</v>
      </c>
      <c r="C154" s="8">
        <v>-0.47020000000000001</v>
      </c>
      <c r="D154" s="8" t="s">
        <v>151</v>
      </c>
      <c r="E154" s="8" t="s">
        <v>7</v>
      </c>
      <c r="F154" s="8" t="s">
        <v>6</v>
      </c>
      <c r="G154" s="8">
        <v>0.38769999999999999</v>
      </c>
      <c r="H154" s="8" t="s">
        <v>4</v>
      </c>
      <c r="I154" s="10" t="s">
        <v>94</v>
      </c>
      <c r="J154" s="8"/>
      <c r="L154" s="9" t="s">
        <v>44</v>
      </c>
      <c r="M154" s="8">
        <v>-1.147</v>
      </c>
      <c r="N154" s="8" t="s">
        <v>150</v>
      </c>
      <c r="O154" s="8" t="s">
        <v>7</v>
      </c>
      <c r="P154" s="8" t="s">
        <v>6</v>
      </c>
      <c r="Q154" s="8">
        <v>0.45590000000000003</v>
      </c>
      <c r="R154" s="8" t="s">
        <v>33</v>
      </c>
      <c r="S154" s="10" t="s">
        <v>92</v>
      </c>
      <c r="T154" s="8"/>
      <c r="W154" s="9" t="s">
        <v>43</v>
      </c>
      <c r="X154" s="8">
        <v>-0.20019999999999999</v>
      </c>
      <c r="Y154" s="8" t="s">
        <v>149</v>
      </c>
      <c r="Z154" s="8" t="s">
        <v>7</v>
      </c>
      <c r="AA154" s="8" t="s">
        <v>6</v>
      </c>
      <c r="AB154" s="8">
        <v>0.7399</v>
      </c>
      <c r="AC154" s="8" t="s">
        <v>97</v>
      </c>
      <c r="AD154" s="10" t="s">
        <v>96</v>
      </c>
      <c r="AE154" s="8"/>
    </row>
    <row r="155" spans="2:31">
      <c r="B155" s="12" t="s">
        <v>47</v>
      </c>
      <c r="C155" s="11">
        <v>-0.87760000000000005</v>
      </c>
      <c r="D155" s="11" t="s">
        <v>148</v>
      </c>
      <c r="E155" s="11" t="s">
        <v>10</v>
      </c>
      <c r="F155" s="11" t="s">
        <v>9</v>
      </c>
      <c r="G155" s="11">
        <v>1.5299999999999999E-2</v>
      </c>
      <c r="H155" s="11" t="s">
        <v>88</v>
      </c>
      <c r="I155" s="11" t="s">
        <v>87</v>
      </c>
      <c r="J155" s="11"/>
      <c r="L155" s="9" t="s">
        <v>42</v>
      </c>
      <c r="M155" s="8">
        <v>-0.22720000000000001</v>
      </c>
      <c r="N155" s="8" t="s">
        <v>147</v>
      </c>
      <c r="O155" s="8" t="s">
        <v>7</v>
      </c>
      <c r="P155" s="8" t="s">
        <v>6</v>
      </c>
      <c r="Q155" s="8">
        <v>0.2777</v>
      </c>
      <c r="R155" s="8" t="s">
        <v>32</v>
      </c>
      <c r="S155" s="8" t="s">
        <v>85</v>
      </c>
      <c r="T155" s="8"/>
      <c r="W155" s="9" t="s">
        <v>41</v>
      </c>
      <c r="X155" s="8">
        <v>0.1578</v>
      </c>
      <c r="Y155" s="8" t="s">
        <v>146</v>
      </c>
      <c r="Z155" s="8" t="s">
        <v>7</v>
      </c>
      <c r="AA155" s="8" t="s">
        <v>6</v>
      </c>
      <c r="AB155" s="8">
        <v>0.79320000000000002</v>
      </c>
      <c r="AC155" s="8" t="s">
        <v>0</v>
      </c>
      <c r="AD155" s="10" t="s">
        <v>90</v>
      </c>
      <c r="AE155" s="8"/>
    </row>
    <row r="156" spans="2:31">
      <c r="B156" s="9"/>
      <c r="C156" s="8"/>
      <c r="D156" s="8"/>
      <c r="E156" s="8"/>
      <c r="F156" s="8"/>
      <c r="G156" s="8"/>
      <c r="H156" s="8"/>
      <c r="I156" s="8"/>
      <c r="J156" s="8"/>
      <c r="L156" s="12" t="s">
        <v>40</v>
      </c>
      <c r="M156" s="11">
        <v>-0.83620000000000005</v>
      </c>
      <c r="N156" s="11" t="s">
        <v>145</v>
      </c>
      <c r="O156" s="11" t="s">
        <v>10</v>
      </c>
      <c r="P156" s="11" t="s">
        <v>9</v>
      </c>
      <c r="Q156" s="11">
        <v>4.2000000000000003E-2</v>
      </c>
      <c r="R156" s="11" t="s">
        <v>80</v>
      </c>
      <c r="S156" s="16" t="s">
        <v>79</v>
      </c>
      <c r="T156" s="8"/>
      <c r="W156" s="9" t="s">
        <v>39</v>
      </c>
      <c r="X156" s="8">
        <v>-1.105</v>
      </c>
      <c r="Y156" s="8" t="s">
        <v>144</v>
      </c>
      <c r="Z156" s="8" t="s">
        <v>7</v>
      </c>
      <c r="AA156" s="8" t="s">
        <v>6</v>
      </c>
      <c r="AB156" s="8">
        <v>0.1547</v>
      </c>
      <c r="AC156" s="8" t="s">
        <v>83</v>
      </c>
      <c r="AD156" s="10" t="s">
        <v>82</v>
      </c>
      <c r="AE156" s="8"/>
    </row>
    <row r="157" spans="2:31">
      <c r="B157" s="9" t="s">
        <v>3</v>
      </c>
      <c r="C157" s="8" t="s">
        <v>62</v>
      </c>
      <c r="D157" s="8" t="s">
        <v>61</v>
      </c>
      <c r="E157" s="8" t="s">
        <v>60</v>
      </c>
      <c r="F157" s="8" t="s">
        <v>59</v>
      </c>
      <c r="G157" s="8" t="s">
        <v>2</v>
      </c>
      <c r="H157" s="8" t="s">
        <v>1</v>
      </c>
      <c r="I157" s="8" t="s">
        <v>58</v>
      </c>
      <c r="J157" s="8" t="s">
        <v>57</v>
      </c>
      <c r="L157" s="12" t="s">
        <v>38</v>
      </c>
      <c r="M157" s="11">
        <v>-0.6724</v>
      </c>
      <c r="N157" s="11" t="s">
        <v>143</v>
      </c>
      <c r="O157" s="11" t="s">
        <v>10</v>
      </c>
      <c r="P157" s="11" t="s">
        <v>31</v>
      </c>
      <c r="Q157" s="11">
        <v>2.3999999999999998E-3</v>
      </c>
      <c r="R157" s="11" t="s">
        <v>74</v>
      </c>
      <c r="S157" s="16" t="s">
        <v>73</v>
      </c>
      <c r="T157" s="8"/>
      <c r="W157" s="9" t="s">
        <v>37</v>
      </c>
      <c r="X157" s="8">
        <v>-5.4299999999999999E-3</v>
      </c>
      <c r="Y157" s="8" t="s">
        <v>142</v>
      </c>
      <c r="Z157" s="8" t="s">
        <v>7</v>
      </c>
      <c r="AA157" s="8" t="s">
        <v>6</v>
      </c>
      <c r="AB157" s="8">
        <v>0.99270000000000003</v>
      </c>
      <c r="AC157" s="8" t="s">
        <v>77</v>
      </c>
      <c r="AD157" s="8" t="s">
        <v>76</v>
      </c>
      <c r="AE157" s="8"/>
    </row>
    <row r="158" spans="2:31">
      <c r="B158" s="9" t="s">
        <v>69</v>
      </c>
      <c r="C158" s="8">
        <v>1.0129999999999999</v>
      </c>
      <c r="D158" s="8">
        <v>1.7709999999999999</v>
      </c>
      <c r="E158" s="8">
        <v>-0.75839999999999996</v>
      </c>
      <c r="F158" s="8">
        <v>0.75609999999999999</v>
      </c>
      <c r="G158" s="8">
        <v>3</v>
      </c>
      <c r="H158" s="8">
        <v>3</v>
      </c>
      <c r="I158" s="8">
        <v>1.0029999999999999</v>
      </c>
      <c r="J158" s="8">
        <v>2.0960000000000001</v>
      </c>
      <c r="L158" s="9"/>
      <c r="M158" s="8"/>
      <c r="N158" s="8"/>
      <c r="O158" s="8"/>
      <c r="P158" s="8"/>
      <c r="Q158" s="8"/>
      <c r="R158" s="8"/>
      <c r="S158" s="8"/>
      <c r="T158" s="8"/>
      <c r="W158" s="9" t="s">
        <v>36</v>
      </c>
      <c r="X158" s="8">
        <v>0.68600000000000005</v>
      </c>
      <c r="Y158" s="8" t="s">
        <v>141</v>
      </c>
      <c r="Z158" s="8" t="s">
        <v>7</v>
      </c>
      <c r="AA158" s="8" t="s">
        <v>6</v>
      </c>
      <c r="AB158" s="8">
        <v>0.31590000000000001</v>
      </c>
      <c r="AC158" s="8" t="s">
        <v>71</v>
      </c>
      <c r="AD158" s="10" t="s">
        <v>70</v>
      </c>
      <c r="AE158" s="8"/>
    </row>
    <row r="159" spans="2:31">
      <c r="B159" s="9" t="s">
        <v>65</v>
      </c>
      <c r="C159" s="8">
        <v>1.0129999999999999</v>
      </c>
      <c r="D159" s="8">
        <v>0.7681</v>
      </c>
      <c r="E159" s="8">
        <v>0.245</v>
      </c>
      <c r="F159" s="8">
        <v>0.1414</v>
      </c>
      <c r="G159" s="8">
        <v>3</v>
      </c>
      <c r="H159" s="8">
        <v>3</v>
      </c>
      <c r="I159" s="8">
        <v>1.7330000000000001</v>
      </c>
      <c r="J159" s="8">
        <v>3.5779999999999998</v>
      </c>
      <c r="L159" s="9" t="s">
        <v>3</v>
      </c>
      <c r="M159" s="8" t="s">
        <v>62</v>
      </c>
      <c r="N159" s="8" t="s">
        <v>61</v>
      </c>
      <c r="O159" s="8" t="s">
        <v>60</v>
      </c>
      <c r="P159" s="8" t="s">
        <v>59</v>
      </c>
      <c r="Q159" s="8" t="s">
        <v>2</v>
      </c>
      <c r="R159" s="8" t="s">
        <v>1</v>
      </c>
      <c r="S159" s="8" t="s">
        <v>58</v>
      </c>
      <c r="T159" s="8" t="s">
        <v>57</v>
      </c>
      <c r="W159" s="9" t="s">
        <v>35</v>
      </c>
      <c r="X159" s="8">
        <v>-4.548</v>
      </c>
      <c r="Y159" s="8" t="s">
        <v>140</v>
      </c>
      <c r="Z159" s="8" t="s">
        <v>7</v>
      </c>
      <c r="AA159" s="8" t="s">
        <v>6</v>
      </c>
      <c r="AB159" s="8">
        <v>8.1799999999999998E-2</v>
      </c>
      <c r="AC159" s="8" t="s">
        <v>67</v>
      </c>
      <c r="AD159" s="10" t="s">
        <v>66</v>
      </c>
      <c r="AE159" s="8"/>
    </row>
    <row r="160" spans="2:31">
      <c r="B160" s="9" t="s">
        <v>64</v>
      </c>
      <c r="C160" s="8">
        <v>1.0129999999999999</v>
      </c>
      <c r="D160" s="8">
        <v>1.0009999999999999</v>
      </c>
      <c r="E160" s="8">
        <v>1.1950000000000001E-2</v>
      </c>
      <c r="F160" s="8">
        <v>0.1346</v>
      </c>
      <c r="G160" s="8">
        <v>3</v>
      </c>
      <c r="H160" s="8">
        <v>3</v>
      </c>
      <c r="I160" s="8">
        <v>8.8739999999999999E-2</v>
      </c>
      <c r="J160" s="8">
        <v>3.246</v>
      </c>
      <c r="L160" s="9" t="s">
        <v>63</v>
      </c>
      <c r="M160" s="8">
        <v>1.016</v>
      </c>
      <c r="N160" s="8">
        <v>1.6619999999999999</v>
      </c>
      <c r="O160" s="8">
        <v>-0.64559999999999995</v>
      </c>
      <c r="P160" s="8">
        <v>0.21029999999999999</v>
      </c>
      <c r="Q160" s="8">
        <v>6</v>
      </c>
      <c r="R160" s="8">
        <v>3</v>
      </c>
      <c r="S160" s="8">
        <v>3.07</v>
      </c>
      <c r="T160" s="8">
        <v>2.8410000000000002</v>
      </c>
      <c r="W160" s="9"/>
      <c r="X160" s="8"/>
      <c r="Y160" s="8"/>
      <c r="Z160" s="8"/>
      <c r="AA160" s="8"/>
      <c r="AB160" s="8"/>
      <c r="AC160" s="8"/>
      <c r="AD160" s="8"/>
      <c r="AE160" s="8"/>
    </row>
    <row r="161" spans="2:31">
      <c r="B161" s="9" t="s">
        <v>56</v>
      </c>
      <c r="C161" s="8">
        <v>1.0129999999999999</v>
      </c>
      <c r="D161" s="8">
        <v>1.653</v>
      </c>
      <c r="E161" s="8">
        <v>-0.64</v>
      </c>
      <c r="F161" s="8">
        <v>0.20119999999999999</v>
      </c>
      <c r="G161" s="8">
        <v>3</v>
      </c>
      <c r="H161" s="8">
        <v>3</v>
      </c>
      <c r="I161" s="8">
        <v>3.18</v>
      </c>
      <c r="J161" s="8">
        <v>3.5920000000000001</v>
      </c>
      <c r="L161" s="9" t="s">
        <v>55</v>
      </c>
      <c r="M161" s="8">
        <v>1.016</v>
      </c>
      <c r="N161" s="8">
        <v>1.272</v>
      </c>
      <c r="O161" s="8">
        <v>-0.25519999999999998</v>
      </c>
      <c r="P161" s="8">
        <v>0.19309999999999999</v>
      </c>
      <c r="Q161" s="8">
        <v>6</v>
      </c>
      <c r="R161" s="8">
        <v>3</v>
      </c>
      <c r="S161" s="8">
        <v>1.321</v>
      </c>
      <c r="T161" s="8">
        <v>3.04</v>
      </c>
      <c r="W161" s="9" t="s">
        <v>3</v>
      </c>
      <c r="X161" s="8" t="s">
        <v>62</v>
      </c>
      <c r="Y161" s="8" t="s">
        <v>61</v>
      </c>
      <c r="Z161" s="8" t="s">
        <v>60</v>
      </c>
      <c r="AA161" s="8" t="s">
        <v>59</v>
      </c>
      <c r="AB161" s="8" t="s">
        <v>2</v>
      </c>
      <c r="AC161" s="8" t="s">
        <v>1</v>
      </c>
      <c r="AD161" s="8" t="s">
        <v>58</v>
      </c>
      <c r="AE161" s="8" t="s">
        <v>57</v>
      </c>
    </row>
    <row r="162" spans="2:31">
      <c r="B162" s="9" t="s">
        <v>53</v>
      </c>
      <c r="C162" s="8">
        <v>1.0129999999999999</v>
      </c>
      <c r="D162" s="8">
        <v>3.26</v>
      </c>
      <c r="E162" s="8">
        <v>-2.2469999999999999</v>
      </c>
      <c r="F162" s="8">
        <v>1.506</v>
      </c>
      <c r="G162" s="8">
        <v>3</v>
      </c>
      <c r="H162" s="8">
        <v>3</v>
      </c>
      <c r="I162" s="8">
        <v>1.4930000000000001</v>
      </c>
      <c r="J162" s="8">
        <v>2.024</v>
      </c>
      <c r="L162" s="9" t="s">
        <v>52</v>
      </c>
      <c r="M162" s="8">
        <v>1.016</v>
      </c>
      <c r="N162" s="8">
        <v>7.806</v>
      </c>
      <c r="O162" s="8">
        <v>-6.79</v>
      </c>
      <c r="P162" s="8">
        <v>2.169</v>
      </c>
      <c r="Q162" s="8">
        <v>6</v>
      </c>
      <c r="R162" s="8">
        <v>3</v>
      </c>
      <c r="S162" s="8">
        <v>3.1309999999999998</v>
      </c>
      <c r="T162" s="8">
        <v>2.0059999999999998</v>
      </c>
      <c r="W162" s="9" t="s">
        <v>139</v>
      </c>
      <c r="X162" s="8">
        <v>1.1879999999999999</v>
      </c>
      <c r="Y162" s="8">
        <v>0.47289999999999999</v>
      </c>
      <c r="Z162" s="8">
        <v>0.71530000000000005</v>
      </c>
      <c r="AA162" s="8">
        <v>0.52070000000000005</v>
      </c>
      <c r="AB162" s="8">
        <v>3</v>
      </c>
      <c r="AC162" s="8">
        <v>3</v>
      </c>
      <c r="AD162" s="8">
        <v>1.3740000000000001</v>
      </c>
      <c r="AE162" s="8">
        <v>2.0489999999999999</v>
      </c>
    </row>
    <row r="163" spans="2:31">
      <c r="B163" s="9" t="s">
        <v>50</v>
      </c>
      <c r="C163" s="8">
        <v>1.0129999999999999</v>
      </c>
      <c r="D163" s="8">
        <v>1.4830000000000001</v>
      </c>
      <c r="E163" s="8">
        <v>-0.47020000000000001</v>
      </c>
      <c r="F163" s="8">
        <v>0.44330000000000003</v>
      </c>
      <c r="G163" s="8">
        <v>3</v>
      </c>
      <c r="H163" s="8">
        <v>3</v>
      </c>
      <c r="I163" s="8">
        <v>1.0609999999999999</v>
      </c>
      <c r="J163" s="8">
        <v>2.2919999999999998</v>
      </c>
      <c r="L163" s="9" t="s">
        <v>49</v>
      </c>
      <c r="M163" s="8">
        <v>1.016</v>
      </c>
      <c r="N163" s="8">
        <v>2.371</v>
      </c>
      <c r="O163" s="8">
        <v>-1.3540000000000001</v>
      </c>
      <c r="P163" s="8">
        <v>0.19500000000000001</v>
      </c>
      <c r="Q163" s="8">
        <v>6</v>
      </c>
      <c r="R163" s="8">
        <v>3</v>
      </c>
      <c r="S163" s="8">
        <v>6.9470000000000001</v>
      </c>
      <c r="T163" s="8">
        <v>3.0150000000000001</v>
      </c>
      <c r="W163" s="9" t="s">
        <v>54</v>
      </c>
      <c r="X163" s="8">
        <v>1.1879999999999999</v>
      </c>
      <c r="Y163" s="8">
        <v>0.97360000000000002</v>
      </c>
      <c r="Z163" s="8">
        <v>0.21460000000000001</v>
      </c>
      <c r="AA163" s="8">
        <v>0.53380000000000005</v>
      </c>
      <c r="AB163" s="8">
        <v>3</v>
      </c>
      <c r="AC163" s="8">
        <v>3</v>
      </c>
      <c r="AD163" s="8">
        <v>0.40200000000000002</v>
      </c>
      <c r="AE163" s="8">
        <v>2.2549999999999999</v>
      </c>
    </row>
    <row r="164" spans="2:31">
      <c r="B164" s="9" t="s">
        <v>47</v>
      </c>
      <c r="C164" s="8">
        <v>1.0129999999999999</v>
      </c>
      <c r="D164" s="8">
        <v>1.891</v>
      </c>
      <c r="E164" s="8">
        <v>-0.87760000000000005</v>
      </c>
      <c r="F164" s="8">
        <v>0.1172</v>
      </c>
      <c r="G164" s="8">
        <v>3</v>
      </c>
      <c r="H164" s="8">
        <v>3</v>
      </c>
      <c r="I164" s="8">
        <v>7.4850000000000003</v>
      </c>
      <c r="J164" s="8">
        <v>2.0950000000000002</v>
      </c>
      <c r="L164" s="9" t="s">
        <v>46</v>
      </c>
      <c r="M164" s="8">
        <v>1.016</v>
      </c>
      <c r="N164" s="8">
        <v>1.5109999999999999</v>
      </c>
      <c r="O164" s="8">
        <v>-0.49440000000000001</v>
      </c>
      <c r="P164" s="8">
        <v>0.126</v>
      </c>
      <c r="Q164" s="8">
        <v>6</v>
      </c>
      <c r="R164" s="8">
        <v>3</v>
      </c>
      <c r="S164" s="8">
        <v>3.9249999999999998</v>
      </c>
      <c r="T164" s="8">
        <v>5.3849999999999998</v>
      </c>
      <c r="W164" s="9" t="s">
        <v>51</v>
      </c>
      <c r="X164" s="8">
        <v>1.1879999999999999</v>
      </c>
      <c r="Y164" s="8">
        <v>85.26</v>
      </c>
      <c r="Z164" s="8">
        <v>-84.07</v>
      </c>
      <c r="AA164" s="8">
        <v>7.9109999999999996</v>
      </c>
      <c r="AB164" s="8">
        <v>3</v>
      </c>
      <c r="AC164" s="8">
        <v>3</v>
      </c>
      <c r="AD164" s="8">
        <v>10.63</v>
      </c>
      <c r="AE164" s="8">
        <v>2.0169999999999999</v>
      </c>
    </row>
    <row r="165" spans="2:31">
      <c r="B165"/>
      <c r="J165"/>
      <c r="L165" s="9" t="s">
        <v>44</v>
      </c>
      <c r="M165" s="8">
        <v>1.016</v>
      </c>
      <c r="N165" s="8">
        <v>2.1640000000000001</v>
      </c>
      <c r="O165" s="8">
        <v>-1.147</v>
      </c>
      <c r="P165" s="8">
        <v>1.2529999999999999</v>
      </c>
      <c r="Q165" s="8">
        <v>6</v>
      </c>
      <c r="R165" s="8">
        <v>3</v>
      </c>
      <c r="S165" s="8">
        <v>0.91520000000000001</v>
      </c>
      <c r="T165" s="8">
        <v>2.0190000000000001</v>
      </c>
      <c r="W165" s="9" t="s">
        <v>48</v>
      </c>
      <c r="X165" s="8">
        <v>1.1879999999999999</v>
      </c>
      <c r="Y165" s="8">
        <v>4.4610000000000003</v>
      </c>
      <c r="Z165" s="8">
        <v>-3.2719999999999998</v>
      </c>
      <c r="AA165" s="8">
        <v>1.1659999999999999</v>
      </c>
      <c r="AB165" s="8">
        <v>3</v>
      </c>
      <c r="AC165" s="8">
        <v>3</v>
      </c>
      <c r="AD165" s="8">
        <v>2.8079999999999998</v>
      </c>
      <c r="AE165" s="8">
        <v>2.9260000000000002</v>
      </c>
    </row>
    <row r="166" spans="2:31">
      <c r="B166"/>
      <c r="J166"/>
      <c r="L166" s="9" t="s">
        <v>42</v>
      </c>
      <c r="M166" s="8">
        <v>1.016</v>
      </c>
      <c r="N166" s="8">
        <v>1.244</v>
      </c>
      <c r="O166" s="8">
        <v>-0.22720000000000001</v>
      </c>
      <c r="P166" s="8">
        <v>0.17549999999999999</v>
      </c>
      <c r="Q166" s="8">
        <v>6</v>
      </c>
      <c r="R166" s="8">
        <v>3</v>
      </c>
      <c r="S166" s="8">
        <v>1.2949999999999999</v>
      </c>
      <c r="T166" s="8">
        <v>3.335</v>
      </c>
      <c r="W166" s="9" t="s">
        <v>45</v>
      </c>
      <c r="X166" s="8">
        <v>1.1879999999999999</v>
      </c>
      <c r="Y166" s="8">
        <v>1.1339999999999999</v>
      </c>
      <c r="Z166" s="8">
        <v>5.4550000000000001E-2</v>
      </c>
      <c r="AA166" s="8">
        <v>0.59699999999999998</v>
      </c>
      <c r="AB166" s="8">
        <v>3</v>
      </c>
      <c r="AC166" s="8">
        <v>3</v>
      </c>
      <c r="AD166" s="8">
        <v>9.1370000000000007E-2</v>
      </c>
      <c r="AE166" s="8">
        <v>3.1930000000000001</v>
      </c>
    </row>
    <row r="167" spans="2:31">
      <c r="B167"/>
      <c r="J167"/>
      <c r="L167" s="9" t="s">
        <v>40</v>
      </c>
      <c r="M167" s="8">
        <v>1.016</v>
      </c>
      <c r="N167" s="8">
        <v>1.853</v>
      </c>
      <c r="O167" s="8">
        <v>-0.83620000000000005</v>
      </c>
      <c r="P167" s="8">
        <v>0.2281</v>
      </c>
      <c r="Q167" s="8">
        <v>6</v>
      </c>
      <c r="R167" s="8">
        <v>3</v>
      </c>
      <c r="S167" s="8">
        <v>3.6659999999999999</v>
      </c>
      <c r="T167" s="8">
        <v>2.69</v>
      </c>
      <c r="W167" s="9" t="s">
        <v>43</v>
      </c>
      <c r="X167" s="8">
        <v>1.1879999999999999</v>
      </c>
      <c r="Y167" s="8">
        <v>1.3879999999999999</v>
      </c>
      <c r="Z167" s="8">
        <v>-0.20019999999999999</v>
      </c>
      <c r="AA167" s="8">
        <v>0.53359999999999996</v>
      </c>
      <c r="AB167" s="8">
        <v>3</v>
      </c>
      <c r="AC167" s="8">
        <v>3</v>
      </c>
      <c r="AD167" s="8">
        <v>0.37530000000000002</v>
      </c>
      <c r="AE167" s="8">
        <v>2.2509999999999999</v>
      </c>
    </row>
    <row r="168" spans="2:31">
      <c r="B168"/>
      <c r="J168"/>
      <c r="L168" s="9" t="s">
        <v>38</v>
      </c>
      <c r="M168" s="8">
        <v>1.016</v>
      </c>
      <c r="N168" s="8">
        <v>1.6890000000000001</v>
      </c>
      <c r="O168" s="8">
        <v>-0.6724</v>
      </c>
      <c r="P168" s="8">
        <v>0.12570000000000001</v>
      </c>
      <c r="Q168" s="8">
        <v>6</v>
      </c>
      <c r="R168" s="8">
        <v>3</v>
      </c>
      <c r="S168" s="8">
        <v>5.351</v>
      </c>
      <c r="T168" s="8">
        <v>5.4089999999999998</v>
      </c>
      <c r="W168" s="9" t="s">
        <v>41</v>
      </c>
      <c r="X168" s="8">
        <v>1.1879999999999999</v>
      </c>
      <c r="Y168" s="8">
        <v>1.03</v>
      </c>
      <c r="Z168" s="8">
        <v>0.1578</v>
      </c>
      <c r="AA168" s="8">
        <v>0.53720000000000001</v>
      </c>
      <c r="AB168" s="8">
        <v>3</v>
      </c>
      <c r="AC168" s="8">
        <v>3</v>
      </c>
      <c r="AD168" s="8">
        <v>0.29380000000000001</v>
      </c>
      <c r="AE168" s="8">
        <v>2.3079999999999998</v>
      </c>
    </row>
    <row r="169" spans="2:31">
      <c r="B169"/>
      <c r="J169"/>
      <c r="W169" s="9" t="s">
        <v>39</v>
      </c>
      <c r="X169" s="8">
        <v>1.1879999999999999</v>
      </c>
      <c r="Y169" s="8">
        <v>2.294</v>
      </c>
      <c r="Z169" s="8">
        <v>-1.105</v>
      </c>
      <c r="AA169" s="8">
        <v>0.59</v>
      </c>
      <c r="AB169" s="8">
        <v>3</v>
      </c>
      <c r="AC169" s="8">
        <v>3</v>
      </c>
      <c r="AD169" s="8">
        <v>1.8740000000000001</v>
      </c>
      <c r="AE169" s="8">
        <v>3.1</v>
      </c>
    </row>
    <row r="170" spans="2:31">
      <c r="B170"/>
      <c r="J170"/>
      <c r="W170" s="9" t="s">
        <v>37</v>
      </c>
      <c r="X170" s="8">
        <v>1.1879999999999999</v>
      </c>
      <c r="Y170" s="8">
        <v>1.194</v>
      </c>
      <c r="Z170" s="8">
        <v>-5.4299999999999999E-3</v>
      </c>
      <c r="AA170" s="8">
        <v>0.52680000000000005</v>
      </c>
      <c r="AB170" s="8">
        <v>3</v>
      </c>
      <c r="AC170" s="8">
        <v>3</v>
      </c>
      <c r="AD170" s="8">
        <v>1.031E-2</v>
      </c>
      <c r="AE170" s="8">
        <v>2.1440000000000001</v>
      </c>
    </row>
    <row r="171" spans="2:31">
      <c r="B171"/>
      <c r="J171"/>
      <c r="W171" s="9" t="s">
        <v>36</v>
      </c>
      <c r="X171" s="8">
        <v>1.1879999999999999</v>
      </c>
      <c r="Y171" s="8">
        <v>0.50229999999999997</v>
      </c>
      <c r="Z171" s="8">
        <v>0.68600000000000005</v>
      </c>
      <c r="AA171" s="8">
        <v>0.51910000000000001</v>
      </c>
      <c r="AB171" s="8">
        <v>3</v>
      </c>
      <c r="AC171" s="8">
        <v>3</v>
      </c>
      <c r="AD171" s="8">
        <v>1.321</v>
      </c>
      <c r="AE171" s="8">
        <v>2.0249999999999999</v>
      </c>
    </row>
    <row r="172" spans="2:31">
      <c r="B172"/>
      <c r="J172"/>
      <c r="W172" s="9" t="s">
        <v>35</v>
      </c>
      <c r="X172" s="8">
        <v>1.1879999999999999</v>
      </c>
      <c r="Y172" s="8">
        <v>5.7359999999999998</v>
      </c>
      <c r="Z172" s="8">
        <v>-4.548</v>
      </c>
      <c r="AA172" s="8">
        <v>1.5940000000000001</v>
      </c>
      <c r="AB172" s="8">
        <v>3</v>
      </c>
      <c r="AC172" s="8">
        <v>3</v>
      </c>
      <c r="AD172" s="8">
        <v>2.8530000000000002</v>
      </c>
      <c r="AE172" s="8">
        <v>2.4649999999999999</v>
      </c>
    </row>
    <row r="173" spans="2:31">
      <c r="B173"/>
      <c r="J173"/>
    </row>
    <row r="174" spans="2:31">
      <c r="B174" s="7" t="s">
        <v>138</v>
      </c>
      <c r="J174"/>
    </row>
    <row r="175" spans="2:31">
      <c r="B175"/>
      <c r="J175"/>
    </row>
    <row r="176" spans="2:31">
      <c r="B176" s="9" t="s">
        <v>26</v>
      </c>
      <c r="C176" s="8">
        <v>1</v>
      </c>
      <c r="D176" s="8"/>
      <c r="E176" s="8"/>
      <c r="F176" s="8"/>
      <c r="G176" s="8"/>
      <c r="H176" s="8"/>
      <c r="I176" s="8"/>
      <c r="J176" s="8"/>
      <c r="L176" s="9" t="s">
        <v>26</v>
      </c>
      <c r="M176" s="8">
        <v>1</v>
      </c>
      <c r="N176" s="8"/>
      <c r="O176" s="8"/>
      <c r="P176" s="8"/>
      <c r="Q176" s="8"/>
      <c r="R176" s="8"/>
      <c r="S176" s="8"/>
      <c r="T176" s="8"/>
      <c r="W176" s="9" t="s">
        <v>26</v>
      </c>
      <c r="X176" s="8">
        <v>1</v>
      </c>
      <c r="Y176" s="8"/>
      <c r="Z176" s="8"/>
      <c r="AA176" s="8"/>
      <c r="AB176" s="8"/>
      <c r="AC176" s="8"/>
      <c r="AD176" s="8"/>
      <c r="AE176" s="8"/>
    </row>
    <row r="177" spans="2:31">
      <c r="B177" s="9" t="s">
        <v>25</v>
      </c>
      <c r="C177" s="8">
        <v>7</v>
      </c>
      <c r="D177" s="8"/>
      <c r="E177" s="8"/>
      <c r="F177" s="8"/>
      <c r="G177" s="8"/>
      <c r="H177" s="8"/>
      <c r="I177" s="8"/>
      <c r="J177" s="8"/>
      <c r="L177" s="9" t="s">
        <v>25</v>
      </c>
      <c r="M177" s="8">
        <v>9</v>
      </c>
      <c r="N177" s="8"/>
      <c r="O177" s="8"/>
      <c r="P177" s="8"/>
      <c r="Q177" s="8"/>
      <c r="R177" s="8"/>
      <c r="S177" s="8"/>
      <c r="T177" s="8"/>
      <c r="W177" s="9" t="s">
        <v>25</v>
      </c>
      <c r="X177" s="8">
        <v>10</v>
      </c>
      <c r="Y177" s="8"/>
      <c r="Z177" s="8"/>
      <c r="AA177" s="8"/>
      <c r="AB177" s="8"/>
      <c r="AC177" s="8"/>
      <c r="AD177" s="8"/>
      <c r="AE177" s="8"/>
    </row>
    <row r="178" spans="2:31">
      <c r="B178" s="9" t="s">
        <v>24</v>
      </c>
      <c r="C178" s="8">
        <v>0.05</v>
      </c>
      <c r="D178" s="8"/>
      <c r="E178" s="8"/>
      <c r="F178" s="8"/>
      <c r="G178" s="8"/>
      <c r="H178" s="8"/>
      <c r="I178" s="8"/>
      <c r="J178" s="8"/>
      <c r="L178" s="9" t="s">
        <v>24</v>
      </c>
      <c r="M178" s="8">
        <v>0.05</v>
      </c>
      <c r="N178" s="8"/>
      <c r="O178" s="8"/>
      <c r="P178" s="8"/>
      <c r="Q178" s="8"/>
      <c r="R178" s="8"/>
      <c r="S178" s="8"/>
      <c r="T178" s="8"/>
      <c r="W178" s="9" t="s">
        <v>24</v>
      </c>
      <c r="X178" s="8">
        <v>0.05</v>
      </c>
      <c r="Y178" s="8"/>
      <c r="Z178" s="8"/>
      <c r="AA178" s="8"/>
      <c r="AB178" s="8"/>
      <c r="AC178" s="8"/>
      <c r="AD178" s="8"/>
      <c r="AE178" s="8"/>
    </row>
    <row r="179" spans="2:31">
      <c r="B179" s="9"/>
      <c r="C179" s="8"/>
      <c r="D179" s="8"/>
      <c r="E179" s="8"/>
      <c r="F179" s="8"/>
      <c r="G179" s="8"/>
      <c r="H179" s="8"/>
      <c r="I179" s="8"/>
      <c r="J179" s="8"/>
      <c r="L179" s="9"/>
      <c r="M179" s="8"/>
      <c r="N179" s="8"/>
      <c r="O179" s="8"/>
      <c r="P179" s="8"/>
      <c r="Q179" s="8"/>
      <c r="R179" s="8"/>
      <c r="S179" s="8"/>
      <c r="T179" s="8"/>
      <c r="W179" s="9"/>
      <c r="X179" s="8"/>
      <c r="Y179" s="8"/>
      <c r="Z179" s="8"/>
      <c r="AA179" s="8"/>
      <c r="AB179" s="8"/>
      <c r="AC179" s="8"/>
      <c r="AD179" s="8"/>
      <c r="AE179" s="8"/>
    </row>
    <row r="180" spans="2:31">
      <c r="B180" s="9" t="s">
        <v>136</v>
      </c>
      <c r="C180" s="8" t="s">
        <v>60</v>
      </c>
      <c r="D180" s="8" t="s">
        <v>135</v>
      </c>
      <c r="E180" s="8" t="s">
        <v>134</v>
      </c>
      <c r="F180" s="8" t="s">
        <v>21</v>
      </c>
      <c r="G180" s="8" t="s">
        <v>133</v>
      </c>
      <c r="H180" s="8" t="s">
        <v>23</v>
      </c>
      <c r="I180" s="8"/>
      <c r="J180" s="8"/>
      <c r="L180" s="9" t="s">
        <v>136</v>
      </c>
      <c r="M180" s="8" t="s">
        <v>60</v>
      </c>
      <c r="N180" s="8" t="s">
        <v>135</v>
      </c>
      <c r="O180" s="8" t="s">
        <v>134</v>
      </c>
      <c r="P180" s="8" t="s">
        <v>21</v>
      </c>
      <c r="Q180" s="8" t="s">
        <v>133</v>
      </c>
      <c r="R180" s="8" t="s">
        <v>137</v>
      </c>
      <c r="S180" s="8"/>
      <c r="T180" s="8"/>
      <c r="W180" s="9" t="s">
        <v>136</v>
      </c>
      <c r="X180" s="8" t="s">
        <v>60</v>
      </c>
      <c r="Y180" s="8" t="s">
        <v>135</v>
      </c>
      <c r="Z180" s="8" t="s">
        <v>134</v>
      </c>
      <c r="AA180" s="8" t="s">
        <v>21</v>
      </c>
      <c r="AB180" s="8" t="s">
        <v>133</v>
      </c>
      <c r="AC180" s="8" t="s">
        <v>132</v>
      </c>
      <c r="AD180" s="8"/>
      <c r="AE180" s="8"/>
    </row>
    <row r="181" spans="2:31">
      <c r="B181" s="9" t="s">
        <v>69</v>
      </c>
      <c r="C181" s="8">
        <v>-0.87949999999999995</v>
      </c>
      <c r="D181" s="8" t="s">
        <v>131</v>
      </c>
      <c r="E181" s="8" t="s">
        <v>7</v>
      </c>
      <c r="F181" s="8" t="s">
        <v>6</v>
      </c>
      <c r="G181" s="8">
        <v>0.49669999999999997</v>
      </c>
      <c r="H181" s="8" t="s">
        <v>19</v>
      </c>
      <c r="I181" s="10" t="s">
        <v>130</v>
      </c>
      <c r="J181" s="8"/>
      <c r="L181" s="9" t="s">
        <v>63</v>
      </c>
      <c r="M181" s="8">
        <v>-7.8949999999999996</v>
      </c>
      <c r="N181" s="8" t="s">
        <v>129</v>
      </c>
      <c r="O181" s="8" t="s">
        <v>7</v>
      </c>
      <c r="P181" s="8" t="s">
        <v>6</v>
      </c>
      <c r="Q181" s="8">
        <v>0.31080000000000002</v>
      </c>
      <c r="R181" s="8" t="s">
        <v>16</v>
      </c>
      <c r="S181" s="10" t="s">
        <v>128</v>
      </c>
      <c r="T181" s="8"/>
      <c r="W181" s="9" t="s">
        <v>54</v>
      </c>
      <c r="X181" s="8">
        <v>-8.141</v>
      </c>
      <c r="Y181" s="8" t="s">
        <v>127</v>
      </c>
      <c r="Z181" s="8" t="s">
        <v>7</v>
      </c>
      <c r="AA181" s="8" t="s">
        <v>6</v>
      </c>
      <c r="AB181" s="8">
        <v>0.29520000000000002</v>
      </c>
      <c r="AC181" s="8" t="s">
        <v>126</v>
      </c>
      <c r="AD181" s="10" t="s">
        <v>125</v>
      </c>
      <c r="AE181" s="8"/>
    </row>
    <row r="182" spans="2:31">
      <c r="B182" s="9" t="s">
        <v>65</v>
      </c>
      <c r="C182" s="8">
        <v>-1.206</v>
      </c>
      <c r="D182" s="8" t="s">
        <v>124</v>
      </c>
      <c r="E182" s="8" t="s">
        <v>7</v>
      </c>
      <c r="F182" s="8" t="s">
        <v>6</v>
      </c>
      <c r="G182" s="8">
        <v>0.35099999999999998</v>
      </c>
      <c r="H182" s="8" t="s">
        <v>17</v>
      </c>
      <c r="I182" s="10" t="s">
        <v>123</v>
      </c>
      <c r="J182" s="8"/>
      <c r="L182" s="9" t="s">
        <v>55</v>
      </c>
      <c r="M182" s="8">
        <v>-1.8759999999999999</v>
      </c>
      <c r="N182" s="8" t="s">
        <v>122</v>
      </c>
      <c r="O182" s="8" t="s">
        <v>7</v>
      </c>
      <c r="P182" s="8" t="s">
        <v>6</v>
      </c>
      <c r="Q182" s="8">
        <v>0.1336</v>
      </c>
      <c r="R182" s="8" t="s">
        <v>14</v>
      </c>
      <c r="S182" s="10" t="s">
        <v>121</v>
      </c>
      <c r="T182" s="8"/>
      <c r="W182" s="9" t="s">
        <v>51</v>
      </c>
      <c r="X182" s="8">
        <v>-0.88109999999999999</v>
      </c>
      <c r="Y182" s="8" t="s">
        <v>120</v>
      </c>
      <c r="Z182" s="8" t="s">
        <v>7</v>
      </c>
      <c r="AA182" s="8" t="s">
        <v>6</v>
      </c>
      <c r="AB182" s="8">
        <v>0.23300000000000001</v>
      </c>
      <c r="AC182" s="8" t="s">
        <v>119</v>
      </c>
      <c r="AD182" s="10" t="s">
        <v>118</v>
      </c>
      <c r="AE182" s="8"/>
    </row>
    <row r="183" spans="2:31">
      <c r="B183" s="9" t="s">
        <v>64</v>
      </c>
      <c r="C183" s="8">
        <v>9.3700000000000006E-2</v>
      </c>
      <c r="D183" s="8" t="s">
        <v>117</v>
      </c>
      <c r="E183" s="8" t="s">
        <v>7</v>
      </c>
      <c r="F183" s="8" t="s">
        <v>6</v>
      </c>
      <c r="G183" s="8">
        <v>0.878</v>
      </c>
      <c r="H183" s="8" t="s">
        <v>15</v>
      </c>
      <c r="I183" s="10" t="s">
        <v>116</v>
      </c>
      <c r="J183" s="8"/>
      <c r="L183" s="9" t="s">
        <v>52</v>
      </c>
      <c r="M183" s="8">
        <v>-13.85</v>
      </c>
      <c r="N183" s="8" t="s">
        <v>115</v>
      </c>
      <c r="O183" s="8" t="s">
        <v>7</v>
      </c>
      <c r="P183" s="8" t="s">
        <v>6</v>
      </c>
      <c r="Q183" s="8">
        <v>0.31319999999999998</v>
      </c>
      <c r="R183" s="8" t="s">
        <v>12</v>
      </c>
      <c r="S183" s="10" t="s">
        <v>114</v>
      </c>
      <c r="T183" s="8"/>
      <c r="W183" s="12" t="s">
        <v>48</v>
      </c>
      <c r="X183" s="11">
        <v>-2.927</v>
      </c>
      <c r="Y183" s="11" t="s">
        <v>113</v>
      </c>
      <c r="Z183" s="11" t="s">
        <v>10</v>
      </c>
      <c r="AA183" s="11" t="s">
        <v>9</v>
      </c>
      <c r="AB183" s="11">
        <v>2.5600000000000001E-2</v>
      </c>
      <c r="AC183" s="11" t="s">
        <v>112</v>
      </c>
      <c r="AD183" s="16" t="s">
        <v>111</v>
      </c>
      <c r="AE183" s="8"/>
    </row>
    <row r="184" spans="2:31">
      <c r="B184" s="9" t="s">
        <v>56</v>
      </c>
      <c r="C184" s="8">
        <v>-11.44</v>
      </c>
      <c r="D184" s="8" t="s">
        <v>110</v>
      </c>
      <c r="E184" s="8" t="s">
        <v>7</v>
      </c>
      <c r="F184" s="8" t="s">
        <v>6</v>
      </c>
      <c r="G184" s="8">
        <v>0.38840000000000002</v>
      </c>
      <c r="H184" s="8" t="s">
        <v>13</v>
      </c>
      <c r="I184" s="10" t="s">
        <v>109</v>
      </c>
      <c r="J184" s="8"/>
      <c r="L184" s="15" t="s">
        <v>49</v>
      </c>
      <c r="M184" s="14">
        <v>0.61860000000000004</v>
      </c>
      <c r="N184" s="14" t="s">
        <v>108</v>
      </c>
      <c r="O184" s="14" t="s">
        <v>7</v>
      </c>
      <c r="P184" s="14" t="s">
        <v>6</v>
      </c>
      <c r="Q184" s="14">
        <v>5.6300000000000003E-2</v>
      </c>
      <c r="R184" s="14" t="s">
        <v>8</v>
      </c>
      <c r="S184" s="13" t="s">
        <v>107</v>
      </c>
      <c r="T184" s="8"/>
      <c r="W184" s="12" t="s">
        <v>45</v>
      </c>
      <c r="X184" s="11">
        <v>0.58020000000000005</v>
      </c>
      <c r="Y184" s="11" t="s">
        <v>106</v>
      </c>
      <c r="Z184" s="11" t="s">
        <v>7</v>
      </c>
      <c r="AA184" s="11" t="s">
        <v>6</v>
      </c>
      <c r="AB184" s="11">
        <v>5.0099999999999999E-2</v>
      </c>
      <c r="AC184" s="11" t="s">
        <v>105</v>
      </c>
      <c r="AD184" s="16" t="s">
        <v>104</v>
      </c>
      <c r="AE184" s="8"/>
    </row>
    <row r="185" spans="2:31">
      <c r="B185" s="9" t="s">
        <v>53</v>
      </c>
      <c r="C185" s="8">
        <v>-1.9079999999999999</v>
      </c>
      <c r="D185" s="8" t="s">
        <v>103</v>
      </c>
      <c r="E185" s="8" t="s">
        <v>7</v>
      </c>
      <c r="F185" s="8" t="s">
        <v>6</v>
      </c>
      <c r="G185" s="8">
        <v>0.55940000000000001</v>
      </c>
      <c r="H185" s="8" t="s">
        <v>11</v>
      </c>
      <c r="I185" s="8" t="s">
        <v>102</v>
      </c>
      <c r="J185" s="8"/>
      <c r="L185" s="9" t="s">
        <v>46</v>
      </c>
      <c r="M185" s="8">
        <v>0.2303</v>
      </c>
      <c r="N185" s="8" t="s">
        <v>101</v>
      </c>
      <c r="O185" s="8" t="s">
        <v>7</v>
      </c>
      <c r="P185" s="8" t="s">
        <v>6</v>
      </c>
      <c r="Q185" s="8">
        <v>0.39479999999999998</v>
      </c>
      <c r="R185" s="8" t="s">
        <v>100</v>
      </c>
      <c r="S185" s="8" t="s">
        <v>99</v>
      </c>
      <c r="T185" s="8"/>
      <c r="W185" s="9" t="s">
        <v>43</v>
      </c>
      <c r="X185" s="8">
        <v>0.3039</v>
      </c>
      <c r="Y185" s="8" t="s">
        <v>98</v>
      </c>
      <c r="Z185" s="8" t="s">
        <v>7</v>
      </c>
      <c r="AA185" s="8" t="s">
        <v>6</v>
      </c>
      <c r="AB185" s="8">
        <v>0.26240000000000002</v>
      </c>
      <c r="AC185" s="8" t="s">
        <v>97</v>
      </c>
      <c r="AD185" s="10" t="s">
        <v>96</v>
      </c>
      <c r="AE185" s="8"/>
    </row>
    <row r="186" spans="2:31">
      <c r="B186" s="9" t="s">
        <v>50</v>
      </c>
      <c r="C186" s="8">
        <v>0.37159999999999999</v>
      </c>
      <c r="D186" s="8" t="s">
        <v>95</v>
      </c>
      <c r="E186" s="8" t="s">
        <v>7</v>
      </c>
      <c r="F186" s="8" t="s">
        <v>6</v>
      </c>
      <c r="G186" s="8">
        <v>0.37569999999999998</v>
      </c>
      <c r="H186" s="8" t="s">
        <v>4</v>
      </c>
      <c r="I186" s="10" t="s">
        <v>94</v>
      </c>
      <c r="J186" s="8"/>
      <c r="L186" s="15" t="s">
        <v>44</v>
      </c>
      <c r="M186" s="14">
        <v>0.56130000000000002</v>
      </c>
      <c r="N186" s="14" t="s">
        <v>93</v>
      </c>
      <c r="O186" s="14" t="s">
        <v>7</v>
      </c>
      <c r="P186" s="14" t="s">
        <v>6</v>
      </c>
      <c r="Q186" s="14">
        <v>7.4399999999999994E-2</v>
      </c>
      <c r="R186" s="14" t="s">
        <v>33</v>
      </c>
      <c r="S186" s="13" t="s">
        <v>92</v>
      </c>
      <c r="T186" s="14"/>
      <c r="W186" s="9" t="s">
        <v>41</v>
      </c>
      <c r="X186" s="8">
        <v>0.36570000000000003</v>
      </c>
      <c r="Y186" s="8" t="s">
        <v>91</v>
      </c>
      <c r="Z186" s="8" t="s">
        <v>7</v>
      </c>
      <c r="AA186" s="8" t="s">
        <v>6</v>
      </c>
      <c r="AB186" s="8">
        <v>0.40439999999999998</v>
      </c>
      <c r="AC186" s="8" t="s">
        <v>0</v>
      </c>
      <c r="AD186" s="10" t="s">
        <v>90</v>
      </c>
      <c r="AE186" s="8"/>
    </row>
    <row r="187" spans="2:31">
      <c r="B187" s="9" t="s">
        <v>47</v>
      </c>
      <c r="C187" s="8">
        <v>-0.57320000000000004</v>
      </c>
      <c r="D187" s="8" t="s">
        <v>89</v>
      </c>
      <c r="E187" s="8" t="s">
        <v>7</v>
      </c>
      <c r="F187" s="8" t="s">
        <v>6</v>
      </c>
      <c r="G187" s="8">
        <v>0.22670000000000001</v>
      </c>
      <c r="H187" s="8" t="s">
        <v>88</v>
      </c>
      <c r="I187" s="8" t="s">
        <v>87</v>
      </c>
      <c r="J187" s="8"/>
      <c r="L187" s="9" t="s">
        <v>42</v>
      </c>
      <c r="M187" s="8">
        <v>0.4027</v>
      </c>
      <c r="N187" s="8" t="s">
        <v>86</v>
      </c>
      <c r="O187" s="8" t="s">
        <v>7</v>
      </c>
      <c r="P187" s="8" t="s">
        <v>6</v>
      </c>
      <c r="Q187" s="8">
        <v>0.18540000000000001</v>
      </c>
      <c r="R187" s="8" t="s">
        <v>32</v>
      </c>
      <c r="S187" s="8" t="s">
        <v>85</v>
      </c>
      <c r="T187" s="8"/>
      <c r="W187" s="9" t="s">
        <v>39</v>
      </c>
      <c r="X187" s="8">
        <v>0.43290000000000001</v>
      </c>
      <c r="Y187" s="8" t="s">
        <v>84</v>
      </c>
      <c r="Z187" s="8" t="s">
        <v>7</v>
      </c>
      <c r="AA187" s="8" t="s">
        <v>6</v>
      </c>
      <c r="AB187" s="8">
        <v>0.1086</v>
      </c>
      <c r="AC187" s="8" t="s">
        <v>83</v>
      </c>
      <c r="AD187" s="10" t="s">
        <v>82</v>
      </c>
      <c r="AE187" s="8"/>
    </row>
    <row r="188" spans="2:31">
      <c r="B188" s="9"/>
      <c r="C188" s="8"/>
      <c r="D188" s="8"/>
      <c r="E188" s="8"/>
      <c r="F188" s="8"/>
      <c r="G188" s="8"/>
      <c r="H188" s="8"/>
      <c r="I188" s="8"/>
      <c r="J188" s="8"/>
      <c r="L188" s="15" t="s">
        <v>40</v>
      </c>
      <c r="M188" s="14">
        <v>0.57950000000000002</v>
      </c>
      <c r="N188" s="14" t="s">
        <v>81</v>
      </c>
      <c r="O188" s="14" t="s">
        <v>7</v>
      </c>
      <c r="P188" s="14" t="s">
        <v>6</v>
      </c>
      <c r="Q188" s="14">
        <v>6.9199999999999998E-2</v>
      </c>
      <c r="R188" s="14" t="s">
        <v>80</v>
      </c>
      <c r="S188" s="13" t="s">
        <v>79</v>
      </c>
      <c r="T188" s="8"/>
      <c r="W188" s="12" t="s">
        <v>37</v>
      </c>
      <c r="X188" s="11">
        <v>0.66390000000000005</v>
      </c>
      <c r="Y188" s="11" t="s">
        <v>78</v>
      </c>
      <c r="Z188" s="11" t="s">
        <v>10</v>
      </c>
      <c r="AA188" s="11" t="s">
        <v>9</v>
      </c>
      <c r="AB188" s="11">
        <v>2.93E-2</v>
      </c>
      <c r="AC188" s="11" t="s">
        <v>77</v>
      </c>
      <c r="AD188" s="11" t="s">
        <v>76</v>
      </c>
      <c r="AE188" s="11"/>
    </row>
    <row r="189" spans="2:31">
      <c r="B189" s="9" t="s">
        <v>3</v>
      </c>
      <c r="C189" s="8" t="s">
        <v>62</v>
      </c>
      <c r="D189" s="8" t="s">
        <v>61</v>
      </c>
      <c r="E189" s="8" t="s">
        <v>60</v>
      </c>
      <c r="F189" s="8" t="s">
        <v>59</v>
      </c>
      <c r="G189" s="8" t="s">
        <v>2</v>
      </c>
      <c r="H189" s="8" t="s">
        <v>1</v>
      </c>
      <c r="I189" s="8" t="s">
        <v>58</v>
      </c>
      <c r="J189" s="8" t="s">
        <v>57</v>
      </c>
      <c r="L189" s="9" t="s">
        <v>38</v>
      </c>
      <c r="M189" s="8">
        <v>0.38579999999999998</v>
      </c>
      <c r="N189" s="8" t="s">
        <v>75</v>
      </c>
      <c r="O189" s="8" t="s">
        <v>7</v>
      </c>
      <c r="P189" s="8" t="s">
        <v>6</v>
      </c>
      <c r="Q189" s="8">
        <v>0.183</v>
      </c>
      <c r="R189" s="8" t="s">
        <v>74</v>
      </c>
      <c r="S189" s="10" t="s">
        <v>73</v>
      </c>
      <c r="T189" s="8"/>
      <c r="W189" s="9" t="s">
        <v>36</v>
      </c>
      <c r="X189" s="8">
        <v>-1.5229999999999999</v>
      </c>
      <c r="Y189" s="8" t="s">
        <v>72</v>
      </c>
      <c r="Z189" s="8" t="s">
        <v>7</v>
      </c>
      <c r="AA189" s="8" t="s">
        <v>6</v>
      </c>
      <c r="AB189" s="8">
        <v>0.4652</v>
      </c>
      <c r="AC189" s="8" t="s">
        <v>71</v>
      </c>
      <c r="AD189" s="10" t="s">
        <v>70</v>
      </c>
      <c r="AE189" s="8"/>
    </row>
    <row r="190" spans="2:31">
      <c r="B190" s="9" t="s">
        <v>69</v>
      </c>
      <c r="C190" s="8">
        <v>1.1020000000000001</v>
      </c>
      <c r="D190" s="8">
        <v>1.9810000000000001</v>
      </c>
      <c r="E190" s="8">
        <v>-0.87949999999999995</v>
      </c>
      <c r="F190" s="8">
        <v>1.1020000000000001</v>
      </c>
      <c r="G190" s="8">
        <v>3</v>
      </c>
      <c r="H190" s="8">
        <v>3</v>
      </c>
      <c r="I190" s="8">
        <v>0.79820000000000002</v>
      </c>
      <c r="J190" s="8">
        <v>2.38</v>
      </c>
      <c r="L190" s="9"/>
      <c r="M190" s="8"/>
      <c r="N190" s="8"/>
      <c r="O190" s="8"/>
      <c r="P190" s="8"/>
      <c r="Q190" s="8"/>
      <c r="R190" s="8"/>
      <c r="S190" s="8"/>
      <c r="T190" s="8"/>
      <c r="W190" s="9" t="s">
        <v>35</v>
      </c>
      <c r="X190" s="8">
        <v>-9.7989999999999994E-2</v>
      </c>
      <c r="Y190" s="8" t="s">
        <v>68</v>
      </c>
      <c r="Z190" s="8" t="s">
        <v>7</v>
      </c>
      <c r="AA190" s="8" t="s">
        <v>6</v>
      </c>
      <c r="AB190" s="8">
        <v>0.81840000000000002</v>
      </c>
      <c r="AC190" s="8" t="s">
        <v>67</v>
      </c>
      <c r="AD190" s="10" t="s">
        <v>66</v>
      </c>
      <c r="AE190" s="8"/>
    </row>
    <row r="191" spans="2:31">
      <c r="B191" s="9" t="s">
        <v>65</v>
      </c>
      <c r="C191" s="8">
        <v>1.1020000000000001</v>
      </c>
      <c r="D191" s="8">
        <v>2.3079999999999998</v>
      </c>
      <c r="E191" s="8">
        <v>-1.206</v>
      </c>
      <c r="F191" s="8">
        <v>1.0489999999999999</v>
      </c>
      <c r="G191" s="8">
        <v>3</v>
      </c>
      <c r="H191" s="8">
        <v>3</v>
      </c>
      <c r="I191" s="8">
        <v>1.1499999999999999</v>
      </c>
      <c r="J191" s="8">
        <v>2.423</v>
      </c>
      <c r="L191" s="9" t="s">
        <v>3</v>
      </c>
      <c r="M191" s="8" t="s">
        <v>62</v>
      </c>
      <c r="N191" s="8" t="s">
        <v>61</v>
      </c>
      <c r="O191" s="8" t="s">
        <v>60</v>
      </c>
      <c r="P191" s="8" t="s">
        <v>59</v>
      </c>
      <c r="Q191" s="8" t="s">
        <v>2</v>
      </c>
      <c r="R191" s="8" t="s">
        <v>1</v>
      </c>
      <c r="S191" s="8" t="s">
        <v>58</v>
      </c>
      <c r="T191" s="8" t="s">
        <v>57</v>
      </c>
      <c r="W191" s="9"/>
      <c r="X191" s="8"/>
      <c r="Y191" s="8"/>
      <c r="Z191" s="8"/>
      <c r="AA191" s="8"/>
      <c r="AB191" s="8"/>
      <c r="AC191" s="8"/>
      <c r="AD191" s="8"/>
      <c r="AE191" s="8"/>
    </row>
    <row r="192" spans="2:31">
      <c r="B192" s="9" t="s">
        <v>64</v>
      </c>
      <c r="C192" s="8">
        <v>1.1020000000000001</v>
      </c>
      <c r="D192" s="8">
        <v>1.008</v>
      </c>
      <c r="E192" s="8">
        <v>9.3700000000000006E-2</v>
      </c>
      <c r="F192" s="8">
        <v>0.56850000000000001</v>
      </c>
      <c r="G192" s="8">
        <v>3</v>
      </c>
      <c r="H192" s="8">
        <v>3</v>
      </c>
      <c r="I192" s="8">
        <v>0.1648</v>
      </c>
      <c r="J192" s="8">
        <v>3.5790000000000002</v>
      </c>
      <c r="L192" s="9" t="s">
        <v>63</v>
      </c>
      <c r="M192" s="8">
        <v>1.0960000000000001</v>
      </c>
      <c r="N192" s="8">
        <v>8.9909999999999997</v>
      </c>
      <c r="O192" s="8">
        <v>-7.8949999999999996</v>
      </c>
      <c r="P192" s="8">
        <v>5.875</v>
      </c>
      <c r="Q192" s="8">
        <v>5</v>
      </c>
      <c r="R192" s="8">
        <v>3</v>
      </c>
      <c r="S192" s="8">
        <v>1.3440000000000001</v>
      </c>
      <c r="T192" s="8">
        <v>2.0059999999999998</v>
      </c>
      <c r="W192" s="9" t="s">
        <v>3</v>
      </c>
      <c r="X192" s="8" t="s">
        <v>62</v>
      </c>
      <c r="Y192" s="8" t="s">
        <v>61</v>
      </c>
      <c r="Z192" s="8" t="s">
        <v>60</v>
      </c>
      <c r="AA192" s="8" t="s">
        <v>59</v>
      </c>
      <c r="AB192" s="8" t="s">
        <v>2</v>
      </c>
      <c r="AC192" s="8" t="s">
        <v>1</v>
      </c>
      <c r="AD192" s="8" t="s">
        <v>58</v>
      </c>
      <c r="AE192" s="8" t="s">
        <v>57</v>
      </c>
    </row>
    <row r="193" spans="2:31">
      <c r="B193" s="9" t="s">
        <v>56</v>
      </c>
      <c r="C193" s="8">
        <v>1.1020000000000001</v>
      </c>
      <c r="D193" s="8">
        <v>12.54</v>
      </c>
      <c r="E193" s="8">
        <v>-11.44</v>
      </c>
      <c r="F193" s="8">
        <v>10.47</v>
      </c>
      <c r="G193" s="8">
        <v>3</v>
      </c>
      <c r="H193" s="8">
        <v>3</v>
      </c>
      <c r="I193" s="8">
        <v>1.093</v>
      </c>
      <c r="J193" s="8">
        <v>2.004</v>
      </c>
      <c r="L193" s="9" t="s">
        <v>55</v>
      </c>
      <c r="M193" s="8">
        <v>1.0960000000000001</v>
      </c>
      <c r="N193" s="8">
        <v>2.972</v>
      </c>
      <c r="O193" s="8">
        <v>-1.8759999999999999</v>
      </c>
      <c r="P193" s="8">
        <v>0.83179999999999998</v>
      </c>
      <c r="Q193" s="8">
        <v>5</v>
      </c>
      <c r="R193" s="8">
        <v>3</v>
      </c>
      <c r="S193" s="8">
        <v>2.2549999999999999</v>
      </c>
      <c r="T193" s="8">
        <v>2.3530000000000002</v>
      </c>
      <c r="W193" s="9" t="s">
        <v>54</v>
      </c>
      <c r="X193" s="8">
        <v>1.1220000000000001</v>
      </c>
      <c r="Y193" s="8">
        <v>9.2629999999999999</v>
      </c>
      <c r="Z193" s="8">
        <v>-8.141</v>
      </c>
      <c r="AA193" s="8">
        <v>5.7990000000000004</v>
      </c>
      <c r="AB193" s="8">
        <v>6</v>
      </c>
      <c r="AC193" s="8">
        <v>3</v>
      </c>
      <c r="AD193" s="8">
        <v>1.4039999999999999</v>
      </c>
      <c r="AE193" s="8">
        <v>2.0059999999999998</v>
      </c>
    </row>
    <row r="194" spans="2:31">
      <c r="B194" s="9" t="s">
        <v>53</v>
      </c>
      <c r="C194" s="8">
        <v>1.1020000000000001</v>
      </c>
      <c r="D194" s="8">
        <v>3.01</v>
      </c>
      <c r="E194" s="8">
        <v>-1.9079999999999999</v>
      </c>
      <c r="F194" s="8">
        <v>2.762</v>
      </c>
      <c r="G194" s="8">
        <v>3</v>
      </c>
      <c r="H194" s="8">
        <v>3</v>
      </c>
      <c r="I194" s="8">
        <v>0.69069999999999998</v>
      </c>
      <c r="J194" s="8">
        <v>2.056</v>
      </c>
      <c r="L194" s="9" t="s">
        <v>52</v>
      </c>
      <c r="M194" s="8">
        <v>1.0960000000000001</v>
      </c>
      <c r="N194" s="8">
        <v>14.94</v>
      </c>
      <c r="O194" s="8">
        <v>-13.85</v>
      </c>
      <c r="P194" s="8">
        <v>10.37</v>
      </c>
      <c r="Q194" s="8">
        <v>5</v>
      </c>
      <c r="R194" s="8">
        <v>3</v>
      </c>
      <c r="S194" s="8">
        <v>1.3360000000000001</v>
      </c>
      <c r="T194" s="8">
        <v>2.0019999999999998</v>
      </c>
      <c r="W194" s="9" t="s">
        <v>51</v>
      </c>
      <c r="X194" s="8">
        <v>1.1220000000000001</v>
      </c>
      <c r="Y194" s="8">
        <v>2.0030000000000001</v>
      </c>
      <c r="Z194" s="8">
        <v>-0.88109999999999999</v>
      </c>
      <c r="AA194" s="8">
        <v>0.57630000000000003</v>
      </c>
      <c r="AB194" s="8">
        <v>6</v>
      </c>
      <c r="AC194" s="8">
        <v>3</v>
      </c>
      <c r="AD194" s="8">
        <v>1.5289999999999999</v>
      </c>
      <c r="AE194" s="8">
        <v>2.7170000000000001</v>
      </c>
    </row>
    <row r="195" spans="2:31">
      <c r="B195" s="9" t="s">
        <v>50</v>
      </c>
      <c r="C195" s="8">
        <v>1.1020000000000001</v>
      </c>
      <c r="D195" s="8">
        <v>0.73019999999999996</v>
      </c>
      <c r="E195" s="8">
        <v>0.37159999999999999</v>
      </c>
      <c r="F195" s="8">
        <v>0.34699999999999998</v>
      </c>
      <c r="G195" s="8">
        <v>3</v>
      </c>
      <c r="H195" s="8">
        <v>3</v>
      </c>
      <c r="I195" s="8">
        <v>1.071</v>
      </c>
      <c r="J195" s="8">
        <v>2.5270000000000001</v>
      </c>
      <c r="L195" s="9" t="s">
        <v>49</v>
      </c>
      <c r="M195" s="8">
        <v>1.0960000000000001</v>
      </c>
      <c r="N195" s="8">
        <v>0.47760000000000002</v>
      </c>
      <c r="O195" s="8">
        <v>0.61860000000000004</v>
      </c>
      <c r="P195" s="8">
        <v>0.24590000000000001</v>
      </c>
      <c r="Q195" s="8">
        <v>5</v>
      </c>
      <c r="R195" s="8">
        <v>3</v>
      </c>
      <c r="S195" s="8">
        <v>2.516</v>
      </c>
      <c r="T195" s="8">
        <v>4.72</v>
      </c>
      <c r="W195" s="9" t="s">
        <v>48</v>
      </c>
      <c r="X195" s="8">
        <v>1.1220000000000001</v>
      </c>
      <c r="Y195" s="8">
        <v>4.048</v>
      </c>
      <c r="Z195" s="8">
        <v>-2.927</v>
      </c>
      <c r="AA195" s="8">
        <v>0.62709999999999999</v>
      </c>
      <c r="AB195" s="8">
        <v>6</v>
      </c>
      <c r="AC195" s="8">
        <v>3</v>
      </c>
      <c r="AD195" s="8">
        <v>4.6669999999999998</v>
      </c>
      <c r="AE195" s="8">
        <v>2.5870000000000002</v>
      </c>
    </row>
    <row r="196" spans="2:31">
      <c r="B196" s="9" t="s">
        <v>47</v>
      </c>
      <c r="C196" s="8">
        <v>1.1020000000000001</v>
      </c>
      <c r="D196" s="8">
        <v>1.675</v>
      </c>
      <c r="E196" s="8">
        <v>-0.57320000000000004</v>
      </c>
      <c r="F196" s="8">
        <v>0.39079999999999998</v>
      </c>
      <c r="G196" s="8">
        <v>3</v>
      </c>
      <c r="H196" s="8">
        <v>3</v>
      </c>
      <c r="I196" s="8">
        <v>1.4670000000000001</v>
      </c>
      <c r="J196" s="8">
        <v>3.472</v>
      </c>
      <c r="L196" s="9" t="s">
        <v>46</v>
      </c>
      <c r="M196" s="8">
        <v>1.0960000000000001</v>
      </c>
      <c r="N196" s="8">
        <v>0.8659</v>
      </c>
      <c r="O196" s="8">
        <v>0.2303</v>
      </c>
      <c r="P196" s="8">
        <v>0.24629999999999999</v>
      </c>
      <c r="Q196" s="8">
        <v>5</v>
      </c>
      <c r="R196" s="8">
        <v>3</v>
      </c>
      <c r="S196" s="8">
        <v>0.93520000000000003</v>
      </c>
      <c r="T196" s="8">
        <v>4.7439999999999998</v>
      </c>
      <c r="W196" s="9" t="s">
        <v>45</v>
      </c>
      <c r="X196" s="8">
        <v>1.1220000000000001</v>
      </c>
      <c r="Y196" s="8">
        <v>0.5413</v>
      </c>
      <c r="Z196" s="8">
        <v>0.58020000000000005</v>
      </c>
      <c r="AA196" s="8">
        <v>0.24210000000000001</v>
      </c>
      <c r="AB196" s="8">
        <v>6</v>
      </c>
      <c r="AC196" s="8">
        <v>3</v>
      </c>
      <c r="AD196" s="8">
        <v>2.3969999999999998</v>
      </c>
      <c r="AE196" s="8">
        <v>6.5439999999999996</v>
      </c>
    </row>
    <row r="197" spans="2:31">
      <c r="B197"/>
      <c r="J197"/>
      <c r="L197" s="9" t="s">
        <v>44</v>
      </c>
      <c r="M197" s="8">
        <v>1.0960000000000001</v>
      </c>
      <c r="N197" s="8">
        <v>0.53480000000000005</v>
      </c>
      <c r="O197" s="8">
        <v>0.56130000000000002</v>
      </c>
      <c r="P197" s="8">
        <v>0.23849999999999999</v>
      </c>
      <c r="Q197" s="8">
        <v>5</v>
      </c>
      <c r="R197" s="8">
        <v>3</v>
      </c>
      <c r="S197" s="8">
        <v>2.3540000000000001</v>
      </c>
      <c r="T197" s="8">
        <v>4.2480000000000002</v>
      </c>
      <c r="W197" s="9" t="s">
        <v>43</v>
      </c>
      <c r="X197" s="8">
        <v>1.1220000000000001</v>
      </c>
      <c r="Y197" s="8">
        <v>0.81759999999999999</v>
      </c>
      <c r="Z197" s="8">
        <v>0.3039</v>
      </c>
      <c r="AA197" s="8">
        <v>0.24879999999999999</v>
      </c>
      <c r="AB197" s="8">
        <v>6</v>
      </c>
      <c r="AC197" s="8">
        <v>3</v>
      </c>
      <c r="AD197" s="8">
        <v>1.222</v>
      </c>
      <c r="AE197" s="8">
        <v>6.8120000000000003</v>
      </c>
    </row>
    <row r="198" spans="2:31">
      <c r="B198"/>
      <c r="J198"/>
      <c r="L198" s="9" t="s">
        <v>42</v>
      </c>
      <c r="M198" s="8">
        <v>1.0960000000000001</v>
      </c>
      <c r="N198" s="8">
        <v>0.69350000000000001</v>
      </c>
      <c r="O198" s="8">
        <v>0.4027</v>
      </c>
      <c r="P198" s="8">
        <v>0.26769999999999999</v>
      </c>
      <c r="Q198" s="8">
        <v>5</v>
      </c>
      <c r="R198" s="8">
        <v>3</v>
      </c>
      <c r="S198" s="8">
        <v>1.5049999999999999</v>
      </c>
      <c r="T198" s="8">
        <v>5.726</v>
      </c>
      <c r="W198" s="9" t="s">
        <v>41</v>
      </c>
      <c r="X198" s="8">
        <v>1.1220000000000001</v>
      </c>
      <c r="Y198" s="8">
        <v>0.75590000000000002</v>
      </c>
      <c r="Z198" s="8">
        <v>0.36570000000000003</v>
      </c>
      <c r="AA198" s="8">
        <v>0.3921</v>
      </c>
      <c r="AB198" s="8">
        <v>6</v>
      </c>
      <c r="AC198" s="8">
        <v>3</v>
      </c>
      <c r="AD198" s="8">
        <v>0.93259999999999998</v>
      </c>
      <c r="AE198" s="8">
        <v>3.9540000000000002</v>
      </c>
    </row>
    <row r="199" spans="2:31">
      <c r="B199"/>
      <c r="J199"/>
      <c r="L199" s="9" t="s">
        <v>40</v>
      </c>
      <c r="M199" s="8">
        <v>1.0960000000000001</v>
      </c>
      <c r="N199" s="8">
        <v>0.51670000000000005</v>
      </c>
      <c r="O199" s="8">
        <v>0.57950000000000002</v>
      </c>
      <c r="P199" s="8">
        <v>0.2465</v>
      </c>
      <c r="Q199" s="8">
        <v>5</v>
      </c>
      <c r="R199" s="8">
        <v>2</v>
      </c>
      <c r="S199" s="8">
        <v>2.351</v>
      </c>
      <c r="T199" s="8">
        <v>4.665</v>
      </c>
      <c r="W199" s="9" t="s">
        <v>39</v>
      </c>
      <c r="X199" s="8">
        <v>1.1220000000000001</v>
      </c>
      <c r="Y199" s="8">
        <v>0.68869999999999998</v>
      </c>
      <c r="Z199" s="8">
        <v>0.43290000000000001</v>
      </c>
      <c r="AA199" s="8">
        <v>0.22500000000000001</v>
      </c>
      <c r="AB199" s="8">
        <v>6</v>
      </c>
      <c r="AC199" s="8">
        <v>3</v>
      </c>
      <c r="AD199" s="8">
        <v>1.9239999999999999</v>
      </c>
      <c r="AE199" s="8">
        <v>5.351</v>
      </c>
    </row>
    <row r="200" spans="2:31">
      <c r="B200"/>
      <c r="J200"/>
      <c r="L200" s="9" t="s">
        <v>38</v>
      </c>
      <c r="M200" s="8">
        <v>1.0960000000000001</v>
      </c>
      <c r="N200" s="8">
        <v>0.71030000000000004</v>
      </c>
      <c r="O200" s="8">
        <v>0.38579999999999998</v>
      </c>
      <c r="P200" s="8">
        <v>0.249</v>
      </c>
      <c r="Q200" s="8">
        <v>5</v>
      </c>
      <c r="R200" s="8">
        <v>3</v>
      </c>
      <c r="S200" s="8">
        <v>1.55</v>
      </c>
      <c r="T200" s="8">
        <v>4.9029999999999996</v>
      </c>
      <c r="W200" s="9" t="s">
        <v>37</v>
      </c>
      <c r="X200" s="8">
        <v>1.1220000000000001</v>
      </c>
      <c r="Y200" s="8">
        <v>0.45760000000000001</v>
      </c>
      <c r="Z200" s="8">
        <v>0.66390000000000005</v>
      </c>
      <c r="AA200" s="8">
        <v>0.22550000000000001</v>
      </c>
      <c r="AB200" s="8">
        <v>6</v>
      </c>
      <c r="AC200" s="8">
        <v>3</v>
      </c>
      <c r="AD200" s="8">
        <v>2.944</v>
      </c>
      <c r="AE200" s="8">
        <v>5.3949999999999996</v>
      </c>
    </row>
    <row r="201" spans="2:31">
      <c r="B201"/>
      <c r="J201"/>
      <c r="L201" s="9"/>
      <c r="M201" s="8"/>
      <c r="N201" s="8"/>
      <c r="O201" s="8"/>
      <c r="P201" s="8"/>
      <c r="Q201" s="8"/>
      <c r="R201" s="8"/>
      <c r="S201" s="8"/>
      <c r="T201" s="8"/>
      <c r="W201" s="9" t="s">
        <v>36</v>
      </c>
      <c r="X201" s="8">
        <v>1.1220000000000001</v>
      </c>
      <c r="Y201" s="8">
        <v>2.645</v>
      </c>
      <c r="Z201" s="8">
        <v>-1.5229999999999999</v>
      </c>
      <c r="AA201" s="8">
        <v>1.7130000000000001</v>
      </c>
      <c r="AB201" s="8">
        <v>6</v>
      </c>
      <c r="AC201" s="8">
        <v>3</v>
      </c>
      <c r="AD201" s="8">
        <v>0.88890000000000002</v>
      </c>
      <c r="AE201" s="8">
        <v>2.0680000000000001</v>
      </c>
    </row>
    <row r="202" spans="2:31">
      <c r="B202"/>
      <c r="J202"/>
      <c r="W202" s="9" t="s">
        <v>35</v>
      </c>
      <c r="X202" s="8">
        <v>1.1220000000000001</v>
      </c>
      <c r="Y202" s="8">
        <v>1.22</v>
      </c>
      <c r="Z202" s="8">
        <v>-9.7989999999999994E-2</v>
      </c>
      <c r="AA202" s="8">
        <v>0.39889999999999998</v>
      </c>
      <c r="AB202" s="8">
        <v>6</v>
      </c>
      <c r="AC202" s="8">
        <v>3</v>
      </c>
      <c r="AD202" s="8">
        <v>0.2457</v>
      </c>
      <c r="AE202" s="8">
        <v>3.8620000000000001</v>
      </c>
    </row>
    <row r="203" spans="2:31">
      <c r="B203"/>
      <c r="J203"/>
    </row>
    <row r="204" spans="2:31">
      <c r="B204"/>
      <c r="J204"/>
    </row>
    <row r="205" spans="2:31">
      <c r="B205"/>
      <c r="J205"/>
    </row>
    <row r="206" spans="2:31">
      <c r="B206"/>
      <c r="J206"/>
    </row>
  </sheetData>
  <mergeCells count="3">
    <mergeCell ref="C5:G5"/>
    <mergeCell ref="L5:P5"/>
    <mergeCell ref="C41:G4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AB7D5-662A-4337-B648-46BE78294D55}">
  <dimension ref="B3:AM100"/>
  <sheetViews>
    <sheetView topLeftCell="A12" workbookViewId="0">
      <selection activeCell="B24" sqref="B24"/>
    </sheetView>
  </sheetViews>
  <sheetFormatPr defaultRowHeight="14.4"/>
  <cols>
    <col min="2" max="2" width="48.109375" customWidth="1"/>
    <col min="8" max="8" width="8.88671875" style="94"/>
  </cols>
  <sheetData>
    <row r="3" spans="2:22">
      <c r="C3" t="s">
        <v>778</v>
      </c>
    </row>
    <row r="7" spans="2:22">
      <c r="D7" s="341" t="s">
        <v>667</v>
      </c>
      <c r="E7" s="341"/>
      <c r="F7" s="341"/>
      <c r="G7" s="341"/>
      <c r="H7" s="341"/>
      <c r="I7" s="341"/>
      <c r="J7" s="341" t="s">
        <v>668</v>
      </c>
      <c r="K7" s="341"/>
      <c r="L7" s="341"/>
      <c r="M7" s="341"/>
      <c r="N7" s="341"/>
      <c r="O7" s="341"/>
      <c r="P7" s="341" t="s">
        <v>669</v>
      </c>
      <c r="Q7" s="341"/>
      <c r="R7" s="341"/>
      <c r="S7" s="341"/>
      <c r="T7" s="341"/>
      <c r="U7" s="341"/>
    </row>
    <row r="8" spans="2:22">
      <c r="B8" s="44" t="s">
        <v>497</v>
      </c>
      <c r="D8" s="41">
        <v>0</v>
      </c>
      <c r="E8" s="41"/>
      <c r="F8" s="41"/>
      <c r="G8" s="41"/>
      <c r="H8" s="102"/>
      <c r="I8" s="41"/>
      <c r="J8" s="41">
        <v>0.2</v>
      </c>
      <c r="K8" s="41"/>
      <c r="L8" s="41"/>
      <c r="M8" s="41"/>
      <c r="N8" s="41"/>
      <c r="O8" s="41"/>
      <c r="P8" s="41">
        <v>0.191</v>
      </c>
      <c r="Q8" s="41"/>
      <c r="R8" s="41"/>
      <c r="S8" s="41"/>
      <c r="T8" s="41"/>
      <c r="U8" s="41"/>
    </row>
    <row r="9" spans="2:22">
      <c r="B9" s="44" t="s">
        <v>671</v>
      </c>
      <c r="C9" t="s">
        <v>664</v>
      </c>
      <c r="D9" s="41">
        <v>5.2080000000000002</v>
      </c>
      <c r="E9" s="41">
        <v>5.1379999999999999</v>
      </c>
      <c r="F9" s="41">
        <v>4.9779999999999998</v>
      </c>
      <c r="G9" s="41">
        <v>4.8579999999999997</v>
      </c>
      <c r="H9" s="102">
        <f>AVERAGE(D9:G9)</f>
        <v>5.0454999999999997</v>
      </c>
      <c r="I9" s="41"/>
      <c r="J9" s="41">
        <v>1.57325</v>
      </c>
      <c r="K9" s="41">
        <v>2.06325</v>
      </c>
      <c r="L9" s="41">
        <v>2.4332500000000001</v>
      </c>
      <c r="M9" s="41">
        <v>2.4642499999999998</v>
      </c>
      <c r="N9" s="102">
        <f>AVERAGE(J9:M9)</f>
        <v>2.1334999999999997</v>
      </c>
      <c r="O9" s="41"/>
      <c r="P9" s="41">
        <v>1.514</v>
      </c>
      <c r="Q9" s="41">
        <v>3.6379999999999999</v>
      </c>
      <c r="R9" s="41">
        <v>1.603</v>
      </c>
      <c r="S9" s="41">
        <v>0.42599999999999999</v>
      </c>
      <c r="T9" s="41">
        <v>1.9670000000000001</v>
      </c>
      <c r="U9" s="41">
        <v>0.70499999999999996</v>
      </c>
      <c r="V9" s="94">
        <f>AVERAGE(P9:U9)</f>
        <v>1.6421666666666666</v>
      </c>
    </row>
    <row r="10" spans="2:22">
      <c r="B10" s="44" t="s">
        <v>383</v>
      </c>
      <c r="C10" t="s">
        <v>664</v>
      </c>
      <c r="D10" s="41">
        <v>6.4020000000000001</v>
      </c>
      <c r="E10" s="41">
        <v>6.992</v>
      </c>
      <c r="F10" s="41">
        <v>6.6319999999999997</v>
      </c>
      <c r="G10" s="41">
        <v>6.6219999999999999</v>
      </c>
      <c r="H10" s="102">
        <f t="shared" ref="H10:H16" si="0">AVERAGE(D10:G10)</f>
        <v>6.6619999999999999</v>
      </c>
      <c r="I10" s="41"/>
      <c r="J10" s="41">
        <v>0.42849999999999999</v>
      </c>
      <c r="K10" s="41">
        <v>0.49149999999999999</v>
      </c>
      <c r="L10" s="41">
        <v>2.1345000000000001</v>
      </c>
      <c r="M10" s="41">
        <v>1.7745</v>
      </c>
      <c r="N10" s="102">
        <f t="shared" ref="N10:N16" si="1">AVERAGE(J10:M10)</f>
        <v>1.2072499999999999</v>
      </c>
      <c r="O10" s="41"/>
      <c r="P10" s="41">
        <v>0.40799999999999997</v>
      </c>
      <c r="Q10" s="41">
        <v>0.66300000000000003</v>
      </c>
      <c r="R10" s="41">
        <v>0.71599999999999997</v>
      </c>
      <c r="S10" s="41">
        <v>0.876</v>
      </c>
      <c r="T10" s="41"/>
      <c r="U10" s="41"/>
      <c r="V10" s="94">
        <f t="shared" ref="V10:V16" si="2">AVERAGE(P10:U10)</f>
        <v>0.66574999999999995</v>
      </c>
    </row>
    <row r="11" spans="2:22">
      <c r="B11" s="44" t="s">
        <v>672</v>
      </c>
      <c r="C11" t="s">
        <v>664</v>
      </c>
      <c r="D11" s="41">
        <v>0.68899999999999995</v>
      </c>
      <c r="E11" s="41">
        <v>0.58699999999999997</v>
      </c>
      <c r="F11" s="41">
        <v>0.60799999999999998</v>
      </c>
      <c r="G11" s="41">
        <v>0.59899999999999998</v>
      </c>
      <c r="H11" s="102">
        <f t="shared" si="0"/>
        <v>0.62074999999999991</v>
      </c>
      <c r="I11" s="41"/>
      <c r="J11" s="41">
        <v>0.30599999999999999</v>
      </c>
      <c r="K11" s="41">
        <v>0.91500000000000004</v>
      </c>
      <c r="L11" s="41">
        <v>0.44900000000000001</v>
      </c>
      <c r="M11" s="41">
        <v>0.75</v>
      </c>
      <c r="N11" s="102">
        <f t="shared" si="1"/>
        <v>0.60499999999999998</v>
      </c>
      <c r="O11" s="41"/>
      <c r="P11" s="41">
        <v>0.37</v>
      </c>
      <c r="Q11" s="41">
        <v>0.38100000000000001</v>
      </c>
      <c r="R11" s="41">
        <v>0.46899999999999997</v>
      </c>
      <c r="S11" s="41">
        <v>0.434</v>
      </c>
      <c r="T11" s="41"/>
      <c r="U11" s="41"/>
      <c r="V11" s="94">
        <f t="shared" si="2"/>
        <v>0.41349999999999998</v>
      </c>
    </row>
    <row r="12" spans="2:22">
      <c r="B12" s="44" t="s">
        <v>385</v>
      </c>
      <c r="C12" t="s">
        <v>664</v>
      </c>
      <c r="D12" s="41">
        <v>2.9180000000000001</v>
      </c>
      <c r="E12" s="41">
        <v>2.048</v>
      </c>
      <c r="F12" s="41">
        <v>2.508</v>
      </c>
      <c r="G12" s="41">
        <v>3.488</v>
      </c>
      <c r="H12" s="102">
        <f t="shared" si="0"/>
        <v>2.7404999999999999</v>
      </c>
      <c r="I12" s="41"/>
      <c r="J12" s="41">
        <v>2.6732499999999999</v>
      </c>
      <c r="K12" s="41">
        <v>1.9732499999999999</v>
      </c>
      <c r="L12" s="41">
        <v>3.1532499999999999</v>
      </c>
      <c r="M12" s="41">
        <v>2.6432500000000001</v>
      </c>
      <c r="N12" s="102">
        <f t="shared" si="1"/>
        <v>2.6107499999999999</v>
      </c>
      <c r="O12" s="41"/>
      <c r="P12" s="41">
        <v>1.9105000000000001</v>
      </c>
      <c r="Q12" s="41">
        <v>2.0405000000000002</v>
      </c>
      <c r="R12" s="41">
        <v>2.0415000000000001</v>
      </c>
      <c r="S12" s="41">
        <v>1.399</v>
      </c>
      <c r="T12" s="41">
        <v>2.2589999999999999</v>
      </c>
      <c r="U12" s="41">
        <v>2.5960000000000001</v>
      </c>
      <c r="V12" s="94">
        <f t="shared" si="2"/>
        <v>2.0410833333333334</v>
      </c>
    </row>
    <row r="13" spans="2:22">
      <c r="B13" s="44" t="s">
        <v>386</v>
      </c>
      <c r="C13" t="s">
        <v>664</v>
      </c>
      <c r="D13" s="41">
        <v>0.45700000000000002</v>
      </c>
      <c r="E13" s="41">
        <v>0.51200000000000001</v>
      </c>
      <c r="F13" s="41">
        <v>0.46700000000000003</v>
      </c>
      <c r="G13" s="41">
        <v>0.41899999999999998</v>
      </c>
      <c r="H13" s="102">
        <f t="shared" si="0"/>
        <v>0.46375000000000005</v>
      </c>
      <c r="I13" s="41"/>
      <c r="J13" s="41">
        <v>1.5345</v>
      </c>
      <c r="K13" s="41">
        <v>0.91049999999999998</v>
      </c>
      <c r="L13" s="41">
        <v>1.5545</v>
      </c>
      <c r="M13" s="41">
        <v>0.3725</v>
      </c>
      <c r="N13" s="102">
        <f t="shared" si="1"/>
        <v>1.093</v>
      </c>
      <c r="O13" s="41"/>
      <c r="P13" s="41">
        <v>0.43</v>
      </c>
      <c r="Q13" s="41">
        <v>0.32</v>
      </c>
      <c r="R13" s="41">
        <v>0.38100000000000001</v>
      </c>
      <c r="S13" s="41">
        <v>0.35299999999999998</v>
      </c>
      <c r="T13" s="41"/>
      <c r="U13" s="41"/>
      <c r="V13" s="94">
        <f t="shared" si="2"/>
        <v>0.371</v>
      </c>
    </row>
    <row r="14" spans="2:22">
      <c r="B14" s="43" t="s">
        <v>673</v>
      </c>
      <c r="C14" t="s">
        <v>664</v>
      </c>
      <c r="D14" s="41">
        <v>1.3979999999999999</v>
      </c>
      <c r="E14" s="41">
        <v>2.3380000000000001</v>
      </c>
      <c r="F14" s="41">
        <v>1.028</v>
      </c>
      <c r="G14" s="41">
        <v>1.3879999999999999</v>
      </c>
      <c r="H14" s="102">
        <f t="shared" si="0"/>
        <v>1.5379999999999998</v>
      </c>
      <c r="I14" s="41"/>
      <c r="J14" s="41">
        <v>0.54500000000000004</v>
      </c>
      <c r="K14" s="41">
        <v>0.66500000000000004</v>
      </c>
      <c r="L14" s="41">
        <v>0.45300000000000001</v>
      </c>
      <c r="M14" s="41">
        <v>0.55600000000000005</v>
      </c>
      <c r="N14" s="102">
        <f t="shared" si="1"/>
        <v>0.55475000000000008</v>
      </c>
      <c r="O14" s="41"/>
      <c r="P14" s="41">
        <v>0.96099999999999997</v>
      </c>
      <c r="Q14" s="41">
        <v>1.6850000000000001</v>
      </c>
      <c r="R14" s="41">
        <v>2.7869999999999999</v>
      </c>
      <c r="S14" s="41"/>
      <c r="T14" s="41"/>
      <c r="U14" s="41"/>
      <c r="V14" s="94">
        <f t="shared" si="2"/>
        <v>1.8109999999999999</v>
      </c>
    </row>
    <row r="15" spans="2:22">
      <c r="B15" s="44" t="s">
        <v>776</v>
      </c>
      <c r="C15" t="s">
        <v>664</v>
      </c>
      <c r="D15" s="41">
        <v>0.51400000000000001</v>
      </c>
      <c r="E15" s="41">
        <v>0.69199999999999995</v>
      </c>
      <c r="F15" s="41">
        <v>0.33800000000000002</v>
      </c>
      <c r="G15" s="41">
        <v>0.34200000000000003</v>
      </c>
      <c r="H15" s="102">
        <f t="shared" si="0"/>
        <v>0.47150000000000003</v>
      </c>
      <c r="I15" s="41"/>
      <c r="J15" s="41">
        <v>0.51500000000000001</v>
      </c>
      <c r="K15" s="41">
        <v>0.46300000000000002</v>
      </c>
      <c r="L15" s="41">
        <v>0.51600000000000001</v>
      </c>
      <c r="M15" s="41">
        <v>0.502</v>
      </c>
      <c r="N15" s="102">
        <f t="shared" si="1"/>
        <v>0.499</v>
      </c>
      <c r="O15" s="41"/>
      <c r="P15" s="41">
        <v>0.19700000000000001</v>
      </c>
      <c r="Q15" s="41">
        <v>0.182</v>
      </c>
      <c r="R15" s="41">
        <v>0.20200000000000001</v>
      </c>
      <c r="S15" s="41">
        <v>0.186</v>
      </c>
      <c r="T15" s="41"/>
      <c r="U15" s="41"/>
      <c r="V15" s="94">
        <f t="shared" si="2"/>
        <v>0.19174999999999998</v>
      </c>
    </row>
    <row r="16" spans="2:22">
      <c r="B16" s="43" t="s">
        <v>777</v>
      </c>
      <c r="C16" t="s">
        <v>664</v>
      </c>
      <c r="D16" s="41">
        <v>3.5000000000000003E-2</v>
      </c>
      <c r="E16" s="41">
        <v>0.30399999999999999</v>
      </c>
      <c r="F16" s="41">
        <v>0.16600000000000001</v>
      </c>
      <c r="G16" s="41">
        <v>0.23300000000000001</v>
      </c>
      <c r="H16" s="102">
        <f t="shared" si="0"/>
        <v>0.1845</v>
      </c>
      <c r="I16" s="41"/>
      <c r="J16" s="41">
        <v>0.47299999999999998</v>
      </c>
      <c r="K16" s="41">
        <v>0.29399999999999998</v>
      </c>
      <c r="L16" s="41">
        <v>0.17699999999999999</v>
      </c>
      <c r="M16" s="41">
        <v>0.14499999999999999</v>
      </c>
      <c r="N16" s="102">
        <f t="shared" si="1"/>
        <v>0.27224999999999999</v>
      </c>
      <c r="O16" s="41"/>
      <c r="P16" s="41">
        <v>0.316</v>
      </c>
      <c r="Q16" s="41">
        <v>0.23100000000000001</v>
      </c>
      <c r="R16" s="41">
        <v>0.33</v>
      </c>
      <c r="S16" s="41">
        <v>0.17299999999999999</v>
      </c>
      <c r="T16" s="41"/>
      <c r="U16" s="41"/>
      <c r="V16" s="94">
        <f t="shared" si="2"/>
        <v>0.26250000000000001</v>
      </c>
    </row>
    <row r="19" spans="2:22">
      <c r="D19" s="341" t="s">
        <v>667</v>
      </c>
      <c r="E19" s="341"/>
      <c r="F19" s="341"/>
      <c r="G19" s="341"/>
      <c r="H19" s="341"/>
      <c r="I19" s="341"/>
      <c r="J19" s="341" t="s">
        <v>668</v>
      </c>
      <c r="K19" s="341"/>
      <c r="L19" s="341"/>
      <c r="M19" s="341"/>
      <c r="N19" s="341"/>
      <c r="O19" s="341"/>
      <c r="P19" s="341" t="s">
        <v>669</v>
      </c>
      <c r="Q19" s="341"/>
      <c r="R19" s="341"/>
      <c r="S19" s="341"/>
      <c r="T19" s="341"/>
      <c r="U19" s="341"/>
    </row>
    <row r="20" spans="2:22">
      <c r="B20" s="44" t="s">
        <v>502</v>
      </c>
      <c r="D20" s="41">
        <v>9.7000000000000003E-2</v>
      </c>
      <c r="E20" s="41"/>
      <c r="F20" s="41"/>
      <c r="G20" s="41"/>
      <c r="H20" s="102"/>
      <c r="I20" s="41"/>
      <c r="J20" s="41">
        <v>0.11600000000000001</v>
      </c>
      <c r="K20" s="41"/>
      <c r="L20" s="41"/>
      <c r="M20" s="41"/>
      <c r="N20" s="41"/>
      <c r="O20" s="41"/>
      <c r="P20" s="41">
        <v>7.5999999999999998E-2</v>
      </c>
      <c r="Q20" s="41"/>
      <c r="R20" s="41"/>
      <c r="S20" s="41"/>
      <c r="T20" s="41"/>
      <c r="U20" s="41"/>
    </row>
    <row r="21" spans="2:22">
      <c r="B21" s="44" t="s">
        <v>388</v>
      </c>
      <c r="C21" t="s">
        <v>664</v>
      </c>
      <c r="D21" s="41">
        <v>0.45100000000000001</v>
      </c>
      <c r="E21" s="41">
        <v>0.4</v>
      </c>
      <c r="F21" s="41">
        <v>0.41199999999999998</v>
      </c>
      <c r="G21" s="41">
        <v>0.49099999999999999</v>
      </c>
      <c r="H21" s="102">
        <f>AVERAGE(D21:G21)</f>
        <v>0.4385</v>
      </c>
      <c r="I21" s="41"/>
      <c r="J21" s="41">
        <v>3.2500000000000001E-2</v>
      </c>
      <c r="K21" s="41">
        <v>0.30449999999999999</v>
      </c>
      <c r="L21" s="41">
        <v>0.10150000000000001</v>
      </c>
      <c r="M21" s="41">
        <v>6.6500000000000004E-2</v>
      </c>
      <c r="N21" s="102">
        <f>AVERAGE(J21:M21)</f>
        <v>0.12625</v>
      </c>
      <c r="O21" s="41"/>
      <c r="P21" s="41">
        <v>0.23300000000000001</v>
      </c>
      <c r="Q21" s="41">
        <v>0.378</v>
      </c>
      <c r="R21" s="41">
        <v>0.317</v>
      </c>
      <c r="S21" s="41">
        <v>0.51700000000000002</v>
      </c>
      <c r="T21" s="41"/>
      <c r="U21" s="41"/>
      <c r="V21" s="94">
        <f>AVERAGE(P21:S21)</f>
        <v>0.36124999999999996</v>
      </c>
    </row>
    <row r="22" spans="2:22">
      <c r="B22" s="44" t="s">
        <v>775</v>
      </c>
      <c r="C22" t="s">
        <v>664</v>
      </c>
      <c r="D22" s="41">
        <v>0.16500000000000001</v>
      </c>
      <c r="E22" s="41">
        <v>4.5999999999999999E-2</v>
      </c>
      <c r="F22" s="41">
        <v>8.3000000000000004E-2</v>
      </c>
      <c r="G22" s="41">
        <v>0.112</v>
      </c>
      <c r="H22" s="102">
        <f t="shared" ref="H22:H29" si="3">AVERAGE(D22:G22)</f>
        <v>0.10150000000000001</v>
      </c>
      <c r="I22" s="41"/>
      <c r="J22" s="41">
        <v>3.169</v>
      </c>
      <c r="K22" s="41">
        <v>3.4409999999999998</v>
      </c>
      <c r="L22" s="41">
        <v>3.12</v>
      </c>
      <c r="M22" s="41">
        <v>3.375</v>
      </c>
      <c r="N22" s="102">
        <f t="shared" ref="N22:N29" si="4">AVERAGE(J22:M22)</f>
        <v>3.2762500000000001</v>
      </c>
      <c r="O22" s="41"/>
      <c r="P22" s="41">
        <v>0.42199999999999999</v>
      </c>
      <c r="Q22" s="41">
        <v>0.216</v>
      </c>
      <c r="R22" s="41">
        <v>0.317</v>
      </c>
      <c r="S22" s="41">
        <v>0.45600000000000002</v>
      </c>
      <c r="T22" s="41"/>
      <c r="U22" s="41"/>
      <c r="V22" s="94">
        <f t="shared" ref="V22:V29" si="5">AVERAGE(P22:S22)</f>
        <v>0.35275000000000001</v>
      </c>
    </row>
    <row r="23" spans="2:22">
      <c r="B23" s="4" t="s">
        <v>785</v>
      </c>
      <c r="C23" t="s">
        <v>664</v>
      </c>
      <c r="D23" s="41">
        <v>2.0779999999999998</v>
      </c>
      <c r="E23" s="41">
        <v>2.1080000000000001</v>
      </c>
      <c r="F23" s="41">
        <v>2.5779999999999998</v>
      </c>
      <c r="G23" s="41">
        <v>2.028</v>
      </c>
      <c r="H23" s="102">
        <f t="shared" si="3"/>
        <v>2.198</v>
      </c>
      <c r="I23" s="41"/>
      <c r="J23" s="41">
        <v>2.4532500000000002</v>
      </c>
      <c r="K23" s="41">
        <v>2.6132499999999999</v>
      </c>
      <c r="L23" s="41">
        <v>2.1332499999999999</v>
      </c>
      <c r="M23" s="41">
        <v>2.4932500000000002</v>
      </c>
      <c r="N23" s="102">
        <f t="shared" si="4"/>
        <v>2.4232499999999999</v>
      </c>
      <c r="O23" s="41"/>
      <c r="P23" s="41">
        <v>2.2955000000000001</v>
      </c>
      <c r="Q23" s="41">
        <v>2.2945000000000002</v>
      </c>
      <c r="R23" s="41">
        <v>1.9045000000000001</v>
      </c>
      <c r="S23" s="41"/>
      <c r="T23" s="41"/>
      <c r="U23" s="41"/>
      <c r="V23" s="94">
        <f t="shared" si="5"/>
        <v>2.1648333333333336</v>
      </c>
    </row>
    <row r="24" spans="2:22">
      <c r="B24" s="4" t="s">
        <v>1390</v>
      </c>
      <c r="C24" t="s">
        <v>275</v>
      </c>
      <c r="D24" s="41">
        <v>1.8620000000000001</v>
      </c>
      <c r="E24" s="41">
        <v>1.8720000000000001</v>
      </c>
      <c r="F24" s="41">
        <v>1.9319999999999999</v>
      </c>
      <c r="G24" s="41">
        <v>1.8420000000000001</v>
      </c>
      <c r="H24" s="102">
        <f t="shared" si="3"/>
        <v>1.8770000000000002</v>
      </c>
      <c r="I24" s="41"/>
      <c r="J24" s="41">
        <v>0.26450000000000001</v>
      </c>
      <c r="K24" s="41">
        <v>0.61050000000000004</v>
      </c>
      <c r="L24" s="41">
        <v>0.48349999999999999</v>
      </c>
      <c r="M24" s="41">
        <v>0.45650000000000002</v>
      </c>
      <c r="N24" s="102">
        <f t="shared" si="4"/>
        <v>0.45374999999999999</v>
      </c>
      <c r="O24" s="41"/>
      <c r="P24" s="41">
        <v>1.0369999999999999</v>
      </c>
      <c r="Q24" s="41">
        <v>1.5469999999999999</v>
      </c>
      <c r="R24" s="41">
        <v>1.1970000000000001</v>
      </c>
      <c r="S24" s="41">
        <v>1.147</v>
      </c>
      <c r="T24" s="41"/>
      <c r="U24" s="41"/>
      <c r="V24" s="94">
        <f t="shared" si="5"/>
        <v>1.232</v>
      </c>
    </row>
    <row r="25" spans="2:22">
      <c r="B25" s="44" t="s">
        <v>674</v>
      </c>
      <c r="C25" t="s">
        <v>664</v>
      </c>
      <c r="D25" s="41">
        <v>0.14000000000000001</v>
      </c>
      <c r="E25" s="41">
        <v>0.108</v>
      </c>
      <c r="F25" s="41">
        <v>0.106</v>
      </c>
      <c r="G25" s="41">
        <v>0.19400000000000001</v>
      </c>
      <c r="H25" s="102">
        <f t="shared" si="3"/>
        <v>0.13700000000000001</v>
      </c>
      <c r="I25" s="41"/>
      <c r="J25" s="41">
        <v>0.317</v>
      </c>
      <c r="K25" s="41">
        <v>0.25900000000000001</v>
      </c>
      <c r="L25" s="41">
        <v>0.23499999999999999</v>
      </c>
      <c r="M25" s="41">
        <v>0.44400000000000001</v>
      </c>
      <c r="N25" s="102">
        <f t="shared" si="4"/>
        <v>0.31375000000000003</v>
      </c>
      <c r="O25" s="41"/>
      <c r="P25" s="41">
        <v>1.1427499999999999</v>
      </c>
      <c r="Q25" s="41">
        <v>0.34675</v>
      </c>
      <c r="R25" s="41">
        <v>0.40575</v>
      </c>
      <c r="S25" s="41">
        <v>1.7927500000000001</v>
      </c>
      <c r="T25" s="41"/>
      <c r="U25" s="41"/>
      <c r="V25" s="94">
        <f t="shared" si="5"/>
        <v>0.92200000000000004</v>
      </c>
    </row>
    <row r="26" spans="2:22">
      <c r="B26" s="44" t="s">
        <v>771</v>
      </c>
      <c r="C26" t="s">
        <v>276</v>
      </c>
      <c r="D26" s="41">
        <v>0.75</v>
      </c>
      <c r="E26" s="41">
        <v>0.31</v>
      </c>
      <c r="F26" s="41">
        <v>0.46</v>
      </c>
      <c r="G26" s="41">
        <v>0.15</v>
      </c>
      <c r="H26" s="102">
        <f t="shared" si="3"/>
        <v>0.41749999999999998</v>
      </c>
      <c r="I26" s="41"/>
      <c r="J26" s="41">
        <v>2.98</v>
      </c>
      <c r="K26" s="41">
        <v>3.29</v>
      </c>
      <c r="L26" s="41">
        <v>3.01</v>
      </c>
      <c r="M26" s="41">
        <v>3.1789999999999998</v>
      </c>
      <c r="N26" s="102">
        <f t="shared" si="4"/>
        <v>3.1147499999999999</v>
      </c>
      <c r="O26" s="41"/>
      <c r="P26" s="41">
        <v>0.45500000000000002</v>
      </c>
      <c r="Q26" s="41">
        <v>0.375</v>
      </c>
      <c r="R26" s="41">
        <v>0.28699999999999998</v>
      </c>
      <c r="S26" s="41">
        <v>0.27700000000000002</v>
      </c>
      <c r="T26" s="41"/>
      <c r="U26" s="41"/>
      <c r="V26" s="94">
        <f t="shared" si="5"/>
        <v>0.34850000000000003</v>
      </c>
    </row>
    <row r="27" spans="2:22">
      <c r="B27" s="43" t="s">
        <v>772</v>
      </c>
      <c r="C27" t="s">
        <v>664</v>
      </c>
      <c r="D27" s="41">
        <v>4.8000000000000001E-2</v>
      </c>
      <c r="E27" s="41">
        <v>8.6999999999999994E-2</v>
      </c>
      <c r="F27" s="41">
        <v>7.2999999999999995E-2</v>
      </c>
      <c r="G27" s="41">
        <v>0.04</v>
      </c>
      <c r="H27" s="102">
        <f t="shared" si="3"/>
        <v>6.2000000000000006E-2</v>
      </c>
      <c r="I27" s="41"/>
      <c r="J27" s="41">
        <v>6.7000000000000004E-2</v>
      </c>
      <c r="K27" s="41">
        <v>5.3999999999999999E-2</v>
      </c>
      <c r="L27" s="41">
        <v>4.4999999999999998E-2</v>
      </c>
      <c r="M27" s="41">
        <v>6.2E-2</v>
      </c>
      <c r="N27" s="102">
        <f t="shared" si="4"/>
        <v>5.6999999999999995E-2</v>
      </c>
      <c r="O27" s="41"/>
      <c r="P27" s="41">
        <v>8.8999999999999996E-2</v>
      </c>
      <c r="Q27" s="41">
        <v>5.1999999999999998E-2</v>
      </c>
      <c r="R27" s="41">
        <v>0.04</v>
      </c>
      <c r="S27" s="41">
        <v>4.4999999999999998E-2</v>
      </c>
      <c r="T27" s="41"/>
      <c r="U27" s="41"/>
      <c r="V27" s="94">
        <f t="shared" si="5"/>
        <v>5.6499999999999995E-2</v>
      </c>
    </row>
    <row r="28" spans="2:22">
      <c r="B28" s="44" t="s">
        <v>773</v>
      </c>
      <c r="C28" t="s">
        <v>664</v>
      </c>
      <c r="D28" s="41">
        <v>6.4000000000000001E-2</v>
      </c>
      <c r="E28" s="41">
        <v>3.1E-2</v>
      </c>
      <c r="F28" s="41">
        <v>0.02</v>
      </c>
      <c r="G28" s="41">
        <v>9.0999999999999998E-2</v>
      </c>
      <c r="H28" s="102">
        <f t="shared" si="3"/>
        <v>5.1500000000000004E-2</v>
      </c>
      <c r="I28" s="41"/>
      <c r="J28" s="41">
        <v>0.19600000000000001</v>
      </c>
      <c r="K28" s="41">
        <v>0.22700000000000001</v>
      </c>
      <c r="L28" s="41">
        <v>0.222</v>
      </c>
      <c r="M28" s="41">
        <v>8.4000000000000005E-2</v>
      </c>
      <c r="N28" s="102">
        <f t="shared" si="4"/>
        <v>0.18225</v>
      </c>
      <c r="O28" s="41"/>
      <c r="P28" s="41">
        <v>0.14799999999999999</v>
      </c>
      <c r="Q28" s="41">
        <v>0.191</v>
      </c>
      <c r="R28" s="41">
        <v>0.13900000000000001</v>
      </c>
      <c r="S28" s="41"/>
      <c r="T28" s="41"/>
      <c r="U28" s="41"/>
      <c r="V28" s="94">
        <f t="shared" si="5"/>
        <v>0.15933333333333333</v>
      </c>
    </row>
    <row r="29" spans="2:22">
      <c r="B29" s="44" t="s">
        <v>774</v>
      </c>
      <c r="C29" t="s">
        <v>664</v>
      </c>
      <c r="D29" s="41">
        <v>8.8999999999999996E-2</v>
      </c>
      <c r="E29" s="41">
        <v>0.19600000000000001</v>
      </c>
      <c r="F29" s="41">
        <v>0.02</v>
      </c>
      <c r="G29" s="41">
        <v>8.9999999999999993E-3</v>
      </c>
      <c r="H29" s="102">
        <f t="shared" si="3"/>
        <v>7.8500000000000014E-2</v>
      </c>
      <c r="I29" s="41"/>
      <c r="J29" s="41">
        <v>0.38700000000000001</v>
      </c>
      <c r="K29" s="41">
        <v>0.22800000000000001</v>
      </c>
      <c r="L29" s="41">
        <v>0.22900000000000001</v>
      </c>
      <c r="M29" s="41">
        <v>0.14699999999999999</v>
      </c>
      <c r="N29" s="102">
        <f t="shared" si="4"/>
        <v>0.24775</v>
      </c>
      <c r="O29" s="41"/>
      <c r="P29" s="41">
        <v>0.14399999999999999</v>
      </c>
      <c r="Q29" s="41">
        <v>0.156</v>
      </c>
      <c r="R29" s="41">
        <v>7.0999999999999994E-2</v>
      </c>
      <c r="S29" s="41">
        <v>0.04</v>
      </c>
      <c r="T29" s="41"/>
      <c r="U29" s="41"/>
      <c r="V29" s="94">
        <f t="shared" si="5"/>
        <v>0.10274999999999999</v>
      </c>
    </row>
    <row r="32" spans="2:22">
      <c r="D32" s="341" t="s">
        <v>667</v>
      </c>
      <c r="E32" s="341"/>
      <c r="F32" s="341"/>
      <c r="G32" s="341"/>
      <c r="H32" s="341"/>
      <c r="I32" s="341"/>
      <c r="J32" s="341" t="s">
        <v>668</v>
      </c>
      <c r="K32" s="341"/>
      <c r="L32" s="341"/>
      <c r="M32" s="341"/>
      <c r="N32" s="341"/>
      <c r="O32" s="341"/>
      <c r="P32" s="341" t="s">
        <v>669</v>
      </c>
      <c r="Q32" s="341"/>
      <c r="R32" s="341"/>
      <c r="S32" s="341"/>
      <c r="T32" s="341"/>
      <c r="U32" s="341"/>
    </row>
    <row r="33" spans="2:39">
      <c r="B33" s="44" t="s">
        <v>299</v>
      </c>
      <c r="D33" s="41">
        <v>1.4999999999999999E-2</v>
      </c>
      <c r="E33" s="41"/>
      <c r="F33" s="41"/>
      <c r="G33" s="41"/>
      <c r="H33" s="102"/>
      <c r="I33" s="41"/>
      <c r="J33" s="41">
        <v>0.17599999999999999</v>
      </c>
      <c r="K33" s="41"/>
      <c r="L33" s="41"/>
      <c r="M33" s="41"/>
      <c r="N33" s="41"/>
      <c r="O33" s="41"/>
      <c r="P33" s="41">
        <v>0.14499999999999999</v>
      </c>
      <c r="Q33" s="41"/>
      <c r="R33" s="41"/>
      <c r="S33" s="41"/>
      <c r="T33" s="41"/>
      <c r="U33" s="41"/>
    </row>
    <row r="34" spans="2:39">
      <c r="B34" s="44" t="s">
        <v>390</v>
      </c>
      <c r="C34" t="s">
        <v>664</v>
      </c>
      <c r="D34" s="41">
        <v>0.1265</v>
      </c>
      <c r="E34" s="41">
        <v>0.1125</v>
      </c>
      <c r="F34" s="41">
        <v>9.4500000000000001E-2</v>
      </c>
      <c r="G34" s="41">
        <v>0.1255</v>
      </c>
      <c r="H34" s="102">
        <f>AVERAGE(D34:G34)</f>
        <v>0.11475</v>
      </c>
      <c r="I34" s="41"/>
      <c r="J34" s="41">
        <v>0.55249999999999999</v>
      </c>
      <c r="K34" s="41">
        <v>1.4444999999999999</v>
      </c>
      <c r="L34" s="41">
        <v>0.65049999999999997</v>
      </c>
      <c r="M34" s="41">
        <v>0.41149999999999998</v>
      </c>
      <c r="N34" s="102">
        <f>AVERAGE(J34:M34)</f>
        <v>0.76475000000000004</v>
      </c>
      <c r="O34" s="41"/>
      <c r="P34" s="41">
        <v>0.125</v>
      </c>
      <c r="Q34" s="41">
        <v>0.154</v>
      </c>
      <c r="R34" s="41">
        <v>0.11899999999999999</v>
      </c>
      <c r="S34" s="41">
        <v>0.10299999999999999</v>
      </c>
      <c r="T34" s="41">
        <v>0.14199999999999999</v>
      </c>
      <c r="U34" s="41">
        <v>0.123</v>
      </c>
      <c r="V34" s="94">
        <f>AVERAGE(P34:U34)</f>
        <v>0.12766666666666668</v>
      </c>
    </row>
    <row r="35" spans="2:39">
      <c r="B35" s="44" t="s">
        <v>391</v>
      </c>
      <c r="C35" t="s">
        <v>664</v>
      </c>
      <c r="D35" s="41">
        <v>0.54749999999999999</v>
      </c>
      <c r="E35" s="41">
        <v>3.15E-2</v>
      </c>
      <c r="F35" s="41">
        <v>0.11749999999999999</v>
      </c>
      <c r="G35" s="41">
        <v>0.29449999999999998</v>
      </c>
      <c r="H35" s="102">
        <f>AVERAGE(D35:G35)</f>
        <v>0.24774999999999997</v>
      </c>
      <c r="I35" s="41"/>
      <c r="J35" s="41">
        <v>0.59150000000000003</v>
      </c>
      <c r="K35" s="41">
        <v>8.5000000000000006E-3</v>
      </c>
      <c r="L35" s="41">
        <v>3.3500000000000002E-2</v>
      </c>
      <c r="M35" s="41">
        <v>2.6499999999999999E-2</v>
      </c>
      <c r="N35" s="102">
        <f>AVERAGE(J35:M35)</f>
        <v>0.16499999999999998</v>
      </c>
      <c r="O35" s="41"/>
      <c r="P35" s="41">
        <v>1.0529999999999999</v>
      </c>
      <c r="Q35" s="41">
        <v>0.79400000000000004</v>
      </c>
      <c r="R35" s="41">
        <v>0.44900000000000001</v>
      </c>
      <c r="S35" s="41"/>
      <c r="T35" s="41"/>
      <c r="U35" s="41"/>
      <c r="V35" s="94">
        <f>AVERAGE(P35:U35)</f>
        <v>0.76533333333333331</v>
      </c>
    </row>
    <row r="36" spans="2:39">
      <c r="B36" s="44" t="s">
        <v>675</v>
      </c>
      <c r="C36" t="s">
        <v>276</v>
      </c>
      <c r="D36" s="41">
        <v>8.3725000000000005</v>
      </c>
      <c r="E36" s="41">
        <v>7.2625000000000002</v>
      </c>
      <c r="F36" s="41">
        <v>7.5225</v>
      </c>
      <c r="G36" s="41">
        <v>8.9725000000000001</v>
      </c>
      <c r="H36" s="102">
        <f>AVERAGE(D36:G36)</f>
        <v>8.0325000000000006</v>
      </c>
      <c r="I36" s="41"/>
      <c r="J36" s="41">
        <v>2.9944999999999999</v>
      </c>
      <c r="K36" s="41">
        <v>5.6444999999999999</v>
      </c>
      <c r="L36" s="41">
        <v>4.4545000000000003</v>
      </c>
      <c r="M36" s="41">
        <v>4.7344999999999997</v>
      </c>
      <c r="N36" s="102">
        <f>AVERAGE(J36:M36)</f>
        <v>4.4569999999999999</v>
      </c>
      <c r="O36" s="41"/>
      <c r="P36" s="41">
        <v>2.5649999999999999</v>
      </c>
      <c r="Q36" s="41">
        <v>3.2210000000000001</v>
      </c>
      <c r="R36" s="41">
        <v>1.821</v>
      </c>
      <c r="S36" s="41">
        <v>3.331</v>
      </c>
      <c r="T36" s="41"/>
      <c r="U36" s="41"/>
      <c r="V36" s="94">
        <f>AVERAGE(P36:U36)</f>
        <v>2.7344999999999997</v>
      </c>
    </row>
    <row r="37" spans="2:39">
      <c r="B37" s="44" t="s">
        <v>676</v>
      </c>
      <c r="C37" t="s">
        <v>664</v>
      </c>
      <c r="D37" s="41">
        <v>6.694</v>
      </c>
      <c r="E37" s="41">
        <v>5.694</v>
      </c>
      <c r="F37" s="41">
        <v>10.464</v>
      </c>
      <c r="G37" s="41">
        <v>8.6440000000000001</v>
      </c>
      <c r="H37" s="102">
        <f>AVERAGE(D37:G37)</f>
        <v>7.8740000000000006</v>
      </c>
      <c r="I37" s="41"/>
      <c r="J37" s="41">
        <v>7.0140000000000002</v>
      </c>
      <c r="K37" s="41">
        <v>14.234</v>
      </c>
      <c r="L37" s="41">
        <v>15.864000000000001</v>
      </c>
      <c r="M37" s="41">
        <v>9.5939999999999994</v>
      </c>
      <c r="N37" s="102">
        <f>AVERAGE(J37:M37)</f>
        <v>11.676500000000001</v>
      </c>
      <c r="O37" s="41"/>
      <c r="P37" s="41">
        <v>2.0674999999999999</v>
      </c>
      <c r="Q37" s="41">
        <v>1.1924999999999999</v>
      </c>
      <c r="R37" s="41">
        <v>1.1134999999999999</v>
      </c>
      <c r="S37" s="41">
        <v>2.2665000000000002</v>
      </c>
      <c r="T37" s="41"/>
      <c r="U37" s="41"/>
      <c r="V37" s="94">
        <f>AVERAGE(P37:U37)</f>
        <v>1.6600000000000001</v>
      </c>
    </row>
    <row r="40" spans="2:39">
      <c r="B40" s="28"/>
      <c r="C40" s="301" t="s">
        <v>417</v>
      </c>
      <c r="D40" s="301"/>
      <c r="E40" s="301"/>
      <c r="F40" s="301"/>
      <c r="G40" s="301"/>
      <c r="J40" s="28"/>
      <c r="K40" s="301" t="s">
        <v>417</v>
      </c>
      <c r="L40" s="301"/>
      <c r="M40" s="301"/>
      <c r="N40" s="301"/>
      <c r="O40" s="301"/>
    </row>
    <row r="41" spans="2:39">
      <c r="B41" s="4" t="s">
        <v>289</v>
      </c>
      <c r="C41" s="1">
        <v>1.20746383</v>
      </c>
      <c r="D41" s="35" t="s">
        <v>401</v>
      </c>
      <c r="E41" s="35" t="s">
        <v>402</v>
      </c>
      <c r="F41" s="35" t="s">
        <v>403</v>
      </c>
      <c r="G41" s="1">
        <v>0.78044265000000002</v>
      </c>
      <c r="J41" s="2" t="s">
        <v>29</v>
      </c>
      <c r="K41" s="1">
        <v>1.12198804</v>
      </c>
      <c r="L41" s="1"/>
      <c r="M41" s="1">
        <v>0.89127509999999999</v>
      </c>
      <c r="N41" s="1">
        <v>0.13657021999999999</v>
      </c>
      <c r="O41" s="1">
        <v>1.2479718399999999</v>
      </c>
      <c r="P41" s="1">
        <v>0.54894792999999997</v>
      </c>
      <c r="Q41" s="3"/>
      <c r="R41" s="3"/>
      <c r="S41" s="6"/>
      <c r="T41" s="6"/>
      <c r="U41" s="6"/>
      <c r="V41" s="6"/>
      <c r="W41" s="3"/>
      <c r="X41" s="6"/>
      <c r="Y41" s="3"/>
      <c r="Z41" s="6"/>
      <c r="AA41" s="6"/>
      <c r="AB41" s="3"/>
      <c r="AC41" s="6"/>
      <c r="AD41" s="6"/>
      <c r="AE41" s="6"/>
      <c r="AF41" s="6"/>
      <c r="AG41" s="6"/>
      <c r="AH41" s="6"/>
      <c r="AI41" s="6"/>
      <c r="AJ41" s="6"/>
      <c r="AK41" s="3"/>
      <c r="AL41" s="6"/>
      <c r="AM41" s="6"/>
    </row>
    <row r="42" spans="2:39">
      <c r="B42" s="4" t="s">
        <v>383</v>
      </c>
      <c r="C42" s="1">
        <v>1.970157749</v>
      </c>
      <c r="D42" s="1">
        <v>2.7548845329999998</v>
      </c>
      <c r="E42" s="1">
        <v>4.4671285740000002</v>
      </c>
      <c r="F42" s="1"/>
      <c r="G42" s="1"/>
      <c r="H42" s="94">
        <f>AVERAGE(C42:E42)</f>
        <v>3.0640569520000001</v>
      </c>
      <c r="J42" s="4" t="s">
        <v>383</v>
      </c>
      <c r="K42" s="1">
        <v>10.4148634</v>
      </c>
      <c r="L42" s="1">
        <v>1.6657830849999999</v>
      </c>
      <c r="M42" s="1">
        <v>6.6523574419999996</v>
      </c>
      <c r="N42" s="1"/>
      <c r="O42" s="1"/>
      <c r="P42" s="1"/>
      <c r="Q42" s="1">
        <f>AVERAGE(K42:M42)</f>
        <v>6.2443346423333326</v>
      </c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2:39">
      <c r="B43" s="4" t="s">
        <v>384</v>
      </c>
      <c r="C43" s="1">
        <v>20.144904740000001</v>
      </c>
      <c r="D43" s="1">
        <v>26.073779500000001</v>
      </c>
      <c r="E43" s="1">
        <v>23.930657849999999</v>
      </c>
      <c r="F43" s="1"/>
      <c r="G43" s="1"/>
      <c r="H43" s="94">
        <f t="shared" ref="H43:H72" si="6">AVERAGE(C43:E43)</f>
        <v>23.383114030000002</v>
      </c>
      <c r="J43" s="4" t="s">
        <v>406</v>
      </c>
      <c r="K43" s="1">
        <v>16.248994960000001</v>
      </c>
      <c r="L43" s="1">
        <v>2.2338044969999999</v>
      </c>
      <c r="M43" s="1">
        <v>5.2568172000000004</v>
      </c>
      <c r="N43" s="1"/>
      <c r="O43" s="1"/>
      <c r="P43" s="1"/>
      <c r="Q43" s="1">
        <f t="shared" ref="Q43:Q72" si="7">AVERAGE(K43:M43)</f>
        <v>7.9132055523333342</v>
      </c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2:39">
      <c r="B44" s="4" t="s">
        <v>385</v>
      </c>
      <c r="C44" s="1">
        <v>3.3260669900000002</v>
      </c>
      <c r="D44" s="1">
        <v>1.37270961</v>
      </c>
      <c r="E44" s="1">
        <v>2.8086744600000002</v>
      </c>
      <c r="F44" s="1"/>
      <c r="G44" s="1"/>
      <c r="H44" s="94">
        <f t="shared" si="6"/>
        <v>2.5024836866666669</v>
      </c>
      <c r="J44" s="4" t="s">
        <v>385</v>
      </c>
      <c r="K44" s="1">
        <v>4.0199984300000002</v>
      </c>
      <c r="L44" s="1">
        <v>11.4805425</v>
      </c>
      <c r="M44" s="1">
        <v>11.5095261</v>
      </c>
      <c r="N44" s="1"/>
      <c r="O44" s="1"/>
      <c r="P44" s="1"/>
      <c r="Q44" s="1">
        <f t="shared" si="7"/>
        <v>9.0033556766666667</v>
      </c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2:39">
      <c r="B45" s="4" t="s">
        <v>386</v>
      </c>
      <c r="C45" s="1">
        <v>3.0220193900000001</v>
      </c>
      <c r="D45" s="1">
        <v>3.88463067</v>
      </c>
      <c r="E45" s="1">
        <v>5.3464571400000001</v>
      </c>
      <c r="F45" s="1"/>
      <c r="G45" s="1"/>
      <c r="H45" s="94">
        <f t="shared" si="6"/>
        <v>4.0843690666666665</v>
      </c>
      <c r="J45" s="4" t="s">
        <v>407</v>
      </c>
      <c r="K45" s="1">
        <v>14.5945161</v>
      </c>
      <c r="L45" s="1">
        <v>7.5144982999999996</v>
      </c>
      <c r="M45" s="1">
        <v>8.1548484400000003</v>
      </c>
      <c r="N45" s="1"/>
      <c r="O45" s="1"/>
      <c r="P45" s="1"/>
      <c r="Q45" s="1">
        <f t="shared" si="7"/>
        <v>10.08795428</v>
      </c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2:39">
      <c r="B46" s="2" t="s">
        <v>387</v>
      </c>
      <c r="C46" s="1">
        <v>6.0851801290000003</v>
      </c>
      <c r="D46" s="1">
        <v>13.37964099</v>
      </c>
      <c r="E46" s="1">
        <v>29.824053970000001</v>
      </c>
      <c r="F46" s="1"/>
      <c r="G46" s="1"/>
      <c r="H46" s="94">
        <f t="shared" si="6"/>
        <v>16.429625029666667</v>
      </c>
      <c r="J46" s="2" t="s">
        <v>30</v>
      </c>
      <c r="K46" s="1">
        <v>7.7420324630000001</v>
      </c>
      <c r="L46" s="1">
        <v>3.294861751</v>
      </c>
      <c r="M46" s="1">
        <v>3.6221295169999999</v>
      </c>
      <c r="N46" s="1"/>
      <c r="O46" s="1"/>
      <c r="P46" s="1"/>
      <c r="Q46" s="1">
        <f t="shared" si="7"/>
        <v>4.8863412436666662</v>
      </c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2:39">
      <c r="B47" s="4" t="s">
        <v>776</v>
      </c>
      <c r="C47" s="1">
        <v>2.9402037430000001</v>
      </c>
      <c r="D47" s="1">
        <v>4.3684364010000003</v>
      </c>
      <c r="E47" s="1">
        <v>4.137623584</v>
      </c>
      <c r="F47" s="1"/>
      <c r="G47" s="1"/>
      <c r="H47" s="94">
        <f t="shared" si="6"/>
        <v>3.8154212426666665</v>
      </c>
      <c r="J47" s="4" t="s">
        <v>783</v>
      </c>
      <c r="K47" s="1">
        <v>9.8578347290000004</v>
      </c>
      <c r="L47" s="1">
        <v>9.8234258840000006</v>
      </c>
      <c r="M47" s="1">
        <v>11.35343999</v>
      </c>
      <c r="N47" s="1"/>
      <c r="O47" s="1"/>
      <c r="P47" s="1"/>
      <c r="Q47" s="1">
        <f t="shared" si="7"/>
        <v>10.344900201</v>
      </c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2:39">
      <c r="B48" s="2" t="s">
        <v>777</v>
      </c>
      <c r="C48" s="1">
        <v>6.1712627070000003</v>
      </c>
      <c r="D48" s="1">
        <v>7.0024791630000003</v>
      </c>
      <c r="E48" s="1">
        <v>3.3822270969999999</v>
      </c>
      <c r="F48" s="1"/>
      <c r="G48" s="1"/>
      <c r="H48" s="94">
        <f t="shared" si="6"/>
        <v>5.5186563223333343</v>
      </c>
      <c r="J48" s="2" t="s">
        <v>784</v>
      </c>
      <c r="K48" s="1">
        <v>9.7906102980000007</v>
      </c>
      <c r="L48" s="1">
        <v>14.195944150000001</v>
      </c>
      <c r="M48" s="1">
        <v>10.000050829999999</v>
      </c>
      <c r="N48" s="1"/>
      <c r="O48" s="1"/>
      <c r="P48" s="1"/>
      <c r="Q48" s="1">
        <f t="shared" si="7"/>
        <v>11.328868426</v>
      </c>
    </row>
    <row r="49" spans="2:17">
      <c r="B49" s="2"/>
      <c r="C49" s="1"/>
      <c r="D49" s="1"/>
      <c r="E49" s="1"/>
      <c r="F49" s="1"/>
      <c r="G49" s="1"/>
      <c r="H49" s="94" t="e">
        <f t="shared" si="6"/>
        <v>#DIV/0!</v>
      </c>
      <c r="J49" s="28"/>
      <c r="Q49" s="1"/>
    </row>
    <row r="50" spans="2:17">
      <c r="B50" s="4" t="s">
        <v>294</v>
      </c>
      <c r="C50" s="1">
        <v>0.87606117999999999</v>
      </c>
      <c r="D50" s="1">
        <v>0.87789132999999997</v>
      </c>
      <c r="E50" s="1">
        <v>1.30024384</v>
      </c>
      <c r="F50" s="1">
        <v>1.12436636</v>
      </c>
      <c r="G50" s="1">
        <v>1.0539170899999999</v>
      </c>
      <c r="H50" s="94">
        <f t="shared" si="6"/>
        <v>1.0180654499999999</v>
      </c>
      <c r="J50" s="2" t="s">
        <v>28</v>
      </c>
      <c r="K50" s="1">
        <v>0.59078982000000002</v>
      </c>
      <c r="L50" s="1">
        <v>0.93241185999999998</v>
      </c>
      <c r="M50" s="1">
        <v>1.81534514</v>
      </c>
      <c r="N50" s="1">
        <v>1.8577794599999999</v>
      </c>
      <c r="O50" s="1">
        <v>0.53827701999999999</v>
      </c>
      <c r="Q50" s="1">
        <f t="shared" si="7"/>
        <v>1.1128489400000001</v>
      </c>
    </row>
    <row r="51" spans="2:17">
      <c r="B51" s="4" t="s">
        <v>388</v>
      </c>
      <c r="C51" s="1">
        <v>3.5217034900000002</v>
      </c>
      <c r="D51" s="1">
        <v>2.8834154000000001</v>
      </c>
      <c r="E51" s="1">
        <v>5.6464303200000003</v>
      </c>
      <c r="F51" s="1"/>
      <c r="G51" s="1"/>
      <c r="H51" s="94">
        <f t="shared" si="6"/>
        <v>4.0171830700000006</v>
      </c>
      <c r="J51" s="4" t="s">
        <v>388</v>
      </c>
      <c r="K51" s="1">
        <v>0.19024801</v>
      </c>
      <c r="L51" s="1">
        <v>0.12338022999999999</v>
      </c>
      <c r="M51" s="1">
        <v>0.16939367999999999</v>
      </c>
      <c r="N51" s="1"/>
      <c r="O51" s="1"/>
      <c r="Q51" s="1">
        <f t="shared" si="7"/>
        <v>0.16100730666666666</v>
      </c>
    </row>
    <row r="52" spans="2:17">
      <c r="B52" s="4" t="s">
        <v>775</v>
      </c>
      <c r="C52" s="1">
        <v>1.5617671E-2</v>
      </c>
      <c r="D52" s="1">
        <v>2.7033036E-2</v>
      </c>
      <c r="E52" s="1">
        <v>3.9505970000000001E-2</v>
      </c>
      <c r="F52" s="1"/>
      <c r="G52" s="1"/>
      <c r="H52" s="94">
        <f t="shared" si="6"/>
        <v>2.7385559E-2</v>
      </c>
      <c r="J52" s="4" t="s">
        <v>408</v>
      </c>
      <c r="K52" s="1">
        <v>44.6080884</v>
      </c>
      <c r="L52" s="1">
        <v>43.482033190000003</v>
      </c>
      <c r="M52" s="1">
        <v>49.978315649999999</v>
      </c>
      <c r="N52" s="1"/>
      <c r="O52" s="1"/>
      <c r="Q52" s="1">
        <f t="shared" si="7"/>
        <v>46.022812413333327</v>
      </c>
    </row>
    <row r="53" spans="2:17">
      <c r="B53" s="4" t="s">
        <v>785</v>
      </c>
      <c r="C53" s="1">
        <v>2.8692422999999998</v>
      </c>
      <c r="D53" s="1">
        <v>2.8125338110000002</v>
      </c>
      <c r="E53" s="1">
        <v>2.3162912900000001</v>
      </c>
      <c r="F53" s="1"/>
      <c r="G53" s="1"/>
      <c r="H53" s="94">
        <f t="shared" si="6"/>
        <v>2.6660224669999999</v>
      </c>
      <c r="J53" s="4" t="s">
        <v>409</v>
      </c>
      <c r="K53" s="1">
        <v>2.3366841350000001</v>
      </c>
      <c r="L53" s="1">
        <v>1.9513705210000001</v>
      </c>
      <c r="M53" s="1">
        <v>1.7998691259999999</v>
      </c>
      <c r="N53" s="1"/>
      <c r="O53" s="1"/>
      <c r="Q53" s="1">
        <f t="shared" si="7"/>
        <v>2.0293079273333334</v>
      </c>
    </row>
    <row r="54" spans="2:17">
      <c r="B54" s="4" t="s">
        <v>786</v>
      </c>
      <c r="C54" s="1">
        <v>30.430098489999999</v>
      </c>
      <c r="D54" s="1">
        <v>23.14536373</v>
      </c>
      <c r="E54" s="1">
        <v>11.768473240000001</v>
      </c>
      <c r="F54" s="1"/>
      <c r="G54" s="1"/>
      <c r="H54" s="94">
        <f t="shared" si="6"/>
        <v>21.781311819999999</v>
      </c>
      <c r="J54" s="4" t="s">
        <v>786</v>
      </c>
      <c r="K54" s="1">
        <v>5.4936916870000001</v>
      </c>
      <c r="L54" s="1">
        <v>5.3463009599999998</v>
      </c>
      <c r="M54" s="1">
        <v>2.3854343249999999</v>
      </c>
      <c r="N54" s="1"/>
      <c r="O54" s="1"/>
      <c r="Q54" s="1">
        <f t="shared" si="7"/>
        <v>4.4084756573333328</v>
      </c>
    </row>
    <row r="55" spans="2:17">
      <c r="B55" s="2" t="s">
        <v>787</v>
      </c>
      <c r="C55" s="1">
        <v>19.529084959999999</v>
      </c>
      <c r="D55" s="1">
        <v>9.3640284529999995</v>
      </c>
      <c r="E55" s="1">
        <v>14.873532340000001</v>
      </c>
      <c r="F55" s="1"/>
      <c r="G55" s="1"/>
      <c r="H55" s="94">
        <f t="shared" si="6"/>
        <v>14.588881917666667</v>
      </c>
      <c r="J55" s="2" t="s">
        <v>788</v>
      </c>
      <c r="K55" s="1">
        <v>7.498654481</v>
      </c>
      <c r="L55" s="1">
        <v>4.8152750989999999</v>
      </c>
      <c r="M55" s="1">
        <v>6.4967412790000001</v>
      </c>
      <c r="N55" s="1"/>
      <c r="O55" s="1"/>
      <c r="Q55" s="1">
        <f t="shared" si="7"/>
        <v>6.2702236196666661</v>
      </c>
    </row>
    <row r="56" spans="2:17">
      <c r="B56" s="4" t="s">
        <v>771</v>
      </c>
      <c r="C56" s="1">
        <v>94.116422290000003</v>
      </c>
      <c r="D56" s="1">
        <v>107.8774748</v>
      </c>
      <c r="E56" s="1">
        <v>77.041260519999994</v>
      </c>
      <c r="F56" s="1"/>
      <c r="G56" s="1"/>
      <c r="H56" s="94">
        <f t="shared" si="6"/>
        <v>93.011719203333328</v>
      </c>
      <c r="J56" s="4" t="s">
        <v>771</v>
      </c>
      <c r="K56" s="1">
        <v>315.78904870000002</v>
      </c>
      <c r="L56" s="1">
        <v>374.54291239999998</v>
      </c>
      <c r="M56" s="1">
        <v>309.17451560000001</v>
      </c>
      <c r="N56" s="1"/>
      <c r="O56" s="1"/>
      <c r="Q56" s="1">
        <f t="shared" si="7"/>
        <v>333.16882556666661</v>
      </c>
    </row>
    <row r="57" spans="2:17">
      <c r="B57" s="2" t="s">
        <v>772</v>
      </c>
      <c r="C57" s="1">
        <v>1.9173557000000001</v>
      </c>
      <c r="D57" s="1">
        <v>1.09840301</v>
      </c>
      <c r="E57" s="1">
        <v>2.0085968599999999</v>
      </c>
      <c r="F57" s="1"/>
      <c r="G57" s="1"/>
      <c r="H57" s="94">
        <f t="shared" si="6"/>
        <v>1.6747851899999999</v>
      </c>
      <c r="J57" s="2" t="s">
        <v>789</v>
      </c>
      <c r="K57" s="1">
        <v>0.91728434999999997</v>
      </c>
      <c r="L57" s="1">
        <v>0.99528890999999997</v>
      </c>
      <c r="M57" s="1">
        <v>1.1825486300000001</v>
      </c>
      <c r="N57" s="1"/>
      <c r="O57" s="1"/>
      <c r="Q57" s="1">
        <f t="shared" si="7"/>
        <v>1.0317072966666665</v>
      </c>
    </row>
    <row r="58" spans="2:17">
      <c r="B58" s="4" t="s">
        <v>1390</v>
      </c>
      <c r="C58" s="1">
        <v>31.340994299999998</v>
      </c>
      <c r="D58" s="1">
        <v>16.507631100000001</v>
      </c>
      <c r="E58" s="1">
        <v>24.960678600000001</v>
      </c>
      <c r="F58" s="1"/>
      <c r="G58" s="1"/>
      <c r="H58" s="94">
        <f t="shared" si="6"/>
        <v>24.269767999999999</v>
      </c>
      <c r="J58" s="4" t="s">
        <v>410</v>
      </c>
      <c r="K58" s="1">
        <v>8.4868516500000002</v>
      </c>
      <c r="L58" s="1"/>
      <c r="M58" s="1">
        <v>6.8328491199999997</v>
      </c>
      <c r="N58" s="1"/>
      <c r="O58" s="1"/>
      <c r="Q58" s="1">
        <f t="shared" si="7"/>
        <v>7.6598503850000004</v>
      </c>
    </row>
    <row r="59" spans="2:17">
      <c r="B59" s="4" t="s">
        <v>389</v>
      </c>
      <c r="C59" s="1">
        <v>1.61547369</v>
      </c>
      <c r="D59" s="1">
        <v>8.8476609400000008</v>
      </c>
      <c r="E59" s="1">
        <v>3.0982884400000001</v>
      </c>
      <c r="F59" s="1"/>
      <c r="G59" s="1"/>
      <c r="H59" s="94">
        <f t="shared" si="6"/>
        <v>4.520474356666667</v>
      </c>
      <c r="J59" s="4" t="s">
        <v>389</v>
      </c>
      <c r="K59" s="1">
        <v>1.3675962699999999</v>
      </c>
      <c r="L59" s="1">
        <v>1.44670699</v>
      </c>
      <c r="M59" s="1">
        <v>0.99832505999999999</v>
      </c>
      <c r="N59" s="1"/>
      <c r="O59" s="1"/>
      <c r="Q59" s="1">
        <f t="shared" si="7"/>
        <v>1.2708761066666667</v>
      </c>
    </row>
    <row r="60" spans="2:17">
      <c r="B60" s="4"/>
      <c r="C60" s="1"/>
      <c r="D60" s="1"/>
      <c r="E60" s="1"/>
      <c r="F60" s="1"/>
      <c r="G60" s="1"/>
      <c r="H60" s="94" t="e">
        <f t="shared" si="6"/>
        <v>#DIV/0!</v>
      </c>
      <c r="J60" s="28"/>
      <c r="Q60" s="1"/>
    </row>
    <row r="61" spans="2:17">
      <c r="B61" s="4" t="s">
        <v>299</v>
      </c>
      <c r="C61" s="1">
        <v>0.41803179000000001</v>
      </c>
      <c r="D61" s="1">
        <v>1.12337785</v>
      </c>
      <c r="E61" s="1">
        <v>2.12943718</v>
      </c>
      <c r="F61" s="1">
        <v>1.3587722099999999</v>
      </c>
      <c r="G61" s="1">
        <v>0.76857679999999995</v>
      </c>
      <c r="H61" s="94">
        <f>AVERAGE(C61:E61)</f>
        <v>1.2236156066666666</v>
      </c>
      <c r="J61" s="2" t="s">
        <v>27</v>
      </c>
      <c r="K61" s="1">
        <v>1.61532579</v>
      </c>
      <c r="L61" s="1">
        <v>1.7903829899999999</v>
      </c>
      <c r="M61" s="1">
        <v>0.34577527000000002</v>
      </c>
      <c r="N61" s="1">
        <v>2.3163969799999999</v>
      </c>
      <c r="O61" s="1">
        <v>0.21112843000000001</v>
      </c>
      <c r="P61" s="1">
        <v>2.0447503299999998</v>
      </c>
      <c r="Q61" s="1">
        <f t="shared" si="7"/>
        <v>1.2504946833333332</v>
      </c>
    </row>
    <row r="62" spans="2:17">
      <c r="B62" s="4" t="s">
        <v>390</v>
      </c>
      <c r="C62" s="1">
        <v>6.1100233399999997</v>
      </c>
      <c r="D62" s="1">
        <v>4.31538164</v>
      </c>
      <c r="E62" s="1">
        <v>6.4732492199999996</v>
      </c>
      <c r="F62" s="1"/>
      <c r="G62" s="1"/>
      <c r="H62" s="94">
        <f t="shared" si="6"/>
        <v>5.6328847333333334</v>
      </c>
      <c r="J62" s="4" t="s">
        <v>390</v>
      </c>
      <c r="K62" s="1">
        <v>1.14417846</v>
      </c>
      <c r="L62" s="1">
        <v>9.7801988800000004</v>
      </c>
      <c r="M62" s="1">
        <v>1.95866349</v>
      </c>
      <c r="N62" s="1"/>
      <c r="O62" s="1"/>
      <c r="P62" s="1"/>
      <c r="Q62" s="1">
        <f t="shared" si="7"/>
        <v>4.2943469433333332</v>
      </c>
    </row>
    <row r="63" spans="2:17">
      <c r="B63" s="4" t="s">
        <v>391</v>
      </c>
      <c r="C63" s="1">
        <v>4.5227501200000004</v>
      </c>
      <c r="D63" s="1">
        <v>9.0110652800000004</v>
      </c>
      <c r="E63" s="1">
        <v>9.0500426600000008</v>
      </c>
      <c r="F63" s="1"/>
      <c r="G63" s="1"/>
      <c r="H63" s="94">
        <f t="shared" si="6"/>
        <v>7.5279526866666684</v>
      </c>
      <c r="J63" s="4" t="s">
        <v>391</v>
      </c>
      <c r="K63" s="1">
        <v>3.6271932200000001</v>
      </c>
      <c r="L63" s="1">
        <v>8.4591258200000006</v>
      </c>
      <c r="M63" s="1">
        <v>1.9087776999999999</v>
      </c>
      <c r="N63" s="1"/>
      <c r="O63" s="1"/>
      <c r="P63" s="1"/>
      <c r="Q63" s="1">
        <f t="shared" si="7"/>
        <v>4.6650322466666667</v>
      </c>
    </row>
    <row r="64" spans="2:17">
      <c r="B64" s="4" t="s">
        <v>392</v>
      </c>
      <c r="C64" s="1">
        <v>31.12833251</v>
      </c>
      <c r="D64" s="1">
        <v>54.437639310000002</v>
      </c>
      <c r="E64" s="1">
        <v>48.46750299</v>
      </c>
      <c r="F64" s="1"/>
      <c r="G64" s="1"/>
      <c r="H64" s="94">
        <f t="shared" si="6"/>
        <v>44.677824936666667</v>
      </c>
      <c r="J64" s="4" t="s">
        <v>411</v>
      </c>
      <c r="K64" s="1">
        <v>80.468392019999996</v>
      </c>
      <c r="L64" s="1">
        <v>56.637505189999999</v>
      </c>
      <c r="M64" s="1">
        <v>43.935461629999999</v>
      </c>
      <c r="N64" s="1"/>
      <c r="O64" s="1"/>
      <c r="P64" s="1"/>
      <c r="Q64" s="1">
        <f t="shared" si="7"/>
        <v>60.347119613333327</v>
      </c>
    </row>
    <row r="65" spans="2:17">
      <c r="B65" s="4" t="s">
        <v>393</v>
      </c>
      <c r="C65" s="1">
        <v>4.9291013860000001</v>
      </c>
      <c r="D65" s="1">
        <v>4.1371829499999997</v>
      </c>
      <c r="E65" s="1">
        <v>5.4462212430000001</v>
      </c>
      <c r="F65" s="1"/>
      <c r="G65" s="1"/>
      <c r="H65" s="94">
        <f t="shared" si="6"/>
        <v>4.8375018596666663</v>
      </c>
      <c r="J65" s="4" t="s">
        <v>412</v>
      </c>
      <c r="K65" s="1">
        <v>12.966549799999999</v>
      </c>
      <c r="L65" s="1">
        <v>13.2116334</v>
      </c>
      <c r="M65" s="1">
        <v>12.120791499999999</v>
      </c>
      <c r="N65" s="1"/>
      <c r="O65" s="1"/>
      <c r="P65" s="1"/>
      <c r="Q65" s="1">
        <f t="shared" si="7"/>
        <v>12.766324900000001</v>
      </c>
    </row>
    <row r="66" spans="2:17">
      <c r="B66" s="4" t="s">
        <v>394</v>
      </c>
      <c r="C66" s="1">
        <v>14.9312533</v>
      </c>
      <c r="D66" s="1">
        <v>23.066660500000001</v>
      </c>
      <c r="E66" s="1">
        <v>17.108485600000002</v>
      </c>
      <c r="F66" s="1"/>
      <c r="G66" s="1"/>
      <c r="H66" s="94">
        <f t="shared" si="6"/>
        <v>18.368799800000001</v>
      </c>
      <c r="J66" s="4" t="s">
        <v>394</v>
      </c>
      <c r="K66" s="1">
        <v>136.19187400000001</v>
      </c>
      <c r="L66" s="1">
        <v>136.78262699999999</v>
      </c>
      <c r="M66" s="1">
        <v>109.616629</v>
      </c>
      <c r="N66" s="1"/>
      <c r="O66" s="1"/>
      <c r="P66" s="1"/>
      <c r="Q66" s="1">
        <f t="shared" si="7"/>
        <v>127.53037666666667</v>
      </c>
    </row>
    <row r="67" spans="2:17">
      <c r="B67" s="4" t="s">
        <v>395</v>
      </c>
      <c r="C67" s="1">
        <v>13.8738299</v>
      </c>
      <c r="D67" s="1">
        <v>16.733451599999999</v>
      </c>
      <c r="E67" s="1">
        <v>14.348819300000001</v>
      </c>
      <c r="F67" s="1"/>
      <c r="G67" s="1"/>
      <c r="H67" s="94">
        <f t="shared" si="6"/>
        <v>14.985366933333333</v>
      </c>
      <c r="J67" s="4" t="s">
        <v>395</v>
      </c>
      <c r="K67" s="1">
        <v>176.805542</v>
      </c>
      <c r="L67" s="1">
        <v>283.48063500000001</v>
      </c>
      <c r="M67" s="1">
        <v>162.93569099999999</v>
      </c>
      <c r="N67" s="1"/>
      <c r="O67" s="1"/>
      <c r="P67" s="1"/>
      <c r="Q67" s="1">
        <f t="shared" si="7"/>
        <v>207.74062266666667</v>
      </c>
    </row>
    <row r="68" spans="2:17">
      <c r="B68" s="4" t="s">
        <v>396</v>
      </c>
      <c r="C68" s="1">
        <v>7.5826347600000004</v>
      </c>
      <c r="D68" s="1">
        <v>5.6043990299999997</v>
      </c>
      <c r="E68" s="1">
        <v>8.4732884300000002</v>
      </c>
      <c r="F68" s="1"/>
      <c r="G68" s="1"/>
      <c r="H68" s="94">
        <f t="shared" si="6"/>
        <v>7.2201074066666671</v>
      </c>
      <c r="J68" s="4" t="s">
        <v>396</v>
      </c>
      <c r="K68" s="1">
        <v>7.5470301800000001</v>
      </c>
      <c r="L68" s="1">
        <v>17.531454799999999</v>
      </c>
      <c r="M68" s="1">
        <v>11.387997199999999</v>
      </c>
      <c r="N68" s="1"/>
      <c r="O68" s="1"/>
      <c r="P68" s="1"/>
      <c r="Q68" s="1">
        <f t="shared" si="7"/>
        <v>12.155494060000001</v>
      </c>
    </row>
    <row r="69" spans="2:17">
      <c r="B69" s="4" t="s">
        <v>397</v>
      </c>
      <c r="C69" s="1">
        <v>22.333053899999999</v>
      </c>
      <c r="D69" s="1">
        <v>20.821634800000002</v>
      </c>
      <c r="E69" s="1">
        <v>20.017830400000001</v>
      </c>
      <c r="F69" s="1"/>
      <c r="G69" s="1"/>
      <c r="H69" s="94">
        <f t="shared" si="6"/>
        <v>21.057506366666669</v>
      </c>
      <c r="J69" s="4" t="s">
        <v>397</v>
      </c>
      <c r="K69" s="1">
        <v>345.56106599999998</v>
      </c>
      <c r="L69" s="1">
        <v>666.86699699999997</v>
      </c>
      <c r="M69" s="1">
        <v>345.66915799999998</v>
      </c>
      <c r="N69" s="1"/>
      <c r="O69" s="1"/>
      <c r="P69" s="1"/>
      <c r="Q69" s="1">
        <f t="shared" si="7"/>
        <v>452.69907366666666</v>
      </c>
    </row>
    <row r="70" spans="2:17">
      <c r="B70" s="2" t="s">
        <v>398</v>
      </c>
      <c r="C70" s="1">
        <v>23.936312999999998</v>
      </c>
      <c r="D70" s="1">
        <v>24.989644200000001</v>
      </c>
      <c r="E70" s="1">
        <v>30.322607600000001</v>
      </c>
      <c r="F70" s="1"/>
      <c r="G70" s="1"/>
      <c r="H70" s="94">
        <f t="shared" si="6"/>
        <v>26.416188266666666</v>
      </c>
      <c r="J70" s="2" t="s">
        <v>413</v>
      </c>
      <c r="K70" s="1">
        <v>127.464671</v>
      </c>
      <c r="L70" s="1">
        <v>177.660213</v>
      </c>
      <c r="M70" s="1">
        <v>97.759107799999995</v>
      </c>
      <c r="N70" s="1"/>
      <c r="O70" s="1"/>
      <c r="P70" s="1"/>
      <c r="Q70" s="1">
        <f t="shared" si="7"/>
        <v>134.29466393333334</v>
      </c>
    </row>
    <row r="71" spans="2:17">
      <c r="B71" s="4" t="s">
        <v>399</v>
      </c>
      <c r="C71" s="1">
        <v>2.6081324600000002</v>
      </c>
      <c r="D71" s="1">
        <v>2.0676277999999999</v>
      </c>
      <c r="E71" s="1">
        <v>1.65922474</v>
      </c>
      <c r="F71" s="1"/>
      <c r="G71" s="1"/>
      <c r="H71" s="94">
        <f t="shared" si="6"/>
        <v>2.111661666666667</v>
      </c>
      <c r="J71" s="4" t="s">
        <v>414</v>
      </c>
      <c r="K71" s="1">
        <v>19.444651400000001</v>
      </c>
      <c r="L71" s="1">
        <v>19.037094199999999</v>
      </c>
      <c r="M71" s="1">
        <v>15.020682900000001</v>
      </c>
      <c r="N71" s="1"/>
      <c r="O71" s="1"/>
      <c r="P71" s="1"/>
      <c r="Q71" s="1">
        <f t="shared" si="7"/>
        <v>17.834142833333331</v>
      </c>
    </row>
    <row r="72" spans="2:17">
      <c r="B72" s="4" t="s">
        <v>400</v>
      </c>
      <c r="C72" s="1">
        <v>11.459138100000001</v>
      </c>
      <c r="D72" s="1">
        <v>29.528742699999999</v>
      </c>
      <c r="E72" s="1">
        <v>4.8942563100000003</v>
      </c>
      <c r="F72" s="1"/>
      <c r="G72" s="1"/>
      <c r="H72" s="94">
        <f t="shared" si="6"/>
        <v>15.294045703333333</v>
      </c>
      <c r="J72" s="4" t="s">
        <v>400</v>
      </c>
      <c r="K72" s="1">
        <v>74.641191500000005</v>
      </c>
      <c r="L72" s="1">
        <v>216.11794800000001</v>
      </c>
      <c r="M72" s="1">
        <v>157.68707599999999</v>
      </c>
      <c r="N72" s="1"/>
      <c r="O72" s="1"/>
      <c r="P72" s="1"/>
      <c r="Q72" s="1">
        <f t="shared" si="7"/>
        <v>149.48207183333332</v>
      </c>
    </row>
    <row r="74" spans="2:17">
      <c r="C74" t="s">
        <v>779</v>
      </c>
      <c r="D74" t="s">
        <v>780</v>
      </c>
      <c r="E74" t="s">
        <v>781</v>
      </c>
      <c r="F74" t="s">
        <v>782</v>
      </c>
    </row>
    <row r="75" spans="2:17">
      <c r="B75" s="4" t="s">
        <v>383</v>
      </c>
      <c r="C75">
        <v>3.0640569520000001</v>
      </c>
      <c r="D75">
        <v>6.6619999999999999</v>
      </c>
      <c r="H75" s="1"/>
    </row>
    <row r="76" spans="2:17">
      <c r="B76" s="4" t="s">
        <v>384</v>
      </c>
      <c r="C76">
        <v>23.383114030000002</v>
      </c>
      <c r="D76">
        <v>0.62074999999999991</v>
      </c>
      <c r="H76" s="1"/>
    </row>
    <row r="77" spans="2:17">
      <c r="B77" s="4" t="s">
        <v>385</v>
      </c>
      <c r="C77">
        <v>2.5024836866666669</v>
      </c>
      <c r="D77">
        <v>2.7404999999999999</v>
      </c>
      <c r="H77" s="1"/>
    </row>
    <row r="78" spans="2:17">
      <c r="B78" s="4" t="s">
        <v>386</v>
      </c>
      <c r="C78">
        <v>4.0843690666666665</v>
      </c>
      <c r="D78">
        <v>0.46375000000000005</v>
      </c>
      <c r="H78" s="1"/>
    </row>
    <row r="79" spans="2:17">
      <c r="B79" s="2" t="s">
        <v>387</v>
      </c>
      <c r="C79">
        <v>16.429625029666667</v>
      </c>
      <c r="D79">
        <v>1.5379999999999998</v>
      </c>
      <c r="H79" s="1"/>
    </row>
    <row r="80" spans="2:17">
      <c r="B80" s="4" t="s">
        <v>776</v>
      </c>
      <c r="C80">
        <v>3.8154212426666665</v>
      </c>
      <c r="D80">
        <v>0.47150000000000003</v>
      </c>
      <c r="H80" s="1"/>
    </row>
    <row r="81" spans="2:8">
      <c r="B81" s="2" t="s">
        <v>777</v>
      </c>
      <c r="C81">
        <v>5.5186563223333343</v>
      </c>
      <c r="D81">
        <v>0.1845</v>
      </c>
      <c r="H81" s="1"/>
    </row>
    <row r="82" spans="2:8">
      <c r="B82" s="4" t="s">
        <v>388</v>
      </c>
      <c r="C82">
        <v>4.0171830700000006</v>
      </c>
      <c r="D82">
        <v>0.4385</v>
      </c>
    </row>
    <row r="83" spans="2:8">
      <c r="B83" s="4" t="s">
        <v>775</v>
      </c>
      <c r="C83">
        <v>2.7385559E-2</v>
      </c>
      <c r="D83">
        <v>0.10150000000000001</v>
      </c>
    </row>
    <row r="84" spans="2:8">
      <c r="B84" s="4" t="s">
        <v>785</v>
      </c>
      <c r="C84">
        <v>2.6660224669999999</v>
      </c>
      <c r="D84">
        <v>2.198</v>
      </c>
    </row>
    <row r="85" spans="2:8">
      <c r="B85" s="4" t="s">
        <v>786</v>
      </c>
      <c r="C85">
        <v>21.781311819999999</v>
      </c>
      <c r="D85">
        <v>5.1500000000000004E-2</v>
      </c>
    </row>
    <row r="86" spans="2:8">
      <c r="B86" s="2" t="s">
        <v>787</v>
      </c>
      <c r="C86">
        <v>14.588881917666667</v>
      </c>
      <c r="D86">
        <v>7.8500000000000014E-2</v>
      </c>
    </row>
    <row r="87" spans="2:8">
      <c r="B87" s="4" t="s">
        <v>771</v>
      </c>
      <c r="C87">
        <v>93.011719203333328</v>
      </c>
      <c r="D87">
        <v>0.41749999999999998</v>
      </c>
    </row>
    <row r="88" spans="2:8">
      <c r="B88" s="2" t="s">
        <v>772</v>
      </c>
      <c r="C88">
        <v>1.6747851899999999</v>
      </c>
      <c r="D88">
        <v>6.2000000000000006E-2</v>
      </c>
    </row>
    <row r="89" spans="2:8">
      <c r="B89" s="4" t="s">
        <v>1390</v>
      </c>
      <c r="C89">
        <v>24.269767999999999</v>
      </c>
      <c r="D89">
        <v>1.8770000000000002</v>
      </c>
    </row>
    <row r="90" spans="2:8">
      <c r="B90" s="4" t="s">
        <v>389</v>
      </c>
      <c r="C90">
        <v>4.520474356666667</v>
      </c>
      <c r="D90">
        <v>0.13700000000000001</v>
      </c>
    </row>
    <row r="91" spans="2:8">
      <c r="B91" s="4" t="s">
        <v>390</v>
      </c>
      <c r="C91">
        <v>5.6328847333333334</v>
      </c>
      <c r="D91" s="102">
        <v>0.11475</v>
      </c>
    </row>
    <row r="92" spans="2:8">
      <c r="B92" s="4" t="s">
        <v>391</v>
      </c>
      <c r="C92">
        <v>7.5279526866666684</v>
      </c>
      <c r="D92" s="102">
        <v>0.24774999999999997</v>
      </c>
    </row>
    <row r="93" spans="2:8">
      <c r="B93" s="4" t="s">
        <v>392</v>
      </c>
      <c r="C93">
        <v>44.677824936666667</v>
      </c>
      <c r="D93" s="102">
        <v>8.0325000000000006</v>
      </c>
    </row>
    <row r="94" spans="2:8">
      <c r="B94" s="4" t="s">
        <v>393</v>
      </c>
      <c r="C94">
        <v>4.8375018596666663</v>
      </c>
      <c r="D94" s="102">
        <v>7.8740000000000006</v>
      </c>
    </row>
    <row r="97" spans="2:2">
      <c r="B97" s="44"/>
    </row>
    <row r="98" spans="2:2">
      <c r="B98" s="44"/>
    </row>
    <row r="99" spans="2:2">
      <c r="B99" s="44"/>
    </row>
    <row r="100" spans="2:2">
      <c r="B100" s="44"/>
    </row>
  </sheetData>
  <mergeCells count="11">
    <mergeCell ref="D7:I7"/>
    <mergeCell ref="J7:O7"/>
    <mergeCell ref="P7:U7"/>
    <mergeCell ref="D19:I19"/>
    <mergeCell ref="J19:O19"/>
    <mergeCell ref="P19:U19"/>
    <mergeCell ref="D32:I32"/>
    <mergeCell ref="J32:O32"/>
    <mergeCell ref="P32:U32"/>
    <mergeCell ref="C40:G40"/>
    <mergeCell ref="K40:O4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BCF55-946F-4619-8324-0D922B39FF72}">
  <dimension ref="C3:T50"/>
  <sheetViews>
    <sheetView topLeftCell="B1" workbookViewId="0">
      <selection activeCell="G19" sqref="G19"/>
    </sheetView>
  </sheetViews>
  <sheetFormatPr defaultRowHeight="14.4"/>
  <cols>
    <col min="3" max="3" width="55.5546875" style="28" customWidth="1"/>
    <col min="4" max="4" width="14.5546875" customWidth="1"/>
    <col min="5" max="5" width="15.33203125" customWidth="1"/>
    <col min="6" max="6" width="13.33203125" customWidth="1"/>
    <col min="7" max="7" width="19.6640625" customWidth="1"/>
    <col min="8" max="8" width="26.109375" customWidth="1"/>
    <col min="9" max="9" width="20.44140625" customWidth="1"/>
    <col min="10" max="10" width="17" customWidth="1"/>
  </cols>
  <sheetData>
    <row r="3" spans="3:20">
      <c r="C3" s="137"/>
      <c r="D3" s="342" t="s">
        <v>1350</v>
      </c>
      <c r="E3" s="342"/>
      <c r="F3" s="342"/>
      <c r="G3" s="342"/>
      <c r="H3" s="342"/>
      <c r="I3" s="342"/>
      <c r="J3" s="342"/>
      <c r="K3" s="342"/>
    </row>
    <row r="4" spans="3:20">
      <c r="C4" s="138" t="s">
        <v>937</v>
      </c>
      <c r="D4" s="139">
        <v>6.7980999999999998E-4</v>
      </c>
      <c r="E4" s="139">
        <v>1.3543E-4</v>
      </c>
      <c r="F4" s="139">
        <v>6.5183999999999997E-3</v>
      </c>
      <c r="G4" s="139">
        <v>3.9801000000000003E-3</v>
      </c>
      <c r="H4" s="139"/>
      <c r="I4" s="139"/>
      <c r="J4" s="139"/>
      <c r="K4" s="139"/>
      <c r="M4">
        <f>LOG10(D4)</f>
        <v>-3.1676124512374009</v>
      </c>
      <c r="N4">
        <f>LOG10(E4)</f>
        <v>-3.8682851215349316</v>
      </c>
      <c r="O4">
        <f>LOG10(F4)</f>
        <v>-2.1858589926799299</v>
      </c>
      <c r="P4">
        <f>LOG10(G4)</f>
        <v>-2.4001060161417382</v>
      </c>
    </row>
    <row r="5" spans="3:20">
      <c r="C5" s="138" t="s">
        <v>938</v>
      </c>
      <c r="D5" s="139">
        <v>0.10291935000000001</v>
      </c>
      <c r="E5" s="139">
        <v>0.14586995</v>
      </c>
      <c r="F5" s="139">
        <v>0.12859097</v>
      </c>
      <c r="G5" s="139">
        <v>5.8295960000000001E-2</v>
      </c>
      <c r="H5" s="139"/>
      <c r="I5" s="139"/>
      <c r="J5" s="139"/>
      <c r="K5" s="139"/>
      <c r="M5">
        <f t="shared" ref="M5:M14" si="0">LOG10(D5)</f>
        <v>-0.98750296529403314</v>
      </c>
      <c r="N5">
        <f t="shared" ref="N5:N14" si="1">LOG10(E5)</f>
        <v>-0.83603416590867874</v>
      </c>
      <c r="O5">
        <f t="shared" ref="O5:O13" si="2">LOG10(F5)</f>
        <v>-0.89078952765490504</v>
      </c>
      <c r="P5">
        <f t="shared" ref="P5:P14" si="3">LOG10(G5)</f>
        <v>-1.2343615414760114</v>
      </c>
    </row>
    <row r="6" spans="3:20">
      <c r="C6" s="140" t="s">
        <v>939</v>
      </c>
      <c r="D6" s="139">
        <v>4.4901610000000002E-2</v>
      </c>
      <c r="E6" s="139">
        <v>6.1800750000000002E-2</v>
      </c>
      <c r="F6" s="139">
        <v>0.18678160999999999</v>
      </c>
      <c r="G6" s="139">
        <v>0.85281837000000005</v>
      </c>
      <c r="H6" s="139"/>
      <c r="I6" s="139"/>
      <c r="J6" s="139"/>
      <c r="K6" s="139"/>
      <c r="M6">
        <f t="shared" si="0"/>
        <v>-1.3477380865784108</v>
      </c>
      <c r="N6">
        <f t="shared" si="1"/>
        <v>-1.2090062543790647</v>
      </c>
      <c r="O6">
        <f t="shared" si="2"/>
        <v>-0.72866588543291833</v>
      </c>
      <c r="P6">
        <f t="shared" si="3"/>
        <v>-6.9143453364750085E-2</v>
      </c>
    </row>
    <row r="7" spans="3:20">
      <c r="C7" s="25" t="s">
        <v>1388</v>
      </c>
      <c r="D7" s="139">
        <v>0</v>
      </c>
      <c r="E7" s="139">
        <v>1.0604500000000001E-3</v>
      </c>
      <c r="F7" s="139">
        <v>2.188184E-2</v>
      </c>
      <c r="G7" s="139">
        <v>4.1322299999999998E-3</v>
      </c>
      <c r="H7" s="139"/>
      <c r="I7" s="139"/>
      <c r="J7" s="139"/>
      <c r="K7" s="139"/>
      <c r="M7" t="e">
        <f t="shared" si="0"/>
        <v>#NUM!</v>
      </c>
      <c r="N7">
        <f t="shared" si="1"/>
        <v>-2.9745098035604411</v>
      </c>
      <c r="O7">
        <f t="shared" si="2"/>
        <v>-1.6599161618519376</v>
      </c>
      <c r="P7">
        <f t="shared" si="3"/>
        <v>-2.3838155136405801</v>
      </c>
    </row>
    <row r="8" spans="3:20">
      <c r="C8" s="138" t="s">
        <v>940</v>
      </c>
      <c r="D8" s="139">
        <v>0.40656205000000001</v>
      </c>
      <c r="E8" s="139">
        <v>1.40909091</v>
      </c>
      <c r="F8" s="139">
        <v>1.13257965</v>
      </c>
      <c r="G8" s="139">
        <v>1.1887800500000001</v>
      </c>
      <c r="H8" s="139">
        <v>2.74193548</v>
      </c>
      <c r="I8" s="139">
        <v>0.91395349000000004</v>
      </c>
      <c r="J8" s="139">
        <v>2.4155844200000001</v>
      </c>
      <c r="K8" s="139">
        <v>1.4588235300000001</v>
      </c>
      <c r="M8">
        <f t="shared" si="0"/>
        <v>-0.39087316245347731</v>
      </c>
      <c r="N8">
        <f t="shared" si="1"/>
        <v>0.14893901329225642</v>
      </c>
      <c r="O8">
        <f t="shared" si="2"/>
        <v>5.4068754030661206E-2</v>
      </c>
      <c r="P8">
        <f t="shared" si="3"/>
        <v>7.5101508186676533E-2</v>
      </c>
      <c r="Q8">
        <f t="shared" ref="Q8:Q14" si="4">LOG10(H8)</f>
        <v>0.43805723126689844</v>
      </c>
      <c r="R8">
        <f t="shared" ref="R8:R14" si="5">LOG10(I8)</f>
        <v>-3.9075904430607301E-2</v>
      </c>
      <c r="S8">
        <f t="shared" ref="S8:S14" si="6">LOG10(J8)</f>
        <v>0.38302221983930607</v>
      </c>
      <c r="T8">
        <f t="shared" ref="T8:T14" si="7">LOG10(K8)</f>
        <v>0.1640027596230611</v>
      </c>
    </row>
    <row r="9" spans="3:20">
      <c r="C9" s="138" t="s">
        <v>941</v>
      </c>
      <c r="D9" s="139">
        <v>0.32421053</v>
      </c>
      <c r="E9" s="139">
        <v>0.32027256999999998</v>
      </c>
      <c r="F9" s="139">
        <v>0.34642032</v>
      </c>
      <c r="G9" s="139">
        <v>0.36</v>
      </c>
      <c r="H9" s="139"/>
      <c r="I9" s="139"/>
      <c r="J9" s="139"/>
      <c r="K9" s="139"/>
      <c r="M9">
        <f t="shared" si="0"/>
        <v>-0.48917288385323898</v>
      </c>
      <c r="N9">
        <f t="shared" si="1"/>
        <v>-0.49448025524114325</v>
      </c>
      <c r="O9">
        <f t="shared" si="2"/>
        <v>-0.46039664146691123</v>
      </c>
      <c r="P9">
        <f t="shared" si="3"/>
        <v>-0.44369749923271273</v>
      </c>
    </row>
    <row r="10" spans="3:20">
      <c r="C10" s="138" t="s">
        <v>942</v>
      </c>
      <c r="D10" s="139">
        <v>5.3896960000000001E-2</v>
      </c>
      <c r="E10" s="139">
        <v>7.8906489999999996E-2</v>
      </c>
      <c r="F10" s="139">
        <v>0.12067669</v>
      </c>
      <c r="G10" s="139">
        <v>0.15221330999999999</v>
      </c>
      <c r="H10" s="139"/>
      <c r="I10" s="139"/>
      <c r="J10" s="139"/>
      <c r="K10" s="139"/>
      <c r="M10">
        <f t="shared" si="0"/>
        <v>-1.2684357300351179</v>
      </c>
      <c r="N10">
        <f t="shared" si="1"/>
        <v>-1.1028872749240184</v>
      </c>
      <c r="O10">
        <f t="shared" si="2"/>
        <v>-0.91837661044972962</v>
      </c>
      <c r="P10">
        <f t="shared" si="3"/>
        <v>-0.81754736985968923</v>
      </c>
    </row>
    <row r="11" spans="3:20">
      <c r="C11" s="138" t="s">
        <v>943</v>
      </c>
      <c r="D11" s="139">
        <v>0.10752259</v>
      </c>
      <c r="E11" s="139">
        <v>0.39394894000000003</v>
      </c>
      <c r="F11" s="139">
        <v>0.23140912999999999</v>
      </c>
      <c r="G11" s="139">
        <v>0.40555409999999997</v>
      </c>
      <c r="H11" s="139">
        <v>0.93833067999999997</v>
      </c>
      <c r="I11" s="139">
        <v>0.10305704</v>
      </c>
      <c r="J11" s="139">
        <v>1.1041088999999999</v>
      </c>
      <c r="K11" s="139">
        <v>0.17631648</v>
      </c>
      <c r="M11">
        <f t="shared" si="0"/>
        <v>-0.96850028289552637</v>
      </c>
      <c r="N11">
        <f t="shared" si="1"/>
        <v>-0.40456006374104397</v>
      </c>
      <c r="O11">
        <f t="shared" si="2"/>
        <v>-0.63561951042143783</v>
      </c>
      <c r="P11">
        <f t="shared" si="3"/>
        <v>-0.39195120368639058</v>
      </c>
      <c r="Q11">
        <f t="shared" si="4"/>
        <v>-2.7644083592320019E-2</v>
      </c>
      <c r="R11">
        <f t="shared" si="5"/>
        <v>-0.98692233548378805</v>
      </c>
      <c r="S11">
        <f t="shared" si="6"/>
        <v>4.3011910654619137E-2</v>
      </c>
      <c r="T11">
        <f t="shared" si="7"/>
        <v>-0.75370709304062711</v>
      </c>
    </row>
    <row r="12" spans="3:20">
      <c r="C12" s="25" t="s">
        <v>873</v>
      </c>
      <c r="D12" s="139">
        <v>0.42080925000000002</v>
      </c>
      <c r="E12" s="139">
        <v>0.19217238</v>
      </c>
      <c r="F12" s="139">
        <v>0.27649006999999998</v>
      </c>
      <c r="G12" s="139">
        <v>0.25571549999999998</v>
      </c>
      <c r="H12" s="139"/>
      <c r="I12" s="139"/>
      <c r="J12" s="139"/>
      <c r="K12" s="139"/>
      <c r="M12">
        <f t="shared" si="0"/>
        <v>-0.37591472232436235</v>
      </c>
      <c r="N12">
        <f t="shared" si="1"/>
        <v>-0.71630903121250822</v>
      </c>
      <c r="O12">
        <f t="shared" si="2"/>
        <v>-0.55832046154425874</v>
      </c>
      <c r="P12">
        <f t="shared" si="3"/>
        <v>-0.59224294674702771</v>
      </c>
    </row>
    <row r="13" spans="3:20">
      <c r="C13" s="138" t="s">
        <v>944</v>
      </c>
      <c r="D13" s="139">
        <v>0.67889907999999999</v>
      </c>
      <c r="E13" s="139">
        <v>3.5928139999999997E-2</v>
      </c>
      <c r="F13" s="139">
        <v>0.74564295999999997</v>
      </c>
      <c r="G13" s="139">
        <v>0.57471264</v>
      </c>
      <c r="H13" s="139">
        <v>2.10313901</v>
      </c>
      <c r="I13" s="139">
        <v>0.37556560999999999</v>
      </c>
      <c r="J13" s="139">
        <v>1.1954023</v>
      </c>
      <c r="K13" s="139">
        <v>0.26744185999999998</v>
      </c>
      <c r="M13">
        <f t="shared" si="0"/>
        <v>-0.16819477985292386</v>
      </c>
      <c r="N13">
        <f t="shared" si="1"/>
        <v>-1.4445652656410384</v>
      </c>
      <c r="O13">
        <f t="shared" si="2"/>
        <v>-0.12746907818429895</v>
      </c>
      <c r="P13">
        <f t="shared" si="3"/>
        <v>-0.24054925106208441</v>
      </c>
      <c r="Q13">
        <f t="shared" si="4"/>
        <v>0.32286797895390179</v>
      </c>
      <c r="R13">
        <f t="shared" si="5"/>
        <v>-0.42531418230320489</v>
      </c>
      <c r="S13">
        <f t="shared" si="6"/>
        <v>7.751408709775269E-2</v>
      </c>
      <c r="T13">
        <f t="shared" si="7"/>
        <v>-0.57277061598126966</v>
      </c>
    </row>
    <row r="14" spans="3:20">
      <c r="C14" s="25" t="s">
        <v>775</v>
      </c>
      <c r="D14" s="139">
        <v>0.48888889000000002</v>
      </c>
      <c r="E14" s="139">
        <v>9.4017089999999998E-2</v>
      </c>
      <c r="F14" s="247" t="s">
        <v>945</v>
      </c>
      <c r="G14" s="139">
        <v>2.0775862100000002</v>
      </c>
      <c r="H14" s="139">
        <v>0.52631578999999995</v>
      </c>
      <c r="I14" s="139">
        <v>0.28571428999999998</v>
      </c>
      <c r="J14" s="139">
        <v>0.43715847000000002</v>
      </c>
      <c r="K14" s="139">
        <v>1.08223684</v>
      </c>
      <c r="M14">
        <f t="shared" si="0"/>
        <v>-0.31078983196610449</v>
      </c>
      <c r="N14">
        <f t="shared" si="1"/>
        <v>-1.0267931951441558</v>
      </c>
      <c r="P14">
        <f t="shared" si="3"/>
        <v>0.3175590539966886</v>
      </c>
      <c r="Q14">
        <f t="shared" si="4"/>
        <v>-0.27875360051853454</v>
      </c>
      <c r="R14">
        <f t="shared" si="5"/>
        <v>-0.54406803783585844</v>
      </c>
      <c r="S14">
        <f t="shared" si="6"/>
        <v>-0.35936110268419907</v>
      </c>
      <c r="T14">
        <f t="shared" si="7"/>
        <v>3.4322313496392372E-2</v>
      </c>
    </row>
    <row r="18" spans="3:14" ht="15" thickBot="1"/>
    <row r="19" spans="3:14" s="126" customFormat="1" ht="54" customHeight="1">
      <c r="C19" s="248" t="s">
        <v>356</v>
      </c>
      <c r="D19" s="249" t="s">
        <v>1341</v>
      </c>
      <c r="E19" s="249" t="s">
        <v>1342</v>
      </c>
      <c r="F19" s="250" t="s">
        <v>1347</v>
      </c>
      <c r="G19" s="251" t="s">
        <v>1391</v>
      </c>
      <c r="H19" s="252" t="s">
        <v>1353</v>
      </c>
      <c r="I19" s="253" t="s">
        <v>1356</v>
      </c>
      <c r="J19" s="252" t="s">
        <v>1359</v>
      </c>
      <c r="K19" s="252" t="s">
        <v>1362</v>
      </c>
      <c r="L19" s="253" t="s">
        <v>1365</v>
      </c>
      <c r="M19" s="252" t="s">
        <v>1368</v>
      </c>
      <c r="N19" s="254" t="s">
        <v>1371</v>
      </c>
    </row>
    <row r="20" spans="3:14">
      <c r="C20" s="33"/>
      <c r="D20" s="2"/>
      <c r="E20" s="2"/>
      <c r="F20" s="2"/>
      <c r="G20" s="2"/>
      <c r="H20" s="2"/>
      <c r="I20" s="1"/>
      <c r="J20" s="2"/>
      <c r="K20" s="2"/>
      <c r="L20" s="1"/>
      <c r="M20" s="2"/>
      <c r="N20" s="38"/>
    </row>
    <row r="21" spans="3:14">
      <c r="C21" s="33" t="s">
        <v>358</v>
      </c>
      <c r="D21" s="2" t="s">
        <v>877</v>
      </c>
      <c r="E21" s="2" t="s">
        <v>877</v>
      </c>
      <c r="F21" s="2" t="s">
        <v>877</v>
      </c>
      <c r="G21" s="2" t="s">
        <v>877</v>
      </c>
      <c r="H21" s="2" t="s">
        <v>877</v>
      </c>
      <c r="I21" s="1" t="s">
        <v>877</v>
      </c>
      <c r="J21" s="2" t="s">
        <v>877</v>
      </c>
      <c r="K21" s="2" t="s">
        <v>877</v>
      </c>
      <c r="L21" s="1" t="s">
        <v>877</v>
      </c>
      <c r="M21" s="2" t="s">
        <v>877</v>
      </c>
      <c r="N21" s="38" t="s">
        <v>877</v>
      </c>
    </row>
    <row r="22" spans="3:14">
      <c r="C22" s="33" t="s">
        <v>359</v>
      </c>
      <c r="D22" s="2" t="s">
        <v>359</v>
      </c>
      <c r="E22" s="2" t="s">
        <v>359</v>
      </c>
      <c r="F22" s="2" t="s">
        <v>359</v>
      </c>
      <c r="G22" s="2" t="s">
        <v>359</v>
      </c>
      <c r="H22" s="2" t="s">
        <v>359</v>
      </c>
      <c r="I22" s="1" t="s">
        <v>359</v>
      </c>
      <c r="J22" s="2" t="s">
        <v>359</v>
      </c>
      <c r="K22" s="2" t="s">
        <v>359</v>
      </c>
      <c r="L22" s="1" t="s">
        <v>359</v>
      </c>
      <c r="M22" s="2" t="s">
        <v>359</v>
      </c>
      <c r="N22" s="38" t="s">
        <v>359</v>
      </c>
    </row>
    <row r="23" spans="3:14">
      <c r="C23" s="33" t="s">
        <v>360</v>
      </c>
      <c r="D23" s="4" t="s">
        <v>878</v>
      </c>
      <c r="E23" s="4" t="s">
        <v>878</v>
      </c>
      <c r="F23" s="2" t="s">
        <v>878</v>
      </c>
      <c r="G23" s="2" t="s">
        <v>878</v>
      </c>
      <c r="H23" s="2" t="s">
        <v>878</v>
      </c>
      <c r="I23" s="1" t="s">
        <v>878</v>
      </c>
      <c r="J23" s="2" t="s">
        <v>878</v>
      </c>
      <c r="K23" s="2" t="s">
        <v>878</v>
      </c>
      <c r="L23" s="1" t="s">
        <v>878</v>
      </c>
      <c r="M23" s="2" t="s">
        <v>878</v>
      </c>
      <c r="N23" s="38" t="s">
        <v>878</v>
      </c>
    </row>
    <row r="24" spans="3:14">
      <c r="C24" s="33"/>
      <c r="D24" s="2"/>
      <c r="E24" s="2"/>
      <c r="F24" s="2"/>
      <c r="G24" s="2"/>
      <c r="H24" s="2"/>
      <c r="I24" s="1"/>
      <c r="J24" s="2"/>
      <c r="K24" s="2"/>
      <c r="L24" s="1"/>
      <c r="M24" s="2"/>
      <c r="N24" s="38"/>
    </row>
    <row r="25" spans="3:14">
      <c r="C25" s="33" t="s">
        <v>880</v>
      </c>
      <c r="D25" s="2"/>
      <c r="E25" s="2"/>
      <c r="F25" s="2"/>
      <c r="G25" s="2"/>
      <c r="H25" s="2"/>
      <c r="I25" s="1"/>
      <c r="J25" s="2"/>
      <c r="K25" s="2"/>
      <c r="L25" s="1"/>
      <c r="M25" s="2"/>
      <c r="N25" s="38"/>
    </row>
    <row r="26" spans="3:14">
      <c r="C26" s="33" t="s">
        <v>362</v>
      </c>
      <c r="D26" s="255">
        <v>4.0899999999999999E-2</v>
      </c>
      <c r="E26" s="255">
        <v>4.0000000000000002E-4</v>
      </c>
      <c r="F26" s="255">
        <v>1.14E-2</v>
      </c>
      <c r="G26" s="255">
        <v>8.9999999999999998E-4</v>
      </c>
      <c r="H26" s="255">
        <v>2.1600000000000001E-2</v>
      </c>
      <c r="I26" s="1">
        <v>0.52859999999999996</v>
      </c>
      <c r="J26" s="255">
        <v>3.5000000000000001E-3</v>
      </c>
      <c r="K26" s="255">
        <v>2.12E-2</v>
      </c>
      <c r="L26" s="36">
        <v>5.3E-3</v>
      </c>
      <c r="M26" s="2">
        <v>0.78580000000000005</v>
      </c>
      <c r="N26" s="256">
        <v>8.0000000000000004E-4</v>
      </c>
    </row>
    <row r="27" spans="3:14">
      <c r="C27" s="33" t="s">
        <v>365</v>
      </c>
      <c r="D27" s="255" t="s">
        <v>9</v>
      </c>
      <c r="E27" s="255" t="s">
        <v>181</v>
      </c>
      <c r="F27" s="255" t="s">
        <v>9</v>
      </c>
      <c r="G27" s="255" t="s">
        <v>181</v>
      </c>
      <c r="H27" s="255" t="s">
        <v>9</v>
      </c>
      <c r="I27" s="1" t="s">
        <v>6</v>
      </c>
      <c r="J27" s="255" t="s">
        <v>31</v>
      </c>
      <c r="K27" s="255" t="s">
        <v>9</v>
      </c>
      <c r="L27" s="36" t="s">
        <v>31</v>
      </c>
      <c r="M27" s="2" t="s">
        <v>6</v>
      </c>
      <c r="N27" s="256" t="s">
        <v>181</v>
      </c>
    </row>
    <row r="28" spans="3:14">
      <c r="C28" s="33" t="s">
        <v>366</v>
      </c>
      <c r="D28" s="2" t="s">
        <v>10</v>
      </c>
      <c r="E28" s="2" t="s">
        <v>10</v>
      </c>
      <c r="F28" s="2" t="s">
        <v>10</v>
      </c>
      <c r="G28" s="2" t="s">
        <v>10</v>
      </c>
      <c r="H28" s="2" t="s">
        <v>10</v>
      </c>
      <c r="I28" s="1" t="s">
        <v>7</v>
      </c>
      <c r="J28" s="2" t="s">
        <v>10</v>
      </c>
      <c r="K28" s="2" t="s">
        <v>10</v>
      </c>
      <c r="L28" s="1" t="s">
        <v>10</v>
      </c>
      <c r="M28" s="2" t="s">
        <v>7</v>
      </c>
      <c r="N28" s="38" t="s">
        <v>10</v>
      </c>
    </row>
    <row r="29" spans="3:14">
      <c r="C29" s="33" t="s">
        <v>367</v>
      </c>
      <c r="D29" s="2" t="s">
        <v>368</v>
      </c>
      <c r="E29" s="2" t="s">
        <v>368</v>
      </c>
      <c r="F29" s="2" t="s">
        <v>368</v>
      </c>
      <c r="G29" s="2" t="s">
        <v>368</v>
      </c>
      <c r="H29" s="2" t="s">
        <v>368</v>
      </c>
      <c r="I29" s="1" t="s">
        <v>368</v>
      </c>
      <c r="J29" s="2" t="s">
        <v>368</v>
      </c>
      <c r="K29" s="2" t="s">
        <v>368</v>
      </c>
      <c r="L29" s="1" t="s">
        <v>368</v>
      </c>
      <c r="M29" s="2" t="s">
        <v>368</v>
      </c>
      <c r="N29" s="38" t="s">
        <v>368</v>
      </c>
    </row>
    <row r="30" spans="3:14">
      <c r="C30" s="33" t="s">
        <v>881</v>
      </c>
      <c r="D30" s="2" t="s">
        <v>1343</v>
      </c>
      <c r="E30" s="2" t="s">
        <v>1345</v>
      </c>
      <c r="F30" s="2" t="s">
        <v>1348</v>
      </c>
      <c r="G30" s="2" t="s">
        <v>1351</v>
      </c>
      <c r="H30" s="2" t="s">
        <v>1354</v>
      </c>
      <c r="I30" s="1" t="s">
        <v>1357</v>
      </c>
      <c r="J30" s="2" t="s">
        <v>1360</v>
      </c>
      <c r="K30" s="2" t="s">
        <v>1363</v>
      </c>
      <c r="L30" s="1" t="s">
        <v>1366</v>
      </c>
      <c r="M30" s="2" t="s">
        <v>1369</v>
      </c>
      <c r="N30" s="38" t="s">
        <v>1372</v>
      </c>
    </row>
    <row r="31" spans="3:14">
      <c r="C31" s="33" t="s">
        <v>883</v>
      </c>
      <c r="D31" s="2">
        <v>4</v>
      </c>
      <c r="E31" s="2">
        <v>4</v>
      </c>
      <c r="F31" s="2">
        <v>10</v>
      </c>
      <c r="G31" s="2">
        <v>4</v>
      </c>
      <c r="H31" s="2">
        <v>4</v>
      </c>
      <c r="I31" s="1">
        <v>4</v>
      </c>
      <c r="J31" s="2">
        <v>4</v>
      </c>
      <c r="K31" s="2">
        <v>4</v>
      </c>
      <c r="L31" s="1">
        <v>4</v>
      </c>
      <c r="M31" s="2">
        <v>4</v>
      </c>
      <c r="N31" s="38">
        <v>4</v>
      </c>
    </row>
    <row r="32" spans="3:14">
      <c r="C32" s="33"/>
      <c r="D32" s="2"/>
      <c r="E32" s="2"/>
      <c r="F32" s="2"/>
      <c r="G32" s="2"/>
      <c r="H32" s="2"/>
      <c r="I32" s="1"/>
      <c r="J32" s="2"/>
      <c r="K32" s="2"/>
      <c r="L32" s="1"/>
      <c r="M32" s="2"/>
      <c r="N32" s="38"/>
    </row>
    <row r="33" spans="3:14">
      <c r="C33" s="33" t="s">
        <v>884</v>
      </c>
      <c r="D33" s="2"/>
      <c r="E33" s="2"/>
      <c r="F33" s="2"/>
      <c r="G33" s="2"/>
      <c r="H33" s="2"/>
      <c r="I33" s="1"/>
      <c r="J33" s="2"/>
      <c r="K33" s="2"/>
      <c r="L33" s="1"/>
      <c r="M33" s="2"/>
      <c r="N33" s="38"/>
    </row>
    <row r="34" spans="3:14">
      <c r="C34" s="33" t="s">
        <v>885</v>
      </c>
      <c r="D34" s="2">
        <v>-4.4640000000000004</v>
      </c>
      <c r="E34" s="2">
        <v>-1.9950000000000001</v>
      </c>
      <c r="F34" s="2">
        <v>-2.3940000000000001</v>
      </c>
      <c r="G34" s="2">
        <v>-0.90180000000000005</v>
      </c>
      <c r="H34" s="2">
        <v>-1.3520000000000001</v>
      </c>
      <c r="I34" s="1">
        <v>6.0249999999999998E-2</v>
      </c>
      <c r="J34" s="2">
        <v>-2.5409999999999999</v>
      </c>
      <c r="K34" s="2">
        <v>-5.1050000000000004</v>
      </c>
      <c r="L34" s="1">
        <v>-6.5129999999999999</v>
      </c>
      <c r="M34" s="2">
        <v>4.65E-2</v>
      </c>
      <c r="N34" s="38">
        <v>-0.33479999999999999</v>
      </c>
    </row>
    <row r="35" spans="3:14">
      <c r="C35" s="33" t="s">
        <v>886</v>
      </c>
      <c r="D35" s="2">
        <v>2.5880000000000001</v>
      </c>
      <c r="E35" s="2">
        <v>0.21759999999999999</v>
      </c>
      <c r="F35" s="2">
        <v>2.39</v>
      </c>
      <c r="G35" s="2">
        <v>0.13539999999999999</v>
      </c>
      <c r="H35" s="2">
        <v>0.61260000000000003</v>
      </c>
      <c r="I35" s="1">
        <v>0.1696</v>
      </c>
      <c r="J35" s="2">
        <v>0.59989999999999999</v>
      </c>
      <c r="K35" s="2">
        <v>2.2959999999999998</v>
      </c>
      <c r="L35" s="1">
        <v>1.778</v>
      </c>
      <c r="M35" s="2">
        <v>0.31309999999999999</v>
      </c>
      <c r="N35" s="38">
        <v>4.829E-2</v>
      </c>
    </row>
    <row r="36" spans="3:14">
      <c r="C36" s="33" t="s">
        <v>887</v>
      </c>
      <c r="D36" s="2">
        <v>1.294</v>
      </c>
      <c r="E36" s="2">
        <v>0.10879999999999999</v>
      </c>
      <c r="F36" s="2">
        <v>0.75590000000000002</v>
      </c>
      <c r="G36" s="2">
        <v>6.7710000000000006E-2</v>
      </c>
      <c r="H36" s="2">
        <v>0.30630000000000002</v>
      </c>
      <c r="I36" s="1">
        <v>8.4790000000000004E-2</v>
      </c>
      <c r="J36" s="2">
        <v>0.3</v>
      </c>
      <c r="K36" s="2">
        <v>1.1479999999999999</v>
      </c>
      <c r="L36" s="1">
        <v>0.88919999999999999</v>
      </c>
      <c r="M36" s="2">
        <v>0.15659999999999999</v>
      </c>
      <c r="N36" s="38">
        <v>2.4150000000000001E-2</v>
      </c>
    </row>
    <row r="37" spans="3:14">
      <c r="C37" s="33" t="s">
        <v>888</v>
      </c>
      <c r="D37" s="2" t="s">
        <v>1344</v>
      </c>
      <c r="E37" s="2" t="s">
        <v>1346</v>
      </c>
      <c r="F37" s="2" t="s">
        <v>1349</v>
      </c>
      <c r="G37" s="2" t="s">
        <v>1352</v>
      </c>
      <c r="H37" s="2" t="s">
        <v>1355</v>
      </c>
      <c r="I37" s="1" t="s">
        <v>1358</v>
      </c>
      <c r="J37" s="2" t="s">
        <v>1361</v>
      </c>
      <c r="K37" s="2" t="s">
        <v>1364</v>
      </c>
      <c r="L37" s="1" t="s">
        <v>1367</v>
      </c>
      <c r="M37" s="2" t="s">
        <v>1370</v>
      </c>
      <c r="N37" s="38" t="s">
        <v>1373</v>
      </c>
    </row>
    <row r="38" spans="3:14">
      <c r="C38" s="33" t="s">
        <v>890</v>
      </c>
      <c r="D38" s="2">
        <v>0.79869999999999997</v>
      </c>
      <c r="E38" s="2">
        <v>0.99119999999999997</v>
      </c>
      <c r="F38" s="2">
        <v>0.52700000000000002</v>
      </c>
      <c r="G38" s="2">
        <v>0.98340000000000005</v>
      </c>
      <c r="H38" s="2">
        <v>0.86650000000000005</v>
      </c>
      <c r="I38" s="1">
        <v>0.14399999999999999</v>
      </c>
      <c r="J38" s="2">
        <v>0.95989999999999998</v>
      </c>
      <c r="K38" s="2">
        <v>0.86829999999999996</v>
      </c>
      <c r="L38" s="1">
        <v>0.94699999999999995</v>
      </c>
      <c r="M38" s="2">
        <v>2.8570000000000002E-2</v>
      </c>
      <c r="N38" s="38">
        <v>0.98460000000000003</v>
      </c>
    </row>
    <row r="39" spans="3:14">
      <c r="C39" s="33"/>
      <c r="D39" s="2"/>
      <c r="E39" s="2"/>
      <c r="F39" s="2"/>
      <c r="G39" s="2"/>
      <c r="H39" s="2"/>
      <c r="I39" s="1"/>
      <c r="J39" s="2"/>
      <c r="K39" s="2"/>
      <c r="L39" s="1"/>
      <c r="M39" s="2"/>
      <c r="N39" s="38"/>
    </row>
    <row r="40" spans="3:14">
      <c r="C40" s="33" t="s">
        <v>891</v>
      </c>
      <c r="D40" s="2"/>
      <c r="E40" s="2"/>
      <c r="F40" s="2"/>
      <c r="G40" s="2"/>
      <c r="H40" s="2"/>
      <c r="I40" s="1"/>
      <c r="J40" s="2"/>
      <c r="K40" s="2"/>
      <c r="L40" s="1"/>
      <c r="M40" s="2"/>
      <c r="N40" s="38"/>
    </row>
    <row r="41" spans="3:14">
      <c r="C41" s="33" t="s">
        <v>892</v>
      </c>
      <c r="D41" s="2">
        <v>-0.79479999999999995</v>
      </c>
      <c r="E41" s="2">
        <v>-0.27500000000000002</v>
      </c>
      <c r="F41" s="2">
        <v>-0.1386</v>
      </c>
      <c r="G41" s="2">
        <v>-0.1016</v>
      </c>
      <c r="H41" s="2">
        <v>0.75639999999999996</v>
      </c>
      <c r="I41" s="1">
        <v>-0.58589999999999998</v>
      </c>
      <c r="J41" s="2">
        <v>0.69910000000000005</v>
      </c>
      <c r="K41" s="2">
        <v>0.59409999999999996</v>
      </c>
      <c r="L41" s="1">
        <v>0.81369999999999998</v>
      </c>
      <c r="M41" s="2">
        <v>0.76259999999999994</v>
      </c>
      <c r="N41" s="38">
        <v>0.89729999999999999</v>
      </c>
    </row>
    <row r="42" spans="3:14">
      <c r="C42" s="33" t="s">
        <v>893</v>
      </c>
      <c r="D42" s="2">
        <v>0.1026</v>
      </c>
      <c r="E42" s="2">
        <v>0.36249999999999999</v>
      </c>
      <c r="F42" s="2">
        <v>0.3513</v>
      </c>
      <c r="G42" s="2">
        <v>0.44919999999999999</v>
      </c>
      <c r="H42" s="2">
        <v>0.12180000000000001</v>
      </c>
      <c r="I42" s="1">
        <v>0.20699999999999999</v>
      </c>
      <c r="J42" s="2">
        <v>0.15040000000000001</v>
      </c>
      <c r="K42" s="2">
        <v>0.2029</v>
      </c>
      <c r="L42" s="1">
        <v>9.3200000000000005E-2</v>
      </c>
      <c r="M42" s="2">
        <v>0.1187</v>
      </c>
      <c r="N42" s="38">
        <v>5.1299999999999998E-2</v>
      </c>
    </row>
    <row r="43" spans="3:14">
      <c r="C43" s="33" t="s">
        <v>365</v>
      </c>
      <c r="D43" s="2" t="s">
        <v>6</v>
      </c>
      <c r="E43" s="2" t="s">
        <v>6</v>
      </c>
      <c r="F43" s="2" t="s">
        <v>6</v>
      </c>
      <c r="G43" s="2" t="s">
        <v>6</v>
      </c>
      <c r="H43" s="2" t="s">
        <v>6</v>
      </c>
      <c r="I43" s="1" t="s">
        <v>6</v>
      </c>
      <c r="J43" s="2" t="s">
        <v>6</v>
      </c>
      <c r="K43" s="2" t="s">
        <v>6</v>
      </c>
      <c r="L43" s="1" t="s">
        <v>6</v>
      </c>
      <c r="M43" s="2" t="s">
        <v>6</v>
      </c>
      <c r="N43" s="38" t="s">
        <v>6</v>
      </c>
    </row>
    <row r="44" spans="3:14" ht="15" thickBot="1">
      <c r="C44" s="34" t="s">
        <v>894</v>
      </c>
      <c r="D44" s="242" t="s">
        <v>7</v>
      </c>
      <c r="E44" s="242" t="s">
        <v>7</v>
      </c>
      <c r="F44" s="242" t="s">
        <v>7</v>
      </c>
      <c r="G44" s="242" t="s">
        <v>7</v>
      </c>
      <c r="H44" s="242" t="s">
        <v>7</v>
      </c>
      <c r="I44" s="49" t="s">
        <v>7</v>
      </c>
      <c r="J44" s="242" t="s">
        <v>7</v>
      </c>
      <c r="K44" s="242" t="s">
        <v>7</v>
      </c>
      <c r="L44" s="49" t="s">
        <v>7</v>
      </c>
      <c r="M44" s="242" t="s">
        <v>7</v>
      </c>
      <c r="N44" s="39" t="s">
        <v>7</v>
      </c>
    </row>
    <row r="46" spans="3:14">
      <c r="D46" s="3"/>
      <c r="E46" s="3"/>
    </row>
    <row r="47" spans="3:14">
      <c r="D47" s="1"/>
      <c r="E47" s="1"/>
    </row>
    <row r="48" spans="3:14">
      <c r="D48" s="1"/>
      <c r="E48" s="1"/>
    </row>
    <row r="49" spans="4:5">
      <c r="D49" s="1"/>
      <c r="E49" s="1"/>
    </row>
    <row r="50" spans="4:5">
      <c r="D50" s="1"/>
      <c r="E50" s="1"/>
    </row>
  </sheetData>
  <mergeCells count="1">
    <mergeCell ref="D3:K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A2489-6BC7-47DE-921D-1ACE5C3ACA5B}">
  <dimension ref="B3:Z80"/>
  <sheetViews>
    <sheetView zoomScale="90" zoomScaleNormal="90" workbookViewId="0">
      <selection activeCell="B21" sqref="B21"/>
    </sheetView>
  </sheetViews>
  <sheetFormatPr defaultRowHeight="14.4"/>
  <cols>
    <col min="2" max="2" width="73.109375" customWidth="1"/>
    <col min="8" max="8" width="56.88671875" customWidth="1"/>
    <col min="11" max="11" width="44" customWidth="1"/>
    <col min="13" max="13" width="13.88671875" customWidth="1"/>
    <col min="14" max="14" width="12.44140625" customWidth="1"/>
    <col min="17" max="17" width="56.6640625" customWidth="1"/>
  </cols>
  <sheetData>
    <row r="3" spans="2:15">
      <c r="B3" s="7" t="s">
        <v>1081</v>
      </c>
      <c r="K3" s="7" t="s">
        <v>1082</v>
      </c>
    </row>
    <row r="4" spans="2:15">
      <c r="C4" s="343" t="s">
        <v>1080</v>
      </c>
      <c r="D4" s="343"/>
      <c r="E4" s="343"/>
      <c r="F4" t="s">
        <v>1105</v>
      </c>
      <c r="L4" s="97" t="s">
        <v>1080</v>
      </c>
      <c r="M4" s="96"/>
      <c r="N4" s="97"/>
      <c r="O4" t="s">
        <v>1105</v>
      </c>
    </row>
    <row r="5" spans="2:15">
      <c r="B5" s="187" t="s">
        <v>1066</v>
      </c>
      <c r="C5" s="183">
        <v>66</v>
      </c>
      <c r="D5" s="183">
        <v>109</v>
      </c>
      <c r="E5" s="183">
        <v>47</v>
      </c>
      <c r="K5" s="187" t="s">
        <v>1066</v>
      </c>
      <c r="L5" s="186">
        <v>12</v>
      </c>
      <c r="M5" s="186">
        <v>20</v>
      </c>
      <c r="N5" s="186">
        <v>15</v>
      </c>
    </row>
    <row r="6" spans="2:15">
      <c r="B6" s="187" t="s">
        <v>1067</v>
      </c>
      <c r="C6" s="183">
        <v>33</v>
      </c>
      <c r="D6" s="183">
        <v>79</v>
      </c>
      <c r="E6" s="183">
        <v>187</v>
      </c>
      <c r="F6" s="186" t="s">
        <v>5</v>
      </c>
      <c r="K6" s="187" t="s">
        <v>1067</v>
      </c>
      <c r="L6" s="186">
        <v>13</v>
      </c>
      <c r="M6" s="186">
        <v>18</v>
      </c>
      <c r="N6" s="186">
        <v>18</v>
      </c>
      <c r="O6" s="186" t="s">
        <v>5</v>
      </c>
    </row>
    <row r="7" spans="2:15">
      <c r="B7" s="187" t="s">
        <v>1068</v>
      </c>
      <c r="C7" s="183">
        <v>70</v>
      </c>
      <c r="D7" s="183">
        <v>166</v>
      </c>
      <c r="E7" s="183">
        <v>41</v>
      </c>
      <c r="F7" s="186" t="s">
        <v>5</v>
      </c>
      <c r="K7" s="187" t="s">
        <v>1068</v>
      </c>
      <c r="L7" s="186">
        <v>75</v>
      </c>
      <c r="M7" s="186">
        <v>94</v>
      </c>
      <c r="N7" s="186">
        <v>85</v>
      </c>
      <c r="O7" s="186">
        <v>0.33639999999999998</v>
      </c>
    </row>
    <row r="8" spans="2:15">
      <c r="B8" s="187" t="s">
        <v>1069</v>
      </c>
      <c r="C8" s="183">
        <v>51</v>
      </c>
      <c r="D8" s="183">
        <v>42</v>
      </c>
      <c r="E8" s="183">
        <v>42</v>
      </c>
      <c r="F8" s="186" t="s">
        <v>5</v>
      </c>
      <c r="K8" s="187" t="s">
        <v>1069</v>
      </c>
      <c r="L8" s="186">
        <v>17</v>
      </c>
      <c r="M8" s="186">
        <v>19</v>
      </c>
      <c r="N8" s="186">
        <v>17</v>
      </c>
      <c r="O8" s="186" t="s">
        <v>5</v>
      </c>
    </row>
    <row r="9" spans="2:15">
      <c r="B9" s="187" t="s">
        <v>1070</v>
      </c>
      <c r="C9" s="183">
        <v>21</v>
      </c>
      <c r="D9" s="183">
        <v>53</v>
      </c>
      <c r="E9" s="183">
        <v>45</v>
      </c>
      <c r="F9" s="186" t="s">
        <v>5</v>
      </c>
      <c r="K9" s="187" t="s">
        <v>1070</v>
      </c>
      <c r="L9" s="186">
        <v>23</v>
      </c>
      <c r="M9" s="186">
        <v>13</v>
      </c>
      <c r="N9" s="186">
        <v>28</v>
      </c>
      <c r="O9" s="186" t="s">
        <v>5</v>
      </c>
    </row>
    <row r="10" spans="2:15">
      <c r="B10" s="188" t="s">
        <v>1071</v>
      </c>
      <c r="C10" s="183">
        <v>93</v>
      </c>
      <c r="D10" s="183">
        <v>640</v>
      </c>
      <c r="E10" s="183">
        <v>394</v>
      </c>
      <c r="F10" s="186" t="s">
        <v>5</v>
      </c>
      <c r="K10" s="188" t="s">
        <v>1071</v>
      </c>
      <c r="L10" s="186">
        <v>194</v>
      </c>
      <c r="M10" s="186">
        <v>114</v>
      </c>
      <c r="N10" s="186">
        <v>181</v>
      </c>
      <c r="O10" s="201">
        <v>7.3800000000000004E-2</v>
      </c>
    </row>
    <row r="11" spans="2:15">
      <c r="B11" s="187" t="s">
        <v>1031</v>
      </c>
      <c r="C11" s="183">
        <v>23</v>
      </c>
      <c r="D11" s="183">
        <v>22</v>
      </c>
      <c r="E11" s="183">
        <v>43</v>
      </c>
      <c r="F11" s="186">
        <v>0.45340000000000003</v>
      </c>
      <c r="K11" s="187" t="s">
        <v>1031</v>
      </c>
      <c r="L11" s="186">
        <v>8</v>
      </c>
      <c r="M11" s="186">
        <v>8</v>
      </c>
      <c r="N11" s="186">
        <v>16</v>
      </c>
      <c r="O11" s="186" t="s">
        <v>5</v>
      </c>
    </row>
    <row r="12" spans="2:15">
      <c r="B12" s="187" t="s">
        <v>1072</v>
      </c>
      <c r="C12" s="183">
        <v>57</v>
      </c>
      <c r="D12" s="183">
        <v>43</v>
      </c>
      <c r="E12" s="183">
        <v>32</v>
      </c>
      <c r="K12" s="187" t="s">
        <v>1072</v>
      </c>
      <c r="L12" s="186">
        <v>75</v>
      </c>
      <c r="M12" s="186">
        <v>94</v>
      </c>
      <c r="N12" s="186">
        <v>85</v>
      </c>
    </row>
    <row r="13" spans="2:15">
      <c r="B13" s="187" t="s">
        <v>1073</v>
      </c>
      <c r="C13" s="183">
        <v>36</v>
      </c>
      <c r="D13" s="183">
        <v>46</v>
      </c>
      <c r="E13" s="183">
        <v>164</v>
      </c>
      <c r="F13" s="186" t="s">
        <v>5</v>
      </c>
      <c r="K13" s="187" t="s">
        <v>1073</v>
      </c>
      <c r="L13" s="186">
        <v>80</v>
      </c>
      <c r="M13" s="186">
        <v>55</v>
      </c>
      <c r="N13" s="186">
        <v>121</v>
      </c>
      <c r="O13" s="186" t="s">
        <v>5</v>
      </c>
    </row>
    <row r="14" spans="2:15">
      <c r="B14" s="187" t="s">
        <v>1074</v>
      </c>
      <c r="C14" s="183">
        <v>603</v>
      </c>
      <c r="D14" s="183">
        <v>432</v>
      </c>
      <c r="E14" s="183">
        <v>435</v>
      </c>
      <c r="F14" s="198">
        <v>5.8099999999999999E-2</v>
      </c>
      <c r="K14" s="187" t="s">
        <v>1074</v>
      </c>
      <c r="L14" s="186">
        <v>300</v>
      </c>
      <c r="M14" s="186">
        <v>261</v>
      </c>
      <c r="N14" s="186">
        <v>392</v>
      </c>
      <c r="O14" s="186">
        <v>0.13289999999999999</v>
      </c>
    </row>
    <row r="15" spans="2:15">
      <c r="B15" s="187" t="s">
        <v>1075</v>
      </c>
      <c r="C15" s="183">
        <v>693</v>
      </c>
      <c r="D15" s="183">
        <v>5250</v>
      </c>
      <c r="E15" s="183">
        <v>1357</v>
      </c>
      <c r="F15" s="198">
        <v>6.6E-3</v>
      </c>
      <c r="K15" s="187" t="s">
        <v>1075</v>
      </c>
      <c r="L15" s="186">
        <v>180</v>
      </c>
      <c r="M15" s="186">
        <v>339</v>
      </c>
      <c r="N15" s="186">
        <v>255</v>
      </c>
      <c r="O15" s="186">
        <v>0.33229999999999998</v>
      </c>
    </row>
    <row r="16" spans="2:15">
      <c r="B16" s="187" t="s">
        <v>1076</v>
      </c>
      <c r="C16" s="183">
        <v>87</v>
      </c>
      <c r="D16" s="183">
        <v>66</v>
      </c>
      <c r="E16" s="183">
        <v>77</v>
      </c>
      <c r="F16" s="186" t="s">
        <v>5</v>
      </c>
      <c r="K16" s="187" t="s">
        <v>1076</v>
      </c>
      <c r="L16" s="186">
        <v>110</v>
      </c>
      <c r="M16" s="186">
        <v>132</v>
      </c>
      <c r="N16" s="186">
        <v>138</v>
      </c>
      <c r="O16" s="186" t="s">
        <v>5</v>
      </c>
    </row>
    <row r="17" spans="2:17">
      <c r="B17" s="187" t="s">
        <v>1077</v>
      </c>
      <c r="C17" s="183">
        <v>265</v>
      </c>
      <c r="D17" s="183">
        <v>385</v>
      </c>
      <c r="E17" s="183">
        <v>232</v>
      </c>
      <c r="F17" s="186">
        <v>0.33229999999999998</v>
      </c>
      <c r="K17" s="187" t="s">
        <v>1077</v>
      </c>
      <c r="L17" s="186">
        <v>563</v>
      </c>
      <c r="M17" s="186">
        <v>781</v>
      </c>
      <c r="N17" s="186">
        <v>983</v>
      </c>
      <c r="O17" s="198">
        <v>1.11E-2</v>
      </c>
    </row>
    <row r="18" spans="2:17">
      <c r="B18" s="187" t="s">
        <v>1078</v>
      </c>
      <c r="C18" s="183">
        <v>334</v>
      </c>
      <c r="D18" s="183">
        <v>144</v>
      </c>
      <c r="E18" s="183">
        <v>56</v>
      </c>
      <c r="K18" s="187" t="s">
        <v>1078</v>
      </c>
      <c r="L18" s="186">
        <v>80</v>
      </c>
      <c r="M18" s="186">
        <v>78</v>
      </c>
      <c r="N18" s="186">
        <v>68</v>
      </c>
    </row>
    <row r="19" spans="2:17">
      <c r="B19" s="187" t="s">
        <v>1079</v>
      </c>
      <c r="C19" s="183">
        <v>264</v>
      </c>
      <c r="D19" s="183">
        <v>334</v>
      </c>
      <c r="E19" s="183">
        <v>1012</v>
      </c>
      <c r="F19" s="186">
        <v>0.4622</v>
      </c>
      <c r="K19" s="187" t="s">
        <v>1079</v>
      </c>
      <c r="L19" s="186">
        <v>194</v>
      </c>
      <c r="M19" s="186">
        <v>114</v>
      </c>
      <c r="N19" s="186">
        <v>181</v>
      </c>
      <c r="O19" s="186">
        <v>0.3594</v>
      </c>
    </row>
    <row r="20" spans="2:17">
      <c r="B20" s="187" t="s">
        <v>1064</v>
      </c>
      <c r="C20" s="183">
        <v>605</v>
      </c>
      <c r="D20" s="183">
        <v>1062</v>
      </c>
      <c r="E20" s="183">
        <v>552</v>
      </c>
      <c r="F20" s="198">
        <v>5.9900000000000002E-2</v>
      </c>
      <c r="K20" s="187" t="s">
        <v>1064</v>
      </c>
      <c r="L20" s="186">
        <v>37</v>
      </c>
      <c r="M20" s="186">
        <v>31</v>
      </c>
      <c r="N20" s="186">
        <v>43</v>
      </c>
      <c r="O20" s="186">
        <v>0.3594</v>
      </c>
    </row>
    <row r="22" spans="2:17" ht="15" thickBot="1"/>
    <row r="23" spans="2:17">
      <c r="B23" s="189" t="s">
        <v>305</v>
      </c>
      <c r="C23" s="190">
        <v>1</v>
      </c>
      <c r="D23" s="190"/>
      <c r="E23" s="190"/>
      <c r="F23" s="190"/>
      <c r="G23" s="190"/>
      <c r="H23" s="191"/>
      <c r="K23" s="189" t="s">
        <v>305</v>
      </c>
      <c r="L23" s="190">
        <v>1</v>
      </c>
      <c r="M23" s="190"/>
      <c r="N23" s="190"/>
      <c r="O23" s="190"/>
      <c r="P23" s="190"/>
      <c r="Q23" s="191"/>
    </row>
    <row r="24" spans="2:17">
      <c r="B24" s="192" t="s">
        <v>306</v>
      </c>
      <c r="C24" s="186">
        <v>6</v>
      </c>
      <c r="D24" s="186"/>
      <c r="E24" s="186"/>
      <c r="F24" s="186"/>
      <c r="G24" s="186"/>
      <c r="H24" s="193"/>
      <c r="K24" s="192" t="s">
        <v>306</v>
      </c>
      <c r="L24" s="186">
        <v>6</v>
      </c>
      <c r="M24" s="186"/>
      <c r="N24" s="186"/>
      <c r="O24" s="186"/>
      <c r="P24" s="186"/>
      <c r="Q24" s="193"/>
    </row>
    <row r="25" spans="2:17">
      <c r="B25" s="192" t="s">
        <v>24</v>
      </c>
      <c r="C25" s="186">
        <v>0.05</v>
      </c>
      <c r="D25" s="186"/>
      <c r="E25" s="186"/>
      <c r="F25" s="186"/>
      <c r="G25" s="186"/>
      <c r="H25" s="193"/>
      <c r="K25" s="192" t="s">
        <v>24</v>
      </c>
      <c r="L25" s="186">
        <v>0.05</v>
      </c>
      <c r="M25" s="186"/>
      <c r="N25" s="186"/>
      <c r="O25" s="186"/>
      <c r="P25" s="186"/>
      <c r="Q25" s="193"/>
    </row>
    <row r="26" spans="2:17">
      <c r="B26" s="192"/>
      <c r="C26" s="186"/>
      <c r="D26" s="186"/>
      <c r="E26" s="186"/>
      <c r="F26" s="186"/>
      <c r="G26" s="186"/>
      <c r="H26" s="193"/>
      <c r="K26" s="192"/>
      <c r="L26" s="186"/>
      <c r="M26" s="186"/>
      <c r="N26" s="186"/>
      <c r="O26" s="186"/>
      <c r="P26" s="186"/>
      <c r="Q26" s="193"/>
    </row>
    <row r="27" spans="2:17">
      <c r="B27" s="192" t="s">
        <v>436</v>
      </c>
      <c r="C27" s="186" t="s">
        <v>437</v>
      </c>
      <c r="D27" s="186" t="s">
        <v>22</v>
      </c>
      <c r="E27" s="186" t="s">
        <v>21</v>
      </c>
      <c r="F27" s="186" t="s">
        <v>311</v>
      </c>
      <c r="G27" s="186" t="s">
        <v>23</v>
      </c>
      <c r="H27" s="193"/>
      <c r="K27" s="192" t="s">
        <v>436</v>
      </c>
      <c r="L27" s="186" t="s">
        <v>437</v>
      </c>
      <c r="M27" s="186" t="s">
        <v>22</v>
      </c>
      <c r="N27" s="186" t="s">
        <v>21</v>
      </c>
      <c r="O27" s="186" t="s">
        <v>311</v>
      </c>
      <c r="P27" s="186" t="s">
        <v>23</v>
      </c>
      <c r="Q27" s="193"/>
    </row>
    <row r="28" spans="2:17">
      <c r="B28" s="192" t="s">
        <v>1083</v>
      </c>
      <c r="C28" s="186">
        <v>0.66669999999999996</v>
      </c>
      <c r="D28" s="186" t="s">
        <v>7</v>
      </c>
      <c r="E28" s="186" t="s">
        <v>6</v>
      </c>
      <c r="F28" s="186" t="s">
        <v>5</v>
      </c>
      <c r="G28" s="186" t="s">
        <v>19</v>
      </c>
      <c r="H28" s="199" t="s">
        <v>1067</v>
      </c>
      <c r="K28" s="192" t="s">
        <v>1094</v>
      </c>
      <c r="L28" s="186">
        <v>-1.167</v>
      </c>
      <c r="M28" s="186" t="s">
        <v>7</v>
      </c>
      <c r="N28" s="186" t="s">
        <v>6</v>
      </c>
      <c r="O28" s="186" t="s">
        <v>5</v>
      </c>
      <c r="P28" s="186" t="s">
        <v>19</v>
      </c>
      <c r="Q28" s="199" t="s">
        <v>1067</v>
      </c>
    </row>
    <row r="29" spans="2:17">
      <c r="B29" s="192" t="s">
        <v>1084</v>
      </c>
      <c r="C29" s="186">
        <v>1</v>
      </c>
      <c r="D29" s="186" t="s">
        <v>7</v>
      </c>
      <c r="E29" s="186" t="s">
        <v>6</v>
      </c>
      <c r="F29" s="186" t="s">
        <v>5</v>
      </c>
      <c r="G29" s="186" t="s">
        <v>17</v>
      </c>
      <c r="H29" s="199" t="s">
        <v>1068</v>
      </c>
      <c r="K29" s="192" t="s">
        <v>1098</v>
      </c>
      <c r="L29" s="186">
        <v>-9.6669999999999998</v>
      </c>
      <c r="M29" s="186" t="s">
        <v>7</v>
      </c>
      <c r="N29" s="186" t="s">
        <v>6</v>
      </c>
      <c r="O29" s="186">
        <v>0.33639999999999998</v>
      </c>
      <c r="P29" s="186" t="s">
        <v>17</v>
      </c>
      <c r="Q29" s="199" t="s">
        <v>1068</v>
      </c>
    </row>
    <row r="30" spans="2:17">
      <c r="B30" s="192" t="s">
        <v>1085</v>
      </c>
      <c r="C30" s="186">
        <v>5.3330000000000002</v>
      </c>
      <c r="D30" s="186" t="s">
        <v>7</v>
      </c>
      <c r="E30" s="186" t="s">
        <v>6</v>
      </c>
      <c r="F30" s="186" t="s">
        <v>5</v>
      </c>
      <c r="G30" s="186" t="s">
        <v>15</v>
      </c>
      <c r="H30" s="199" t="s">
        <v>1069</v>
      </c>
      <c r="K30" s="192" t="s">
        <v>1095</v>
      </c>
      <c r="L30" s="186">
        <v>-2.3330000000000002</v>
      </c>
      <c r="M30" s="186" t="s">
        <v>7</v>
      </c>
      <c r="N30" s="186" t="s">
        <v>6</v>
      </c>
      <c r="O30" s="186" t="s">
        <v>5</v>
      </c>
      <c r="P30" s="186" t="s">
        <v>15</v>
      </c>
      <c r="Q30" s="199" t="s">
        <v>1069</v>
      </c>
    </row>
    <row r="31" spans="2:17">
      <c r="B31" s="192" t="s">
        <v>1086</v>
      </c>
      <c r="C31" s="186">
        <v>6</v>
      </c>
      <c r="D31" s="186" t="s">
        <v>7</v>
      </c>
      <c r="E31" s="186" t="s">
        <v>6</v>
      </c>
      <c r="F31" s="186" t="s">
        <v>5</v>
      </c>
      <c r="G31" s="186" t="s">
        <v>13</v>
      </c>
      <c r="H31" s="199" t="s">
        <v>1070</v>
      </c>
      <c r="K31" s="192" t="s">
        <v>1099</v>
      </c>
      <c r="L31" s="186">
        <v>-3.8330000000000002</v>
      </c>
      <c r="M31" s="186" t="s">
        <v>7</v>
      </c>
      <c r="N31" s="186" t="s">
        <v>6</v>
      </c>
      <c r="O31" s="186" t="s">
        <v>5</v>
      </c>
      <c r="P31" s="186" t="s">
        <v>13</v>
      </c>
      <c r="Q31" s="199" t="s">
        <v>1070</v>
      </c>
    </row>
    <row r="32" spans="2:17">
      <c r="B32" s="192" t="s">
        <v>1087</v>
      </c>
      <c r="C32" s="186">
        <v>-5.6669999999999998</v>
      </c>
      <c r="D32" s="186" t="s">
        <v>7</v>
      </c>
      <c r="E32" s="186" t="s">
        <v>6</v>
      </c>
      <c r="F32" s="186" t="s">
        <v>5</v>
      </c>
      <c r="G32" s="186" t="s">
        <v>11</v>
      </c>
      <c r="H32" s="200" t="s">
        <v>1071</v>
      </c>
      <c r="K32" s="192" t="s">
        <v>1096</v>
      </c>
      <c r="L32" s="186">
        <v>-12.67</v>
      </c>
      <c r="M32" s="186" t="s">
        <v>7</v>
      </c>
      <c r="N32" s="186" t="s">
        <v>6</v>
      </c>
      <c r="O32" s="186">
        <v>7.3800000000000004E-2</v>
      </c>
      <c r="P32" s="186" t="s">
        <v>11</v>
      </c>
      <c r="Q32" s="200" t="s">
        <v>1071</v>
      </c>
    </row>
    <row r="33" spans="2:17">
      <c r="B33" s="192" t="s">
        <v>1088</v>
      </c>
      <c r="C33" s="186">
        <v>9</v>
      </c>
      <c r="D33" s="186" t="s">
        <v>7</v>
      </c>
      <c r="E33" s="186" t="s">
        <v>6</v>
      </c>
      <c r="F33" s="186">
        <v>0.45340000000000003</v>
      </c>
      <c r="G33" s="186" t="s">
        <v>4</v>
      </c>
      <c r="H33" s="199" t="s">
        <v>1031</v>
      </c>
      <c r="K33" s="192" t="s">
        <v>1097</v>
      </c>
      <c r="L33" s="186">
        <v>4</v>
      </c>
      <c r="M33" s="186" t="s">
        <v>7</v>
      </c>
      <c r="N33" s="186" t="s">
        <v>6</v>
      </c>
      <c r="O33" s="186" t="s">
        <v>5</v>
      </c>
      <c r="P33" s="186" t="s">
        <v>4</v>
      </c>
      <c r="Q33" s="199" t="s">
        <v>1031</v>
      </c>
    </row>
    <row r="34" spans="2:17">
      <c r="B34" s="192"/>
      <c r="C34" s="186"/>
      <c r="D34" s="186"/>
      <c r="E34" s="186"/>
      <c r="F34" s="186"/>
      <c r="G34" s="186"/>
      <c r="H34" s="193"/>
      <c r="K34" s="192"/>
      <c r="L34" s="186"/>
      <c r="M34" s="186"/>
      <c r="N34" s="186"/>
      <c r="O34" s="186"/>
      <c r="P34" s="186"/>
      <c r="Q34" s="193"/>
    </row>
    <row r="35" spans="2:17">
      <c r="B35" s="192" t="s">
        <v>325</v>
      </c>
      <c r="C35" s="186" t="s">
        <v>449</v>
      </c>
      <c r="D35" s="186" t="s">
        <v>450</v>
      </c>
      <c r="E35" s="186" t="s">
        <v>437</v>
      </c>
      <c r="F35" s="186" t="s">
        <v>2</v>
      </c>
      <c r="G35" s="186" t="s">
        <v>1</v>
      </c>
      <c r="H35" s="193" t="s">
        <v>0</v>
      </c>
      <c r="K35" s="192" t="s">
        <v>325</v>
      </c>
      <c r="L35" s="186" t="s">
        <v>449</v>
      </c>
      <c r="M35" s="186" t="s">
        <v>450</v>
      </c>
      <c r="N35" s="186" t="s">
        <v>437</v>
      </c>
      <c r="O35" s="186" t="s">
        <v>2</v>
      </c>
      <c r="P35" s="186" t="s">
        <v>1</v>
      </c>
      <c r="Q35" s="193" t="s">
        <v>0</v>
      </c>
    </row>
    <row r="36" spans="2:17">
      <c r="B36" s="192" t="s">
        <v>1083</v>
      </c>
      <c r="C36" s="186">
        <v>13.33</v>
      </c>
      <c r="D36" s="186">
        <v>12.67</v>
      </c>
      <c r="E36" s="186">
        <v>0.66669999999999996</v>
      </c>
      <c r="F36" s="186">
        <v>3</v>
      </c>
      <c r="G36" s="186">
        <v>3</v>
      </c>
      <c r="H36" s="193">
        <v>0.13159999999999999</v>
      </c>
      <c r="K36" s="192" t="s">
        <v>1094</v>
      </c>
      <c r="L36" s="186">
        <v>7.3330000000000002</v>
      </c>
      <c r="M36" s="186">
        <v>8.5</v>
      </c>
      <c r="N36" s="186">
        <v>-1.167</v>
      </c>
      <c r="O36" s="186">
        <v>3</v>
      </c>
      <c r="P36" s="186">
        <v>3</v>
      </c>
      <c r="Q36" s="193">
        <v>0.2306</v>
      </c>
    </row>
    <row r="37" spans="2:17">
      <c r="B37" s="192" t="s">
        <v>1084</v>
      </c>
      <c r="C37" s="186">
        <v>13.33</v>
      </c>
      <c r="D37" s="186">
        <v>12.33</v>
      </c>
      <c r="E37" s="186">
        <v>1</v>
      </c>
      <c r="F37" s="186">
        <v>3</v>
      </c>
      <c r="G37" s="186">
        <v>3</v>
      </c>
      <c r="H37" s="193">
        <v>0.19739999999999999</v>
      </c>
      <c r="K37" s="192" t="s">
        <v>1098</v>
      </c>
      <c r="L37" s="186">
        <v>7.3330000000000002</v>
      </c>
      <c r="M37" s="186">
        <v>17</v>
      </c>
      <c r="N37" s="186">
        <v>-9.6669999999999998</v>
      </c>
      <c r="O37" s="186">
        <v>3</v>
      </c>
      <c r="P37" s="186">
        <v>3</v>
      </c>
      <c r="Q37" s="193">
        <v>1.911</v>
      </c>
    </row>
    <row r="38" spans="2:17">
      <c r="B38" s="192" t="s">
        <v>1085</v>
      </c>
      <c r="C38" s="186">
        <v>13.33</v>
      </c>
      <c r="D38" s="186">
        <v>8</v>
      </c>
      <c r="E38" s="186">
        <v>5.3330000000000002</v>
      </c>
      <c r="F38" s="186">
        <v>3</v>
      </c>
      <c r="G38" s="186">
        <v>3</v>
      </c>
      <c r="H38" s="193">
        <v>1.0529999999999999</v>
      </c>
      <c r="K38" s="192" t="s">
        <v>1095</v>
      </c>
      <c r="L38" s="186">
        <v>7.3330000000000002</v>
      </c>
      <c r="M38" s="186">
        <v>9.6669999999999998</v>
      </c>
      <c r="N38" s="186">
        <v>-2.3330000000000002</v>
      </c>
      <c r="O38" s="186">
        <v>3</v>
      </c>
      <c r="P38" s="186">
        <v>3</v>
      </c>
      <c r="Q38" s="193">
        <v>0.4612</v>
      </c>
    </row>
    <row r="39" spans="2:17">
      <c r="B39" s="192" t="s">
        <v>1086</v>
      </c>
      <c r="C39" s="186">
        <v>13.33</v>
      </c>
      <c r="D39" s="186">
        <v>7.3330000000000002</v>
      </c>
      <c r="E39" s="186">
        <v>6</v>
      </c>
      <c r="F39" s="186">
        <v>3</v>
      </c>
      <c r="G39" s="186">
        <v>3</v>
      </c>
      <c r="H39" s="193">
        <v>1.1850000000000001</v>
      </c>
      <c r="K39" s="192" t="s">
        <v>1099</v>
      </c>
      <c r="L39" s="186">
        <v>7.3330000000000002</v>
      </c>
      <c r="M39" s="186">
        <v>11.17</v>
      </c>
      <c r="N39" s="186">
        <v>-3.8330000000000002</v>
      </c>
      <c r="O39" s="186">
        <v>3</v>
      </c>
      <c r="P39" s="186">
        <v>3</v>
      </c>
      <c r="Q39" s="193">
        <v>0.75760000000000005</v>
      </c>
    </row>
    <row r="40" spans="2:17">
      <c r="B40" s="192" t="s">
        <v>1087</v>
      </c>
      <c r="C40" s="186">
        <v>13.33</v>
      </c>
      <c r="D40" s="186">
        <v>19</v>
      </c>
      <c r="E40" s="186">
        <v>-5.6669999999999998</v>
      </c>
      <c r="F40" s="186">
        <v>3</v>
      </c>
      <c r="G40" s="186">
        <v>3</v>
      </c>
      <c r="H40" s="193">
        <v>1.119</v>
      </c>
      <c r="K40" s="192" t="s">
        <v>1096</v>
      </c>
      <c r="L40" s="186">
        <v>7.3330000000000002</v>
      </c>
      <c r="M40" s="186">
        <v>20</v>
      </c>
      <c r="N40" s="186">
        <v>-12.67</v>
      </c>
      <c r="O40" s="186">
        <v>3</v>
      </c>
      <c r="P40" s="186">
        <v>3</v>
      </c>
      <c r="Q40" s="193">
        <v>2.5030000000000001</v>
      </c>
    </row>
    <row r="41" spans="2:17" ht="15" thickBot="1">
      <c r="B41" s="195" t="s">
        <v>1088</v>
      </c>
      <c r="C41" s="196">
        <v>13.33</v>
      </c>
      <c r="D41" s="196">
        <v>4.3330000000000002</v>
      </c>
      <c r="E41" s="196">
        <v>9</v>
      </c>
      <c r="F41" s="196">
        <v>3</v>
      </c>
      <c r="G41" s="196">
        <v>3</v>
      </c>
      <c r="H41" s="197">
        <v>1.7769999999999999</v>
      </c>
      <c r="K41" s="195" t="s">
        <v>1097</v>
      </c>
      <c r="L41" s="196">
        <v>7.3330000000000002</v>
      </c>
      <c r="M41" s="196">
        <v>3.3330000000000002</v>
      </c>
      <c r="N41" s="196">
        <v>4</v>
      </c>
      <c r="O41" s="196">
        <v>3</v>
      </c>
      <c r="P41" s="196">
        <v>3</v>
      </c>
      <c r="Q41" s="197">
        <v>0.79059999999999997</v>
      </c>
    </row>
    <row r="43" spans="2:17" ht="15" thickBot="1"/>
    <row r="44" spans="2:17">
      <c r="B44" s="189" t="s">
        <v>305</v>
      </c>
      <c r="C44" s="190">
        <v>1</v>
      </c>
      <c r="D44" s="190"/>
      <c r="E44" s="190"/>
      <c r="F44" s="190"/>
      <c r="G44" s="190"/>
      <c r="H44" s="191"/>
      <c r="K44" s="189" t="s">
        <v>305</v>
      </c>
      <c r="L44" s="190">
        <v>1</v>
      </c>
      <c r="M44" s="190"/>
      <c r="N44" s="190"/>
      <c r="O44" s="190"/>
      <c r="P44" s="190"/>
      <c r="Q44" s="191"/>
    </row>
    <row r="45" spans="2:17">
      <c r="B45" s="192" t="s">
        <v>306</v>
      </c>
      <c r="C45" s="186">
        <v>5</v>
      </c>
      <c r="D45" s="186"/>
      <c r="E45" s="186"/>
      <c r="F45" s="186"/>
      <c r="G45" s="186"/>
      <c r="H45" s="193"/>
      <c r="K45" s="192" t="s">
        <v>306</v>
      </c>
      <c r="L45" s="186">
        <v>5</v>
      </c>
      <c r="M45" s="186"/>
      <c r="N45" s="186"/>
      <c r="O45" s="186"/>
      <c r="P45" s="186"/>
      <c r="Q45" s="193"/>
    </row>
    <row r="46" spans="2:17">
      <c r="B46" s="192" t="s">
        <v>24</v>
      </c>
      <c r="C46" s="186">
        <v>0.05</v>
      </c>
      <c r="D46" s="186"/>
      <c r="E46" s="186"/>
      <c r="F46" s="186"/>
      <c r="G46" s="186"/>
      <c r="H46" s="193"/>
      <c r="K46" s="192" t="s">
        <v>24</v>
      </c>
      <c r="L46" s="186">
        <v>0.05</v>
      </c>
      <c r="M46" s="186"/>
      <c r="N46" s="186"/>
      <c r="O46" s="186"/>
      <c r="P46" s="186"/>
      <c r="Q46" s="193"/>
    </row>
    <row r="47" spans="2:17">
      <c r="B47" s="192"/>
      <c r="C47" s="186"/>
      <c r="D47" s="186"/>
      <c r="E47" s="186"/>
      <c r="F47" s="186"/>
      <c r="G47" s="186"/>
      <c r="H47" s="193"/>
      <c r="K47" s="192"/>
      <c r="L47" s="186"/>
      <c r="M47" s="186"/>
      <c r="N47" s="186"/>
      <c r="O47" s="186"/>
      <c r="P47" s="186"/>
      <c r="Q47" s="193"/>
    </row>
    <row r="48" spans="2:17">
      <c r="B48" s="192" t="s">
        <v>436</v>
      </c>
      <c r="C48" s="186" t="s">
        <v>437</v>
      </c>
      <c r="D48" s="186" t="s">
        <v>22</v>
      </c>
      <c r="E48" s="186" t="s">
        <v>21</v>
      </c>
      <c r="F48" s="186" t="s">
        <v>311</v>
      </c>
      <c r="G48" s="186" t="s">
        <v>20</v>
      </c>
      <c r="H48" s="193"/>
      <c r="K48" s="192" t="s">
        <v>436</v>
      </c>
      <c r="L48" s="186" t="s">
        <v>437</v>
      </c>
      <c r="M48" s="186" t="s">
        <v>22</v>
      </c>
      <c r="N48" s="186" t="s">
        <v>21</v>
      </c>
      <c r="O48" s="186" t="s">
        <v>311</v>
      </c>
      <c r="P48" s="186" t="s">
        <v>20</v>
      </c>
      <c r="Q48" s="193"/>
    </row>
    <row r="49" spans="2:17">
      <c r="B49" s="192" t="s">
        <v>1089</v>
      </c>
      <c r="C49" s="186">
        <v>-2</v>
      </c>
      <c r="D49" s="186" t="s">
        <v>7</v>
      </c>
      <c r="E49" s="186" t="s">
        <v>6</v>
      </c>
      <c r="F49" s="186" t="s">
        <v>5</v>
      </c>
      <c r="G49" s="186" t="s">
        <v>18</v>
      </c>
      <c r="H49" s="199" t="s">
        <v>1073</v>
      </c>
      <c r="K49" s="192" t="s">
        <v>1089</v>
      </c>
      <c r="L49" s="186">
        <v>0</v>
      </c>
      <c r="M49" s="186" t="s">
        <v>7</v>
      </c>
      <c r="N49" s="186" t="s">
        <v>6</v>
      </c>
      <c r="O49" s="186" t="s">
        <v>5</v>
      </c>
      <c r="P49" s="186" t="s">
        <v>18</v>
      </c>
      <c r="Q49" s="199" t="s">
        <v>1073</v>
      </c>
    </row>
    <row r="50" spans="2:17">
      <c r="B50" s="192" t="s">
        <v>1100</v>
      </c>
      <c r="C50" s="186">
        <v>-11</v>
      </c>
      <c r="D50" s="186" t="s">
        <v>7</v>
      </c>
      <c r="E50" s="186" t="s">
        <v>6</v>
      </c>
      <c r="F50" s="198">
        <v>5.8099999999999999E-2</v>
      </c>
      <c r="G50" s="186" t="s">
        <v>16</v>
      </c>
      <c r="H50" s="199" t="s">
        <v>1074</v>
      </c>
      <c r="K50" s="192" t="s">
        <v>1100</v>
      </c>
      <c r="L50" s="186">
        <v>-9.6669999999999998</v>
      </c>
      <c r="M50" s="186" t="s">
        <v>7</v>
      </c>
      <c r="N50" s="186" t="s">
        <v>6</v>
      </c>
      <c r="O50" s="186">
        <v>0.13289999999999999</v>
      </c>
      <c r="P50" s="186" t="s">
        <v>16</v>
      </c>
      <c r="Q50" s="199" t="s">
        <v>1074</v>
      </c>
    </row>
    <row r="51" spans="2:17">
      <c r="B51" s="192" t="s">
        <v>1101</v>
      </c>
      <c r="C51" s="186">
        <v>-14</v>
      </c>
      <c r="D51" s="186" t="s">
        <v>10</v>
      </c>
      <c r="E51" s="186" t="s">
        <v>31</v>
      </c>
      <c r="F51" s="198">
        <v>6.6E-3</v>
      </c>
      <c r="G51" s="186" t="s">
        <v>14</v>
      </c>
      <c r="H51" s="199" t="s">
        <v>1075</v>
      </c>
      <c r="K51" s="192" t="s">
        <v>1101</v>
      </c>
      <c r="L51" s="186">
        <v>-8</v>
      </c>
      <c r="M51" s="186" t="s">
        <v>7</v>
      </c>
      <c r="N51" s="186" t="s">
        <v>6</v>
      </c>
      <c r="O51" s="186">
        <v>0.33229999999999998</v>
      </c>
      <c r="P51" s="186" t="s">
        <v>14</v>
      </c>
      <c r="Q51" s="199" t="s">
        <v>1075</v>
      </c>
    </row>
    <row r="52" spans="2:17">
      <c r="B52" s="192" t="s">
        <v>1090</v>
      </c>
      <c r="C52" s="186">
        <v>-4</v>
      </c>
      <c r="D52" s="186" t="s">
        <v>7</v>
      </c>
      <c r="E52" s="186" t="s">
        <v>6</v>
      </c>
      <c r="F52" s="186" t="s">
        <v>5</v>
      </c>
      <c r="G52" s="186" t="s">
        <v>12</v>
      </c>
      <c r="H52" s="199" t="s">
        <v>1076</v>
      </c>
      <c r="K52" s="192" t="s">
        <v>1090</v>
      </c>
      <c r="L52" s="186">
        <v>-4</v>
      </c>
      <c r="M52" s="186" t="s">
        <v>7</v>
      </c>
      <c r="N52" s="186" t="s">
        <v>6</v>
      </c>
      <c r="O52" s="186" t="s">
        <v>5</v>
      </c>
      <c r="P52" s="186" t="s">
        <v>12</v>
      </c>
      <c r="Q52" s="199" t="s">
        <v>1076</v>
      </c>
    </row>
    <row r="53" spans="2:17">
      <c r="B53" s="192" t="s">
        <v>1091</v>
      </c>
      <c r="C53" s="186">
        <v>-8</v>
      </c>
      <c r="D53" s="186" t="s">
        <v>7</v>
      </c>
      <c r="E53" s="186" t="s">
        <v>6</v>
      </c>
      <c r="F53" s="186">
        <v>0.33229999999999998</v>
      </c>
      <c r="G53" s="186" t="s">
        <v>8</v>
      </c>
      <c r="H53" s="199" t="s">
        <v>1077</v>
      </c>
      <c r="K53" s="192" t="s">
        <v>1091</v>
      </c>
      <c r="L53" s="186">
        <v>-13.33</v>
      </c>
      <c r="M53" s="186" t="s">
        <v>10</v>
      </c>
      <c r="N53" s="198" t="s">
        <v>9</v>
      </c>
      <c r="O53" s="198">
        <v>1.11E-2</v>
      </c>
      <c r="P53" s="186" t="s">
        <v>8</v>
      </c>
      <c r="Q53" s="199" t="s">
        <v>1077</v>
      </c>
    </row>
    <row r="54" spans="2:17">
      <c r="B54" s="192"/>
      <c r="C54" s="186"/>
      <c r="D54" s="186"/>
      <c r="E54" s="186"/>
      <c r="F54" s="186"/>
      <c r="G54" s="186"/>
      <c r="H54" s="193"/>
      <c r="K54" s="192"/>
      <c r="L54" s="186"/>
      <c r="M54" s="186"/>
      <c r="N54" s="186"/>
      <c r="O54" s="186"/>
      <c r="P54" s="186"/>
      <c r="Q54" s="193"/>
    </row>
    <row r="55" spans="2:17">
      <c r="B55" s="192" t="s">
        <v>325</v>
      </c>
      <c r="C55" s="186" t="s">
        <v>449</v>
      </c>
      <c r="D55" s="186" t="s">
        <v>450</v>
      </c>
      <c r="E55" s="186" t="s">
        <v>437</v>
      </c>
      <c r="F55" s="186" t="s">
        <v>2</v>
      </c>
      <c r="G55" s="186" t="s">
        <v>1</v>
      </c>
      <c r="H55" s="193" t="s">
        <v>0</v>
      </c>
      <c r="K55" s="192" t="s">
        <v>325</v>
      </c>
      <c r="L55" s="186" t="s">
        <v>449</v>
      </c>
      <c r="M55" s="186" t="s">
        <v>450</v>
      </c>
      <c r="N55" s="186" t="s">
        <v>437</v>
      </c>
      <c r="O55" s="186" t="s">
        <v>2</v>
      </c>
      <c r="P55" s="186" t="s">
        <v>1</v>
      </c>
      <c r="Q55" s="193" t="s">
        <v>0</v>
      </c>
    </row>
    <row r="56" spans="2:17">
      <c r="B56" s="192" t="s">
        <v>1089</v>
      </c>
      <c r="C56" s="186">
        <v>3</v>
      </c>
      <c r="D56" s="186">
        <v>5</v>
      </c>
      <c r="E56" s="186">
        <v>-2</v>
      </c>
      <c r="F56" s="186">
        <v>3</v>
      </c>
      <c r="G56" s="186">
        <v>3</v>
      </c>
      <c r="H56" s="193">
        <v>0.45879999999999999</v>
      </c>
      <c r="K56" s="192" t="s">
        <v>1089</v>
      </c>
      <c r="L56" s="186">
        <v>3.6669999999999998</v>
      </c>
      <c r="M56" s="186">
        <v>3.6669999999999998</v>
      </c>
      <c r="N56" s="186">
        <v>0</v>
      </c>
      <c r="O56" s="186">
        <v>3</v>
      </c>
      <c r="P56" s="186">
        <v>3</v>
      </c>
      <c r="Q56" s="193">
        <v>0</v>
      </c>
    </row>
    <row r="57" spans="2:17">
      <c r="B57" s="192" t="s">
        <v>1100</v>
      </c>
      <c r="C57" s="186">
        <v>3</v>
      </c>
      <c r="D57" s="186">
        <v>14</v>
      </c>
      <c r="E57" s="186">
        <v>-11</v>
      </c>
      <c r="F57" s="186">
        <v>3</v>
      </c>
      <c r="G57" s="186">
        <v>3</v>
      </c>
      <c r="H57" s="193">
        <v>2.524</v>
      </c>
      <c r="K57" s="192" t="s">
        <v>1100</v>
      </c>
      <c r="L57" s="186">
        <v>3.6669999999999998</v>
      </c>
      <c r="M57" s="186">
        <v>13.33</v>
      </c>
      <c r="N57" s="186">
        <v>-9.6669999999999998</v>
      </c>
      <c r="O57" s="186">
        <v>3</v>
      </c>
      <c r="P57" s="186">
        <v>3</v>
      </c>
      <c r="Q57" s="193">
        <v>2.218</v>
      </c>
    </row>
    <row r="58" spans="2:17">
      <c r="B58" s="192" t="s">
        <v>1101</v>
      </c>
      <c r="C58" s="186">
        <v>3</v>
      </c>
      <c r="D58" s="186">
        <v>17</v>
      </c>
      <c r="E58" s="186">
        <v>-14</v>
      </c>
      <c r="F58" s="186">
        <v>3</v>
      </c>
      <c r="G58" s="186">
        <v>3</v>
      </c>
      <c r="H58" s="193">
        <v>3.2120000000000002</v>
      </c>
      <c r="K58" s="192" t="s">
        <v>1101</v>
      </c>
      <c r="L58" s="186">
        <v>3.6669999999999998</v>
      </c>
      <c r="M58" s="186">
        <v>11.67</v>
      </c>
      <c r="N58" s="186">
        <v>-8</v>
      </c>
      <c r="O58" s="186">
        <v>3</v>
      </c>
      <c r="P58" s="186">
        <v>3</v>
      </c>
      <c r="Q58" s="193">
        <v>1.835</v>
      </c>
    </row>
    <row r="59" spans="2:17">
      <c r="B59" s="192" t="s">
        <v>1090</v>
      </c>
      <c r="C59" s="186">
        <v>3</v>
      </c>
      <c r="D59" s="186">
        <v>7</v>
      </c>
      <c r="E59" s="186">
        <v>-4</v>
      </c>
      <c r="F59" s="186">
        <v>3</v>
      </c>
      <c r="G59" s="186">
        <v>3</v>
      </c>
      <c r="H59" s="193">
        <v>0.91769999999999996</v>
      </c>
      <c r="K59" s="192" t="s">
        <v>1090</v>
      </c>
      <c r="L59" s="186">
        <v>3.6669999999999998</v>
      </c>
      <c r="M59" s="186">
        <v>7.6669999999999998</v>
      </c>
      <c r="N59" s="186">
        <v>-4</v>
      </c>
      <c r="O59" s="186">
        <v>3</v>
      </c>
      <c r="P59" s="186">
        <v>3</v>
      </c>
      <c r="Q59" s="193">
        <v>0.91769999999999996</v>
      </c>
    </row>
    <row r="60" spans="2:17" ht="15" thickBot="1">
      <c r="B60" s="195" t="s">
        <v>1091</v>
      </c>
      <c r="C60" s="196">
        <v>3</v>
      </c>
      <c r="D60" s="196">
        <v>11</v>
      </c>
      <c r="E60" s="196">
        <v>-8</v>
      </c>
      <c r="F60" s="196">
        <v>3</v>
      </c>
      <c r="G60" s="196">
        <v>3</v>
      </c>
      <c r="H60" s="197">
        <v>1.835</v>
      </c>
      <c r="K60" s="195" t="s">
        <v>1091</v>
      </c>
      <c r="L60" s="196">
        <v>3.6669999999999998</v>
      </c>
      <c r="M60" s="196">
        <v>17</v>
      </c>
      <c r="N60" s="196">
        <v>-13.33</v>
      </c>
      <c r="O60" s="196">
        <v>3</v>
      </c>
      <c r="P60" s="196">
        <v>3</v>
      </c>
      <c r="Q60" s="197">
        <v>3.0590000000000002</v>
      </c>
    </row>
    <row r="61" spans="2:17" ht="15" thickBot="1"/>
    <row r="62" spans="2:17">
      <c r="B62" s="189" t="s">
        <v>305</v>
      </c>
      <c r="C62" s="190">
        <v>1</v>
      </c>
      <c r="D62" s="190"/>
      <c r="E62" s="190"/>
      <c r="F62" s="190"/>
      <c r="G62" s="190"/>
      <c r="H62" s="191"/>
      <c r="K62" s="189" t="s">
        <v>305</v>
      </c>
      <c r="L62" s="190">
        <v>1</v>
      </c>
      <c r="M62" s="190"/>
      <c r="N62" s="190"/>
      <c r="O62" s="190"/>
      <c r="P62" s="190"/>
      <c r="Q62" s="191"/>
    </row>
    <row r="63" spans="2:17">
      <c r="B63" s="192" t="s">
        <v>306</v>
      </c>
      <c r="C63" s="186">
        <v>2</v>
      </c>
      <c r="D63" s="186"/>
      <c r="E63" s="186"/>
      <c r="F63" s="186"/>
      <c r="G63" s="186"/>
      <c r="H63" s="193"/>
      <c r="K63" s="192" t="s">
        <v>306</v>
      </c>
      <c r="L63" s="186">
        <v>2</v>
      </c>
      <c r="M63" s="186"/>
      <c r="N63" s="186"/>
      <c r="O63" s="186"/>
      <c r="P63" s="186"/>
      <c r="Q63" s="193"/>
    </row>
    <row r="64" spans="2:17">
      <c r="B64" s="192" t="s">
        <v>24</v>
      </c>
      <c r="C64" s="186">
        <v>0.05</v>
      </c>
      <c r="D64" s="186"/>
      <c r="E64" s="186"/>
      <c r="F64" s="186"/>
      <c r="G64" s="186"/>
      <c r="H64" s="193"/>
      <c r="K64" s="192" t="s">
        <v>24</v>
      </c>
      <c r="L64" s="186">
        <v>0.05</v>
      </c>
      <c r="M64" s="186"/>
      <c r="N64" s="186"/>
      <c r="O64" s="186"/>
      <c r="P64" s="186"/>
      <c r="Q64" s="193"/>
    </row>
    <row r="65" spans="2:26">
      <c r="B65" s="192"/>
      <c r="C65" s="186"/>
      <c r="D65" s="186"/>
      <c r="E65" s="186"/>
      <c r="F65" s="186"/>
      <c r="G65" s="186"/>
      <c r="H65" s="193"/>
      <c r="K65" s="192"/>
      <c r="L65" s="186"/>
      <c r="M65" s="186"/>
      <c r="N65" s="186"/>
      <c r="O65" s="186"/>
      <c r="P65" s="186"/>
      <c r="Q65" s="193"/>
    </row>
    <row r="66" spans="2:26">
      <c r="B66" s="192" t="s">
        <v>436</v>
      </c>
      <c r="C66" s="186" t="s">
        <v>437</v>
      </c>
      <c r="D66" s="186" t="s">
        <v>22</v>
      </c>
      <c r="E66" s="186" t="s">
        <v>21</v>
      </c>
      <c r="F66" s="186" t="s">
        <v>311</v>
      </c>
      <c r="G66" s="186" t="s">
        <v>34</v>
      </c>
      <c r="H66" s="193"/>
      <c r="K66" s="192" t="s">
        <v>436</v>
      </c>
      <c r="L66" s="186" t="s">
        <v>437</v>
      </c>
      <c r="M66" s="186" t="s">
        <v>22</v>
      </c>
      <c r="N66" s="186" t="s">
        <v>21</v>
      </c>
      <c r="O66" s="186" t="s">
        <v>311</v>
      </c>
      <c r="P66" s="186" t="s">
        <v>34</v>
      </c>
      <c r="Q66" s="193"/>
    </row>
    <row r="67" spans="2:26">
      <c r="B67" s="192" t="s">
        <v>1092</v>
      </c>
      <c r="C67" s="186">
        <v>-2.6669999999999998</v>
      </c>
      <c r="D67" s="186" t="s">
        <v>7</v>
      </c>
      <c r="E67" s="186" t="s">
        <v>6</v>
      </c>
      <c r="F67" s="186">
        <v>0.4622</v>
      </c>
      <c r="G67" s="186" t="s">
        <v>33</v>
      </c>
      <c r="H67" s="194" t="s">
        <v>1079</v>
      </c>
      <c r="K67" s="192" t="s">
        <v>1102</v>
      </c>
      <c r="L67" s="186">
        <v>-3</v>
      </c>
      <c r="M67" s="186" t="s">
        <v>7</v>
      </c>
      <c r="N67" s="186" t="s">
        <v>6</v>
      </c>
      <c r="O67" s="186">
        <v>0.3594</v>
      </c>
      <c r="P67" s="186" t="s">
        <v>33</v>
      </c>
      <c r="Q67" s="193" t="s">
        <v>1103</v>
      </c>
    </row>
    <row r="68" spans="2:26">
      <c r="B68" s="192" t="s">
        <v>1093</v>
      </c>
      <c r="C68" s="186">
        <v>-4.8330000000000002</v>
      </c>
      <c r="D68" s="186" t="s">
        <v>7</v>
      </c>
      <c r="E68" s="186" t="s">
        <v>6</v>
      </c>
      <c r="F68" s="198">
        <v>5.9900000000000002E-2</v>
      </c>
      <c r="G68" s="186" t="s">
        <v>32</v>
      </c>
      <c r="H68" s="194" t="s">
        <v>1064</v>
      </c>
      <c r="K68" s="192" t="s">
        <v>1104</v>
      </c>
      <c r="L68" s="186">
        <v>3</v>
      </c>
      <c r="M68" s="186" t="s">
        <v>7</v>
      </c>
      <c r="N68" s="186" t="s">
        <v>6</v>
      </c>
      <c r="O68" s="186">
        <v>0.3594</v>
      </c>
      <c r="P68" s="186" t="s">
        <v>32</v>
      </c>
      <c r="Q68" s="193" t="s">
        <v>727</v>
      </c>
    </row>
    <row r="69" spans="2:26">
      <c r="B69" s="192"/>
      <c r="C69" s="186"/>
      <c r="D69" s="186"/>
      <c r="E69" s="186"/>
      <c r="F69" s="186"/>
      <c r="G69" s="186"/>
      <c r="H69" s="193"/>
      <c r="K69" s="192"/>
      <c r="L69" s="186"/>
      <c r="M69" s="186"/>
      <c r="N69" s="186"/>
      <c r="O69" s="186"/>
      <c r="P69" s="186"/>
      <c r="Q69" s="193"/>
    </row>
    <row r="70" spans="2:26">
      <c r="B70" s="192" t="s">
        <v>325</v>
      </c>
      <c r="C70" s="186" t="s">
        <v>449</v>
      </c>
      <c r="D70" s="186" t="s">
        <v>450</v>
      </c>
      <c r="E70" s="186" t="s">
        <v>437</v>
      </c>
      <c r="F70" s="186" t="s">
        <v>2</v>
      </c>
      <c r="G70" s="186" t="s">
        <v>1</v>
      </c>
      <c r="H70" s="193" t="s">
        <v>0</v>
      </c>
      <c r="K70" s="192" t="s">
        <v>325</v>
      </c>
      <c r="L70" s="186" t="s">
        <v>449</v>
      </c>
      <c r="M70" s="186" t="s">
        <v>450</v>
      </c>
      <c r="N70" s="186" t="s">
        <v>437</v>
      </c>
      <c r="O70" s="186" t="s">
        <v>2</v>
      </c>
      <c r="P70" s="186" t="s">
        <v>1</v>
      </c>
      <c r="Q70" s="193" t="s">
        <v>0</v>
      </c>
    </row>
    <row r="71" spans="2:26">
      <c r="B71" s="192" t="s">
        <v>1092</v>
      </c>
      <c r="C71" s="186">
        <v>2.5</v>
      </c>
      <c r="D71" s="186">
        <v>5.1669999999999998</v>
      </c>
      <c r="E71" s="186">
        <v>-2.6669999999999998</v>
      </c>
      <c r="F71" s="186">
        <v>3</v>
      </c>
      <c r="G71" s="186">
        <v>3</v>
      </c>
      <c r="H71" s="193">
        <v>1.198</v>
      </c>
      <c r="K71" s="192" t="s">
        <v>1102</v>
      </c>
      <c r="L71" s="186">
        <v>5</v>
      </c>
      <c r="M71" s="186">
        <v>8</v>
      </c>
      <c r="N71" s="186">
        <v>-3</v>
      </c>
      <c r="O71" s="186">
        <v>3</v>
      </c>
      <c r="P71" s="186">
        <v>3</v>
      </c>
      <c r="Q71" s="193">
        <v>1.3420000000000001</v>
      </c>
    </row>
    <row r="72" spans="2:26" ht="15" thickBot="1">
      <c r="B72" s="195" t="s">
        <v>1093</v>
      </c>
      <c r="C72" s="196">
        <v>2.5</v>
      </c>
      <c r="D72" s="196">
        <v>7.3330000000000002</v>
      </c>
      <c r="E72" s="196">
        <v>-4.8330000000000002</v>
      </c>
      <c r="F72" s="196">
        <v>3</v>
      </c>
      <c r="G72" s="196">
        <v>3</v>
      </c>
      <c r="H72" s="197">
        <v>2.1709999999999998</v>
      </c>
      <c r="K72" s="195" t="s">
        <v>1104</v>
      </c>
      <c r="L72" s="196">
        <v>5</v>
      </c>
      <c r="M72" s="196">
        <v>2</v>
      </c>
      <c r="N72" s="196">
        <v>3</v>
      </c>
      <c r="O72" s="196">
        <v>3</v>
      </c>
      <c r="P72" s="196">
        <v>3</v>
      </c>
      <c r="Q72" s="197">
        <v>1.3420000000000001</v>
      </c>
    </row>
    <row r="78" spans="2:26"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</row>
    <row r="79" spans="2:26"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</row>
    <row r="80" spans="2:26"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</row>
  </sheetData>
  <mergeCells count="1">
    <mergeCell ref="C4:E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B607E-52B2-450A-BBA1-69E448C507A9}">
  <dimension ref="C5:L180"/>
  <sheetViews>
    <sheetView topLeftCell="A25" workbookViewId="0">
      <selection activeCell="K41" sqref="K41"/>
    </sheetView>
  </sheetViews>
  <sheetFormatPr defaultRowHeight="14.4"/>
  <cols>
    <col min="3" max="3" width="55" style="28" customWidth="1"/>
    <col min="11" max="11" width="44.5546875" customWidth="1"/>
    <col min="16" max="16" width="15.33203125" customWidth="1"/>
  </cols>
  <sheetData>
    <row r="5" spans="3:9" ht="16.8">
      <c r="D5" s="328" t="s">
        <v>992</v>
      </c>
      <c r="E5" s="328"/>
      <c r="F5" s="328"/>
      <c r="G5" s="328"/>
      <c r="H5" s="1" t="s">
        <v>21</v>
      </c>
      <c r="I5" s="1" t="s">
        <v>311</v>
      </c>
    </row>
    <row r="6" spans="3:9">
      <c r="C6" s="25" t="s">
        <v>29</v>
      </c>
      <c r="D6" s="183">
        <v>3.4762109999999999E-2</v>
      </c>
      <c r="E6" s="183">
        <v>0.10067015999999999</v>
      </c>
      <c r="F6" s="183">
        <v>4.3465690000000001E-2</v>
      </c>
      <c r="G6" s="183">
        <v>0.10145764</v>
      </c>
    </row>
    <row r="7" spans="3:9">
      <c r="C7" s="25" t="s">
        <v>1120</v>
      </c>
      <c r="D7" s="183">
        <v>-5.2041199999999996</v>
      </c>
      <c r="E7" s="183">
        <v>-3.5797835999999998</v>
      </c>
      <c r="F7" s="183">
        <v>-5.4471579999999999</v>
      </c>
      <c r="G7" s="183">
        <v>-5.1760913000000004</v>
      </c>
      <c r="H7" s="36" t="s">
        <v>187</v>
      </c>
      <c r="I7" s="36" t="s">
        <v>186</v>
      </c>
    </row>
    <row r="8" spans="3:9">
      <c r="C8" s="25" t="s">
        <v>723</v>
      </c>
      <c r="D8" s="183">
        <v>-4.9912261000000004</v>
      </c>
      <c r="E8" s="183">
        <v>-4.9084849999999998</v>
      </c>
      <c r="F8" s="183">
        <v>-3.3397825999999999</v>
      </c>
      <c r="G8" s="183">
        <v>-5.3110470999999997</v>
      </c>
      <c r="H8" s="36" t="s">
        <v>187</v>
      </c>
      <c r="I8" s="36" t="s">
        <v>186</v>
      </c>
    </row>
    <row r="9" spans="3:9">
      <c r="C9" s="25" t="s">
        <v>1121</v>
      </c>
      <c r="D9" s="183">
        <v>-5.1760913000000004</v>
      </c>
      <c r="E9" s="183">
        <v>-5.5563025000000001</v>
      </c>
      <c r="F9" s="183">
        <v>-5.3979400000000002</v>
      </c>
      <c r="G9" s="183">
        <v>-5.2304488999999998</v>
      </c>
      <c r="H9" s="36" t="s">
        <v>187</v>
      </c>
      <c r="I9" s="36" t="s">
        <v>186</v>
      </c>
    </row>
    <row r="10" spans="3:9">
      <c r="C10" s="25" t="s">
        <v>1131</v>
      </c>
      <c r="D10" s="183">
        <v>-5.8512579999999996</v>
      </c>
      <c r="E10" s="183">
        <v>-5.1673169999999997</v>
      </c>
      <c r="F10" s="183">
        <v>-5.3753590000000004</v>
      </c>
      <c r="G10" s="183">
        <v>-5.4913619999999996</v>
      </c>
      <c r="H10" s="36" t="s">
        <v>187</v>
      </c>
      <c r="I10" s="36" t="s">
        <v>186</v>
      </c>
    </row>
    <row r="11" spans="3:9">
      <c r="C11" s="25" t="s">
        <v>986</v>
      </c>
      <c r="D11" s="183">
        <v>-4.995635</v>
      </c>
      <c r="E11" s="183">
        <v>-5.0957499999999998</v>
      </c>
      <c r="F11" s="183">
        <v>-5.0374270000000001</v>
      </c>
      <c r="G11" s="183">
        <v>-4.9138140000000003</v>
      </c>
      <c r="H11" s="36" t="s">
        <v>187</v>
      </c>
      <c r="I11" s="36" t="s">
        <v>186</v>
      </c>
    </row>
    <row r="12" spans="3:9">
      <c r="C12" s="25" t="s">
        <v>720</v>
      </c>
      <c r="D12" s="183">
        <v>4.7424649999999999E-2</v>
      </c>
      <c r="E12" s="183">
        <v>0.28724170999999998</v>
      </c>
      <c r="F12" s="183">
        <v>0.31626996000000002</v>
      </c>
      <c r="G12" s="183">
        <v>0.34242267999999998</v>
      </c>
      <c r="H12" s="1" t="s">
        <v>6</v>
      </c>
      <c r="I12" s="1">
        <v>0.99980000000000002</v>
      </c>
    </row>
    <row r="13" spans="3:9">
      <c r="C13" s="25" t="s">
        <v>988</v>
      </c>
      <c r="D13" s="183">
        <v>0.58399999999999996</v>
      </c>
      <c r="E13" s="183">
        <v>0.79317411999999998</v>
      </c>
      <c r="F13" s="183">
        <v>0.24517217999999999</v>
      </c>
      <c r="G13" s="183">
        <v>8.5914630000000006E-2</v>
      </c>
      <c r="H13" s="1" t="s">
        <v>6</v>
      </c>
      <c r="I13" s="1">
        <v>0.79579999999999995</v>
      </c>
    </row>
    <row r="14" spans="3:9">
      <c r="C14" s="25" t="s">
        <v>1122</v>
      </c>
      <c r="D14" s="183">
        <v>0.21085337000000001</v>
      </c>
      <c r="E14" s="183">
        <v>0.16272729999999999</v>
      </c>
      <c r="F14" s="183">
        <v>0.19957235000000001</v>
      </c>
      <c r="G14" s="183">
        <v>0.22184875000000001</v>
      </c>
      <c r="H14" s="1" t="s">
        <v>6</v>
      </c>
      <c r="I14" s="1" t="s">
        <v>5</v>
      </c>
    </row>
    <row r="15" spans="3:9">
      <c r="C15" s="25" t="s">
        <v>1132</v>
      </c>
      <c r="D15" s="183">
        <v>0.10266234</v>
      </c>
      <c r="E15" s="183">
        <v>-2.2276399999999998E-2</v>
      </c>
      <c r="F15" s="183">
        <v>0</v>
      </c>
      <c r="G15" s="183">
        <v>-7.4633599999999994E-2</v>
      </c>
      <c r="H15" s="1" t="s">
        <v>6</v>
      </c>
      <c r="I15" s="1" t="s">
        <v>5</v>
      </c>
    </row>
    <row r="16" spans="3:9">
      <c r="C16" s="25" t="s">
        <v>1123</v>
      </c>
      <c r="D16" s="183">
        <v>-0.48509020000000003</v>
      </c>
      <c r="E16" s="183">
        <v>-3.3858300000000001E-2</v>
      </c>
      <c r="F16" s="183">
        <v>-0.26823750000000002</v>
      </c>
      <c r="G16" s="183">
        <v>-0.12757879999999999</v>
      </c>
      <c r="H16" s="1" t="s">
        <v>6</v>
      </c>
      <c r="I16" s="1">
        <v>0.93320000000000003</v>
      </c>
    </row>
    <row r="17" spans="3:9">
      <c r="C17" s="25" t="s">
        <v>1124</v>
      </c>
      <c r="D17" s="183">
        <v>-0.2249398</v>
      </c>
      <c r="E17" s="183">
        <v>0.12493874000000001</v>
      </c>
      <c r="F17" s="183">
        <v>-6.3867999999999998E-3</v>
      </c>
      <c r="G17" s="183">
        <v>-3.5472299999999998E-2</v>
      </c>
      <c r="H17" s="1" t="s">
        <v>6</v>
      </c>
      <c r="I17" s="1" t="s">
        <v>5</v>
      </c>
    </row>
    <row r="18" spans="3:9">
      <c r="C18" s="25" t="s">
        <v>1133</v>
      </c>
      <c r="D18" s="183">
        <v>8.4331700000000002E-3</v>
      </c>
      <c r="E18" s="183">
        <v>-0.27875359999999999</v>
      </c>
      <c r="F18" s="183">
        <v>-0.34777340000000001</v>
      </c>
      <c r="G18" s="183">
        <v>-0.41682540000000001</v>
      </c>
      <c r="H18" s="1" t="s">
        <v>6</v>
      </c>
      <c r="I18" s="1">
        <v>0.87160000000000004</v>
      </c>
    </row>
    <row r="19" spans="3:9">
      <c r="C19" s="25" t="s">
        <v>1125</v>
      </c>
      <c r="D19" s="183">
        <v>-4.1392699999999998E-2</v>
      </c>
      <c r="E19" s="183">
        <v>-0.32735890000000001</v>
      </c>
      <c r="F19" s="183">
        <v>5.799195E-2</v>
      </c>
      <c r="G19" s="183">
        <v>-0.16481019999999999</v>
      </c>
      <c r="H19" s="1" t="s">
        <v>6</v>
      </c>
      <c r="I19" s="1">
        <v>0.99950000000000006</v>
      </c>
    </row>
    <row r="20" spans="3:9">
      <c r="C20" s="25" t="s">
        <v>1134</v>
      </c>
      <c r="D20" s="183">
        <v>-2.2276399999999998E-2</v>
      </c>
      <c r="E20" s="183">
        <v>-0.19836770000000001</v>
      </c>
      <c r="F20" s="183">
        <v>0.16481024999999999</v>
      </c>
      <c r="G20" s="183">
        <v>0.11809931</v>
      </c>
      <c r="H20" s="1" t="s">
        <v>6</v>
      </c>
      <c r="I20" s="1" t="s">
        <v>5</v>
      </c>
    </row>
    <row r="21" spans="3:9">
      <c r="C21" s="25" t="s">
        <v>1126</v>
      </c>
      <c r="D21" s="183">
        <v>0.52287874999999995</v>
      </c>
      <c r="E21" s="183">
        <v>-0.17609130000000001</v>
      </c>
      <c r="F21" s="183">
        <v>0.19188553</v>
      </c>
      <c r="G21" s="183">
        <v>0</v>
      </c>
      <c r="H21" s="1" t="s">
        <v>6</v>
      </c>
      <c r="I21" s="1" t="s">
        <v>5</v>
      </c>
    </row>
    <row r="22" spans="3:9">
      <c r="C22" s="202" t="s">
        <v>1135</v>
      </c>
      <c r="D22" s="183">
        <v>-1.9133648999999999</v>
      </c>
      <c r="E22" s="183">
        <v>-1.3727872000000001</v>
      </c>
      <c r="F22" s="183">
        <v>-0.91754100000000005</v>
      </c>
      <c r="G22" s="183">
        <v>-1.9452877</v>
      </c>
      <c r="H22" s="36" t="s">
        <v>187</v>
      </c>
      <c r="I22" s="36" t="s">
        <v>186</v>
      </c>
    </row>
    <row r="23" spans="3:9">
      <c r="C23" s="202" t="s">
        <v>1136</v>
      </c>
      <c r="D23" s="183">
        <v>-2.1139434000000001</v>
      </c>
      <c r="E23" s="183">
        <v>-2.17</v>
      </c>
      <c r="F23" s="183">
        <v>-2.0773902999999998</v>
      </c>
      <c r="G23" s="183">
        <v>-1.7373571999999999</v>
      </c>
      <c r="H23" s="36" t="s">
        <v>187</v>
      </c>
      <c r="I23" s="36" t="s">
        <v>186</v>
      </c>
    </row>
    <row r="24" spans="3:9">
      <c r="C24" s="202" t="s">
        <v>1137</v>
      </c>
      <c r="D24" s="183">
        <v>-4.4149732999999998</v>
      </c>
      <c r="E24" s="183">
        <v>-4.5563025000000001</v>
      </c>
      <c r="F24" s="183">
        <v>-4.2041199999999996</v>
      </c>
      <c r="G24" s="183">
        <v>-5.3765770000000002</v>
      </c>
      <c r="H24" s="36" t="s">
        <v>187</v>
      </c>
      <c r="I24" s="36" t="s">
        <v>186</v>
      </c>
    </row>
    <row r="25" spans="3:9">
      <c r="C25" s="25" t="s">
        <v>1127</v>
      </c>
      <c r="D25" s="183">
        <v>0.34845464999999998</v>
      </c>
      <c r="E25" s="183">
        <v>-0.1383027</v>
      </c>
      <c r="F25" s="183">
        <v>-2.1189300000000001E-2</v>
      </c>
      <c r="G25" s="183">
        <v>0</v>
      </c>
      <c r="H25" s="1" t="s">
        <v>6</v>
      </c>
      <c r="I25" s="1" t="s">
        <v>5</v>
      </c>
    </row>
    <row r="26" spans="3:9">
      <c r="C26" s="25" t="s">
        <v>1128</v>
      </c>
      <c r="D26" s="183">
        <v>-5.4471579999999999</v>
      </c>
      <c r="E26" s="183">
        <v>-5.5797835999999998</v>
      </c>
      <c r="F26" s="183">
        <v>-5.5051500000000004</v>
      </c>
      <c r="G26" s="183">
        <v>-5.4471579999999999</v>
      </c>
      <c r="H26" s="36" t="s">
        <v>187</v>
      </c>
      <c r="I26" s="36" t="s">
        <v>186</v>
      </c>
    </row>
    <row r="27" spans="3:9">
      <c r="C27" s="25" t="s">
        <v>1129</v>
      </c>
      <c r="D27" s="183">
        <v>-2.0579919000000002</v>
      </c>
      <c r="E27" s="183">
        <v>-2.1760913</v>
      </c>
      <c r="F27" s="183">
        <v>-2.1995724000000001</v>
      </c>
      <c r="G27" s="183">
        <v>-2.2218486999999998</v>
      </c>
      <c r="H27" s="36" t="s">
        <v>187</v>
      </c>
      <c r="I27" s="36" t="s">
        <v>186</v>
      </c>
    </row>
    <row r="28" spans="3:9">
      <c r="C28" s="25" t="s">
        <v>1130</v>
      </c>
      <c r="D28" s="183">
        <v>-2.3481100000000001E-2</v>
      </c>
      <c r="E28" s="183">
        <v>0.35218252</v>
      </c>
      <c r="F28" s="183">
        <v>0.20411998000000001</v>
      </c>
      <c r="G28" s="183">
        <v>0.19382003</v>
      </c>
      <c r="H28" s="1" t="s">
        <v>6</v>
      </c>
      <c r="I28" s="1" t="s">
        <v>5</v>
      </c>
    </row>
    <row r="29" spans="3:9">
      <c r="C29" s="25" t="s">
        <v>1138</v>
      </c>
      <c r="D29" s="183">
        <v>-3.2184699999999997E-2</v>
      </c>
      <c r="E29" s="183">
        <v>-0.17609130000000001</v>
      </c>
      <c r="F29" s="183">
        <v>0.32330639</v>
      </c>
      <c r="G29" s="183">
        <v>0.25527251000000001</v>
      </c>
      <c r="H29" s="1" t="s">
        <v>6</v>
      </c>
      <c r="I29" s="1" t="s">
        <v>5</v>
      </c>
    </row>
    <row r="32" spans="3:9">
      <c r="C32" s="25" t="s">
        <v>28</v>
      </c>
      <c r="D32" s="29">
        <v>0.13738355999999999</v>
      </c>
      <c r="E32" s="29">
        <v>-0.1219944</v>
      </c>
      <c r="F32" s="29">
        <v>8.1670049999999994E-2</v>
      </c>
      <c r="G32" s="29">
        <v>-0.3195134</v>
      </c>
    </row>
    <row r="33" spans="3:10">
      <c r="C33" s="25" t="s">
        <v>1166</v>
      </c>
      <c r="D33" s="29">
        <v>-5.4771213000000003</v>
      </c>
      <c r="E33" s="29">
        <v>-5.4623980000000003</v>
      </c>
      <c r="F33" s="29">
        <v>-5.0360962999999996</v>
      </c>
      <c r="G33" s="29">
        <v>-4.7403627000000004</v>
      </c>
      <c r="H33" s="36" t="s">
        <v>187</v>
      </c>
      <c r="I33" s="36" t="s">
        <v>186</v>
      </c>
    </row>
    <row r="34" spans="3:10">
      <c r="C34" s="25" t="s">
        <v>726</v>
      </c>
      <c r="D34" s="29">
        <v>-5.2878017000000002</v>
      </c>
      <c r="E34" s="29">
        <v>-3.6812412000000001</v>
      </c>
      <c r="F34" s="29">
        <v>-5.3802111999999997</v>
      </c>
      <c r="G34" s="29">
        <v>-5.0253059000000002</v>
      </c>
      <c r="H34" s="36" t="s">
        <v>187</v>
      </c>
      <c r="I34" s="36" t="s">
        <v>186</v>
      </c>
    </row>
    <row r="35" spans="3:10">
      <c r="C35" s="25" t="s">
        <v>1167</v>
      </c>
      <c r="D35" s="29">
        <v>-4.9395192999999997</v>
      </c>
      <c r="E35" s="29">
        <v>-4.7634280000000002</v>
      </c>
      <c r="F35" s="29">
        <v>-5.1227618000000001</v>
      </c>
      <c r="G35" s="29">
        <v>-5.0028857000000002</v>
      </c>
      <c r="H35" s="36" t="s">
        <v>187</v>
      </c>
      <c r="I35" s="36" t="s">
        <v>186</v>
      </c>
    </row>
    <row r="36" spans="3:10">
      <c r="C36" s="25" t="s">
        <v>993</v>
      </c>
      <c r="D36" s="29">
        <v>-5.5051500000000004</v>
      </c>
      <c r="E36" s="29">
        <v>-5.6627577999999996</v>
      </c>
      <c r="F36" s="29">
        <v>-5.3010299999999999</v>
      </c>
      <c r="G36" s="29">
        <v>-5.4471579999999999</v>
      </c>
      <c r="H36" s="36" t="s">
        <v>187</v>
      </c>
      <c r="I36" s="36" t="s">
        <v>186</v>
      </c>
    </row>
    <row r="37" spans="3:10">
      <c r="C37" s="25" t="s">
        <v>1168</v>
      </c>
      <c r="D37" s="29">
        <v>-5.6434527000000001</v>
      </c>
      <c r="E37" s="29">
        <v>-5.6232493000000003</v>
      </c>
      <c r="F37" s="29">
        <v>-5.5440680000000002</v>
      </c>
      <c r="G37" s="29">
        <v>-5.8260747999999998</v>
      </c>
      <c r="H37" s="36" t="s">
        <v>187</v>
      </c>
      <c r="I37" s="36" t="s">
        <v>186</v>
      </c>
    </row>
    <row r="38" spans="3:10">
      <c r="C38" s="25" t="s">
        <v>1122</v>
      </c>
      <c r="D38" s="29">
        <v>0.74674278999999999</v>
      </c>
      <c r="E38" s="29">
        <v>1.0935563699999999</v>
      </c>
      <c r="F38" s="29">
        <v>0.62077466999999997</v>
      </c>
      <c r="G38" s="29">
        <v>1.0676936400000001</v>
      </c>
      <c r="H38" s="36" t="s">
        <v>31</v>
      </c>
      <c r="I38" s="36">
        <v>1.1999999999999999E-3</v>
      </c>
    </row>
    <row r="39" spans="3:10">
      <c r="C39" s="25" t="s">
        <v>786</v>
      </c>
      <c r="D39" s="29">
        <v>0.19583532000000001</v>
      </c>
      <c r="E39" s="29">
        <v>0.83250891000000005</v>
      </c>
      <c r="F39" s="29">
        <v>0.6349089</v>
      </c>
      <c r="G39" s="29">
        <v>0.37122993999999998</v>
      </c>
      <c r="H39" s="1" t="s">
        <v>6</v>
      </c>
      <c r="I39" s="1">
        <v>9.7600000000000006E-2</v>
      </c>
    </row>
    <row r="40" spans="3:10">
      <c r="C40" s="25" t="s">
        <v>874</v>
      </c>
      <c r="D40" s="29">
        <v>0.74182250000000005</v>
      </c>
      <c r="E40" s="29">
        <v>0.52633927999999996</v>
      </c>
      <c r="F40" s="29">
        <v>0.40248763999999998</v>
      </c>
      <c r="G40" s="29">
        <v>0.75423909</v>
      </c>
      <c r="H40" s="36" t="s">
        <v>9</v>
      </c>
      <c r="I40" s="36">
        <v>3.49E-2</v>
      </c>
    </row>
    <row r="41" spans="3:10">
      <c r="C41" s="25" t="s">
        <v>771</v>
      </c>
      <c r="D41" s="29">
        <v>0.15678610000000001</v>
      </c>
      <c r="E41" s="29">
        <v>5.115252E-2</v>
      </c>
      <c r="F41" s="29">
        <v>-0.37566359999999999</v>
      </c>
      <c r="G41" s="29">
        <v>-0.4057653</v>
      </c>
      <c r="H41" s="1" t="s">
        <v>6</v>
      </c>
      <c r="I41" s="1" t="s">
        <v>5</v>
      </c>
    </row>
    <row r="42" spans="3:10">
      <c r="C42" s="25" t="s">
        <v>1169</v>
      </c>
      <c r="D42" s="29">
        <v>0.78612017999999995</v>
      </c>
      <c r="E42" s="29">
        <v>0.52287874999999995</v>
      </c>
      <c r="F42" s="29">
        <v>0.3474874</v>
      </c>
      <c r="G42" s="29">
        <v>0.51603931999999997</v>
      </c>
      <c r="H42" s="1" t="s">
        <v>6</v>
      </c>
      <c r="I42" s="203">
        <v>6.88E-2</v>
      </c>
    </row>
    <row r="43" spans="3:10">
      <c r="C43" s="25" t="s">
        <v>785</v>
      </c>
      <c r="D43" s="29">
        <v>0.58222574999999999</v>
      </c>
      <c r="E43" s="29">
        <v>0.63682209999999995</v>
      </c>
      <c r="F43" s="29">
        <v>0.48688109000000002</v>
      </c>
      <c r="G43" s="29">
        <v>0.55930800999999997</v>
      </c>
      <c r="H43" s="1" t="s">
        <v>6</v>
      </c>
      <c r="I43" s="203">
        <v>5.3900000000000003E-2</v>
      </c>
    </row>
    <row r="46" spans="3:10">
      <c r="C46" s="25" t="s">
        <v>27</v>
      </c>
      <c r="D46" s="29">
        <v>0</v>
      </c>
      <c r="E46" s="29">
        <v>6.3669080000000003E-2</v>
      </c>
      <c r="F46" s="29">
        <v>2.9963219999999999E-2</v>
      </c>
      <c r="G46" s="29">
        <v>7.9181249999999995E-2</v>
      </c>
      <c r="H46" s="6"/>
      <c r="I46" s="6"/>
      <c r="J46" s="6"/>
    </row>
    <row r="47" spans="3:10">
      <c r="C47" s="25" t="s">
        <v>354</v>
      </c>
      <c r="D47" s="29">
        <v>-5.56</v>
      </c>
      <c r="E47" s="29">
        <v>-5.26</v>
      </c>
      <c r="F47" s="29">
        <v>-5.2</v>
      </c>
      <c r="G47" s="29"/>
      <c r="H47" s="36" t="s">
        <v>187</v>
      </c>
      <c r="I47" s="36" t="s">
        <v>186</v>
      </c>
      <c r="J47" s="1"/>
    </row>
    <row r="48" spans="3:10">
      <c r="C48" s="25" t="s">
        <v>1170</v>
      </c>
      <c r="D48" s="29">
        <v>-3.1249387</v>
      </c>
      <c r="E48" s="29">
        <v>-2.8402992</v>
      </c>
      <c r="F48" s="29">
        <v>-3.3912065999999998</v>
      </c>
      <c r="G48" s="29">
        <v>-3.0202034000000002</v>
      </c>
      <c r="H48" s="36" t="s">
        <v>187</v>
      </c>
      <c r="I48" s="36" t="s">
        <v>186</v>
      </c>
      <c r="J48" s="1"/>
    </row>
    <row r="49" spans="3:12">
      <c r="C49" s="25" t="s">
        <v>1176</v>
      </c>
      <c r="D49" s="29">
        <v>-4.4771213000000003</v>
      </c>
      <c r="E49" s="29">
        <v>-3.9777236</v>
      </c>
      <c r="F49" s="29">
        <v>-5.2552725000000002</v>
      </c>
      <c r="G49" s="29">
        <v>-3.6020599999999998</v>
      </c>
      <c r="H49" s="36" t="s">
        <v>187</v>
      </c>
      <c r="I49" s="36" t="s">
        <v>186</v>
      </c>
      <c r="J49" s="1"/>
    </row>
    <row r="50" spans="3:12">
      <c r="C50" s="25" t="s">
        <v>1171</v>
      </c>
      <c r="D50" s="29">
        <v>-3.6627578000000001</v>
      </c>
      <c r="E50" s="29">
        <v>-3.6989700000000001</v>
      </c>
      <c r="F50" s="29">
        <v>-3.5797835999999998</v>
      </c>
      <c r="G50" s="29">
        <v>-3.8061799999999999</v>
      </c>
      <c r="H50" s="36" t="s">
        <v>187</v>
      </c>
      <c r="I50" s="36" t="s">
        <v>186</v>
      </c>
      <c r="J50" s="1"/>
    </row>
    <row r="51" spans="3:12">
      <c r="C51" s="25" t="s">
        <v>1172</v>
      </c>
      <c r="D51" s="29">
        <v>-5.146128</v>
      </c>
      <c r="E51" s="29">
        <v>-5.5682017000000004</v>
      </c>
      <c r="F51" s="29">
        <v>-5.4623980000000003</v>
      </c>
      <c r="G51" s="29">
        <v>-4.0644580000000001</v>
      </c>
      <c r="H51" s="36" t="s">
        <v>187</v>
      </c>
      <c r="I51" s="36" t="s">
        <v>186</v>
      </c>
    </row>
    <row r="52" spans="3:12">
      <c r="C52" s="25" t="s">
        <v>1103</v>
      </c>
      <c r="D52" s="29">
        <v>0.19457466000000001</v>
      </c>
      <c r="E52" s="29">
        <v>1.046543E-2</v>
      </c>
      <c r="F52" s="29">
        <v>0.43933269000000003</v>
      </c>
      <c r="G52" s="29">
        <v>-8.2974199999999998E-2</v>
      </c>
      <c r="H52" s="1" t="s">
        <v>6</v>
      </c>
      <c r="I52" s="1" t="s">
        <v>5</v>
      </c>
    </row>
    <row r="53" spans="3:12">
      <c r="C53" s="25" t="s">
        <v>727</v>
      </c>
      <c r="D53" s="29">
        <v>-3.4762099999999997E-2</v>
      </c>
      <c r="E53" s="29">
        <v>-9.6909999999999996E-2</v>
      </c>
      <c r="F53" s="29">
        <v>0.22184875000000001</v>
      </c>
      <c r="G53" s="29">
        <v>0.11394335</v>
      </c>
      <c r="H53" s="1" t="s">
        <v>6</v>
      </c>
      <c r="I53" s="1" t="s">
        <v>5</v>
      </c>
    </row>
    <row r="54" spans="3:12">
      <c r="C54" s="25" t="s">
        <v>1122</v>
      </c>
      <c r="D54" s="29">
        <v>-6.2147899999999999E-2</v>
      </c>
      <c r="E54" s="29">
        <v>9.0176629999999994E-2</v>
      </c>
      <c r="F54" s="29">
        <v>0.10266234</v>
      </c>
      <c r="G54" s="29">
        <v>0.12493874000000001</v>
      </c>
      <c r="H54" s="1" t="s">
        <v>6</v>
      </c>
      <c r="I54" s="1" t="s">
        <v>5</v>
      </c>
    </row>
    <row r="55" spans="3:12">
      <c r="C55" s="25" t="s">
        <v>1177</v>
      </c>
      <c r="D55" s="29">
        <v>4.1392690000000003E-2</v>
      </c>
      <c r="E55" s="29">
        <v>-0.24054919999999999</v>
      </c>
      <c r="F55" s="29">
        <v>0.14976232</v>
      </c>
      <c r="G55" s="29">
        <v>-3.9871499999999997E-2</v>
      </c>
      <c r="H55" s="1" t="s">
        <v>6</v>
      </c>
      <c r="I55" s="1" t="s">
        <v>5</v>
      </c>
    </row>
    <row r="56" spans="3:12">
      <c r="C56" s="25" t="s">
        <v>1173</v>
      </c>
      <c r="D56" s="29">
        <v>-5.1760913000000004</v>
      </c>
      <c r="E56" s="29">
        <v>-5.2552725000000002</v>
      </c>
      <c r="F56" s="29">
        <v>-5.2552725000000002</v>
      </c>
      <c r="G56" s="29">
        <v>-5.146128</v>
      </c>
      <c r="H56" s="36" t="s">
        <v>187</v>
      </c>
      <c r="I56" s="36" t="s">
        <v>186</v>
      </c>
    </row>
    <row r="57" spans="3:12">
      <c r="C57" s="25" t="s">
        <v>1174</v>
      </c>
      <c r="D57" s="29">
        <v>-5.3990966</v>
      </c>
      <c r="E57" s="29">
        <v>-4.9493900000000002</v>
      </c>
      <c r="F57" s="29">
        <v>-4.9852767</v>
      </c>
      <c r="G57" s="29">
        <v>-5.146128</v>
      </c>
      <c r="H57" s="36" t="s">
        <v>187</v>
      </c>
      <c r="I57" s="36" t="s">
        <v>186</v>
      </c>
    </row>
    <row r="58" spans="3:12">
      <c r="C58" s="25" t="s">
        <v>1175</v>
      </c>
      <c r="D58" s="29">
        <v>-7.28718E-2</v>
      </c>
      <c r="E58" s="29">
        <v>2.4060700000000002E-3</v>
      </c>
      <c r="F58" s="29">
        <v>0.19563612</v>
      </c>
      <c r="G58" s="29">
        <v>-0.33602569999999998</v>
      </c>
      <c r="H58" s="1" t="s">
        <v>6</v>
      </c>
      <c r="I58" s="1" t="s">
        <v>5</v>
      </c>
    </row>
    <row r="59" spans="3:12">
      <c r="C59" s="25" t="s">
        <v>728</v>
      </c>
      <c r="D59" s="29">
        <v>0.60205998999999999</v>
      </c>
      <c r="E59" s="29">
        <v>0.34845464999999998</v>
      </c>
      <c r="F59" s="29">
        <v>0.10145764</v>
      </c>
      <c r="G59" s="29">
        <v>0.42100531000000002</v>
      </c>
      <c r="H59" s="1" t="s">
        <v>6</v>
      </c>
      <c r="I59" s="1">
        <v>0.68879999999999997</v>
      </c>
    </row>
    <row r="61" spans="3:12" ht="15" thickBot="1"/>
    <row r="62" spans="3:12">
      <c r="C62" s="32" t="s">
        <v>305</v>
      </c>
      <c r="D62" s="84">
        <v>1</v>
      </c>
      <c r="E62" s="84"/>
      <c r="F62" s="84"/>
      <c r="G62" s="84"/>
      <c r="H62" s="84"/>
      <c r="I62" s="84"/>
      <c r="J62" s="84"/>
      <c r="K62" s="84"/>
      <c r="L62" s="120"/>
    </row>
    <row r="63" spans="3:12">
      <c r="C63" s="33" t="s">
        <v>306</v>
      </c>
      <c r="D63" s="1">
        <v>23</v>
      </c>
      <c r="E63" s="1"/>
      <c r="F63" s="1"/>
      <c r="G63" s="1"/>
      <c r="H63" s="1"/>
      <c r="I63" s="1"/>
      <c r="J63" s="1"/>
      <c r="K63" s="1"/>
      <c r="L63" s="51"/>
    </row>
    <row r="64" spans="3:12">
      <c r="C64" s="33" t="s">
        <v>24</v>
      </c>
      <c r="D64" s="1">
        <v>0.05</v>
      </c>
      <c r="E64" s="1"/>
      <c r="F64" s="1"/>
      <c r="G64" s="1"/>
      <c r="H64" s="1"/>
      <c r="I64" s="1"/>
      <c r="J64" s="1"/>
      <c r="K64" s="1"/>
      <c r="L64" s="51"/>
    </row>
    <row r="65" spans="3:12">
      <c r="C65" s="33"/>
      <c r="D65" s="1"/>
      <c r="E65" s="1"/>
      <c r="F65" s="1"/>
      <c r="G65" s="1"/>
      <c r="H65" s="1"/>
      <c r="I65" s="1"/>
      <c r="J65" s="1"/>
      <c r="K65" s="1"/>
      <c r="L65" s="51"/>
    </row>
    <row r="66" spans="3:12">
      <c r="C66" s="33" t="s">
        <v>307</v>
      </c>
      <c r="D66" s="1" t="s">
        <v>994</v>
      </c>
      <c r="E66" s="1" t="s">
        <v>309</v>
      </c>
      <c r="F66" s="1" t="s">
        <v>310</v>
      </c>
      <c r="G66" s="1" t="s">
        <v>21</v>
      </c>
      <c r="H66" s="1" t="s">
        <v>311</v>
      </c>
      <c r="I66" s="1" t="s">
        <v>23</v>
      </c>
      <c r="J66" s="1"/>
      <c r="K66" s="1"/>
      <c r="L66" s="51"/>
    </row>
    <row r="67" spans="3:12">
      <c r="C67" s="33" t="s">
        <v>1139</v>
      </c>
      <c r="D67" s="1">
        <v>4.9219999999999997</v>
      </c>
      <c r="E67" s="1" t="s">
        <v>995</v>
      </c>
      <c r="F67" s="1" t="s">
        <v>10</v>
      </c>
      <c r="G67" s="1" t="s">
        <v>187</v>
      </c>
      <c r="H67" s="1" t="s">
        <v>186</v>
      </c>
      <c r="I67" s="1" t="s">
        <v>19</v>
      </c>
      <c r="J67" s="1" t="s">
        <v>1120</v>
      </c>
      <c r="K67" s="1"/>
      <c r="L67" s="51"/>
    </row>
    <row r="68" spans="3:12">
      <c r="C68" s="33" t="s">
        <v>1140</v>
      </c>
      <c r="D68" s="1">
        <v>4.7080000000000002</v>
      </c>
      <c r="E68" s="1" t="s">
        <v>996</v>
      </c>
      <c r="F68" s="1" t="s">
        <v>10</v>
      </c>
      <c r="G68" s="1" t="s">
        <v>187</v>
      </c>
      <c r="H68" s="1" t="s">
        <v>186</v>
      </c>
      <c r="I68" s="1" t="s">
        <v>17</v>
      </c>
      <c r="J68" s="1" t="s">
        <v>723</v>
      </c>
      <c r="K68" s="1"/>
      <c r="L68" s="51"/>
    </row>
    <row r="69" spans="3:12">
      <c r="C69" s="33" t="s">
        <v>1141</v>
      </c>
      <c r="D69" s="1">
        <v>5.41</v>
      </c>
      <c r="E69" s="1" t="s">
        <v>997</v>
      </c>
      <c r="F69" s="1" t="s">
        <v>10</v>
      </c>
      <c r="G69" s="1" t="s">
        <v>187</v>
      </c>
      <c r="H69" s="1" t="s">
        <v>186</v>
      </c>
      <c r="I69" s="1" t="s">
        <v>15</v>
      </c>
      <c r="J69" s="1" t="s">
        <v>1121</v>
      </c>
      <c r="K69" s="1"/>
      <c r="L69" s="51"/>
    </row>
    <row r="70" spans="3:12">
      <c r="C70" s="33" t="s">
        <v>998</v>
      </c>
      <c r="D70" s="1">
        <v>5.5410000000000004</v>
      </c>
      <c r="E70" s="1" t="s">
        <v>999</v>
      </c>
      <c r="F70" s="1" t="s">
        <v>10</v>
      </c>
      <c r="G70" s="1" t="s">
        <v>187</v>
      </c>
      <c r="H70" s="1" t="s">
        <v>186</v>
      </c>
      <c r="I70" s="1" t="s">
        <v>13</v>
      </c>
      <c r="J70" s="1" t="s">
        <v>472</v>
      </c>
      <c r="K70" s="1"/>
      <c r="L70" s="51"/>
    </row>
    <row r="71" spans="3:12">
      <c r="C71" s="33" t="s">
        <v>1000</v>
      </c>
      <c r="D71" s="1">
        <v>5.0810000000000004</v>
      </c>
      <c r="E71" s="1" t="s">
        <v>1001</v>
      </c>
      <c r="F71" s="1" t="s">
        <v>10</v>
      </c>
      <c r="G71" s="1" t="s">
        <v>187</v>
      </c>
      <c r="H71" s="1" t="s">
        <v>186</v>
      </c>
      <c r="I71" s="1" t="s">
        <v>11</v>
      </c>
      <c r="J71" s="1" t="s">
        <v>986</v>
      </c>
      <c r="K71" s="1"/>
      <c r="L71" s="51"/>
    </row>
    <row r="72" spans="3:12">
      <c r="C72" s="33" t="s">
        <v>1142</v>
      </c>
      <c r="D72" s="1">
        <v>-0.17829999999999999</v>
      </c>
      <c r="E72" s="1" t="s">
        <v>1002</v>
      </c>
      <c r="F72" s="1" t="s">
        <v>7</v>
      </c>
      <c r="G72" s="1" t="s">
        <v>6</v>
      </c>
      <c r="H72" s="1">
        <v>0.99980000000000002</v>
      </c>
      <c r="I72" s="1" t="s">
        <v>4</v>
      </c>
      <c r="J72" s="1" t="s">
        <v>720</v>
      </c>
      <c r="K72" s="1"/>
      <c r="L72" s="51"/>
    </row>
    <row r="73" spans="3:12">
      <c r="C73" s="33" t="s">
        <v>1003</v>
      </c>
      <c r="D73" s="1">
        <v>-0.35699999999999998</v>
      </c>
      <c r="E73" s="1" t="s">
        <v>1004</v>
      </c>
      <c r="F73" s="1" t="s">
        <v>7</v>
      </c>
      <c r="G73" s="1" t="s">
        <v>6</v>
      </c>
      <c r="H73" s="1">
        <v>0.79579999999999995</v>
      </c>
      <c r="I73" s="1" t="s">
        <v>88</v>
      </c>
      <c r="J73" s="1" t="s">
        <v>988</v>
      </c>
      <c r="K73" s="1"/>
      <c r="L73" s="51"/>
    </row>
    <row r="74" spans="3:12">
      <c r="C74" s="33" t="s">
        <v>1143</v>
      </c>
      <c r="D74" s="1">
        <v>-0.12870000000000001</v>
      </c>
      <c r="E74" s="1" t="s">
        <v>1005</v>
      </c>
      <c r="F74" s="1" t="s">
        <v>7</v>
      </c>
      <c r="G74" s="1" t="s">
        <v>6</v>
      </c>
      <c r="H74" s="1" t="s">
        <v>5</v>
      </c>
      <c r="I74" s="1" t="s">
        <v>18</v>
      </c>
      <c r="J74" s="1" t="s">
        <v>1122</v>
      </c>
      <c r="K74" s="1"/>
      <c r="L74" s="51"/>
    </row>
    <row r="75" spans="3:12">
      <c r="C75" s="33" t="s">
        <v>1144</v>
      </c>
      <c r="D75" s="1">
        <v>6.8650000000000003E-2</v>
      </c>
      <c r="E75" s="1" t="s">
        <v>1006</v>
      </c>
      <c r="F75" s="1" t="s">
        <v>7</v>
      </c>
      <c r="G75" s="1" t="s">
        <v>6</v>
      </c>
      <c r="H75" s="1" t="s">
        <v>5</v>
      </c>
      <c r="I75" s="1" t="s">
        <v>16</v>
      </c>
      <c r="J75" s="1" t="s">
        <v>1145</v>
      </c>
      <c r="K75" s="1"/>
      <c r="L75" s="51"/>
    </row>
    <row r="76" spans="3:12">
      <c r="C76" s="33" t="s">
        <v>1146</v>
      </c>
      <c r="D76" s="1">
        <v>0.29880000000000001</v>
      </c>
      <c r="E76" s="1" t="s">
        <v>1007</v>
      </c>
      <c r="F76" s="1" t="s">
        <v>7</v>
      </c>
      <c r="G76" s="1" t="s">
        <v>6</v>
      </c>
      <c r="H76" s="1">
        <v>0.93320000000000003</v>
      </c>
      <c r="I76" s="1" t="s">
        <v>14</v>
      </c>
      <c r="J76" s="1" t="s">
        <v>1123</v>
      </c>
      <c r="K76" s="1"/>
      <c r="L76" s="51"/>
    </row>
    <row r="77" spans="3:12">
      <c r="C77" s="33" t="s">
        <v>1147</v>
      </c>
      <c r="D77" s="1">
        <v>0.1056</v>
      </c>
      <c r="E77" s="1" t="s">
        <v>1008</v>
      </c>
      <c r="F77" s="1" t="s">
        <v>7</v>
      </c>
      <c r="G77" s="1" t="s">
        <v>6</v>
      </c>
      <c r="H77" s="1" t="s">
        <v>5</v>
      </c>
      <c r="I77" s="1" t="s">
        <v>12</v>
      </c>
      <c r="J77" s="1" t="s">
        <v>1148</v>
      </c>
      <c r="K77" s="1"/>
      <c r="L77" s="51"/>
    </row>
    <row r="78" spans="3:12">
      <c r="C78" s="33" t="s">
        <v>1149</v>
      </c>
      <c r="D78" s="1">
        <v>0.32879999999999998</v>
      </c>
      <c r="E78" s="1" t="s">
        <v>1009</v>
      </c>
      <c r="F78" s="1" t="s">
        <v>7</v>
      </c>
      <c r="G78" s="1" t="s">
        <v>6</v>
      </c>
      <c r="H78" s="1">
        <v>0.87160000000000004</v>
      </c>
      <c r="I78" s="1" t="s">
        <v>8</v>
      </c>
      <c r="J78" s="1" t="s">
        <v>1133</v>
      </c>
      <c r="K78" s="1"/>
      <c r="L78" s="51"/>
    </row>
    <row r="79" spans="3:12">
      <c r="C79" s="33" t="s">
        <v>1150</v>
      </c>
      <c r="D79" s="1">
        <v>0.189</v>
      </c>
      <c r="E79" s="1" t="s">
        <v>1010</v>
      </c>
      <c r="F79" s="1" t="s">
        <v>7</v>
      </c>
      <c r="G79" s="1" t="s">
        <v>6</v>
      </c>
      <c r="H79" s="1">
        <v>0.99950000000000006</v>
      </c>
      <c r="I79" s="1" t="s">
        <v>100</v>
      </c>
      <c r="J79" s="1" t="s">
        <v>1125</v>
      </c>
      <c r="K79" s="1"/>
      <c r="L79" s="51"/>
    </row>
    <row r="80" spans="3:12">
      <c r="C80" s="33" t="s">
        <v>1165</v>
      </c>
      <c r="D80" s="1">
        <v>5.4519999999999999E-2</v>
      </c>
      <c r="E80" s="1" t="s">
        <v>1011</v>
      </c>
      <c r="F80" s="1" t="s">
        <v>7</v>
      </c>
      <c r="G80" s="1" t="s">
        <v>6</v>
      </c>
      <c r="H80" s="1" t="s">
        <v>5</v>
      </c>
      <c r="I80" s="1" t="s">
        <v>33</v>
      </c>
      <c r="J80" s="1" t="s">
        <v>1152</v>
      </c>
      <c r="K80" s="1"/>
      <c r="L80" s="51"/>
    </row>
    <row r="81" spans="3:12">
      <c r="C81" s="33" t="s">
        <v>1153</v>
      </c>
      <c r="D81" s="1">
        <v>-6.4579999999999999E-2</v>
      </c>
      <c r="E81" s="1" t="s">
        <v>1012</v>
      </c>
      <c r="F81" s="1" t="s">
        <v>7</v>
      </c>
      <c r="G81" s="1" t="s">
        <v>6</v>
      </c>
      <c r="H81" s="1" t="s">
        <v>5</v>
      </c>
      <c r="I81" s="1" t="s">
        <v>32</v>
      </c>
      <c r="J81" s="1" t="s">
        <v>1126</v>
      </c>
      <c r="K81" s="1"/>
      <c r="L81" s="51"/>
    </row>
    <row r="82" spans="3:12">
      <c r="C82" s="33" t="s">
        <v>1154</v>
      </c>
      <c r="D82" s="1">
        <v>1.607</v>
      </c>
      <c r="E82" s="1" t="s">
        <v>1013</v>
      </c>
      <c r="F82" s="1" t="s">
        <v>10</v>
      </c>
      <c r="G82" s="1" t="s">
        <v>187</v>
      </c>
      <c r="H82" s="1" t="s">
        <v>186</v>
      </c>
      <c r="I82" s="1" t="s">
        <v>80</v>
      </c>
      <c r="J82" s="1" t="s">
        <v>1155</v>
      </c>
      <c r="K82" s="1"/>
      <c r="L82" s="51"/>
    </row>
    <row r="83" spans="3:12">
      <c r="C83" s="33" t="s">
        <v>1156</v>
      </c>
      <c r="D83" s="1">
        <v>2.0950000000000002</v>
      </c>
      <c r="E83" s="1" t="s">
        <v>1014</v>
      </c>
      <c r="F83" s="1" t="s">
        <v>10</v>
      </c>
      <c r="G83" s="1" t="s">
        <v>187</v>
      </c>
      <c r="H83" s="1" t="s">
        <v>186</v>
      </c>
      <c r="I83" s="1" t="s">
        <v>74</v>
      </c>
      <c r="J83" s="1" t="s">
        <v>1157</v>
      </c>
      <c r="K83" s="1"/>
      <c r="L83" s="51"/>
    </row>
    <row r="84" spans="3:12">
      <c r="C84" s="33" t="s">
        <v>1158</v>
      </c>
      <c r="D84" s="1">
        <v>4.7080000000000002</v>
      </c>
      <c r="E84" s="1" t="s">
        <v>996</v>
      </c>
      <c r="F84" s="1" t="s">
        <v>10</v>
      </c>
      <c r="G84" s="1" t="s">
        <v>187</v>
      </c>
      <c r="H84" s="1" t="s">
        <v>186</v>
      </c>
      <c r="I84" s="1" t="s">
        <v>349</v>
      </c>
      <c r="J84" s="1" t="s">
        <v>1159</v>
      </c>
      <c r="K84" s="1"/>
      <c r="L84" s="51"/>
    </row>
    <row r="85" spans="3:12">
      <c r="C85" s="33" t="s">
        <v>1160</v>
      </c>
      <c r="D85" s="1">
        <v>2.2849999999999999E-2</v>
      </c>
      <c r="E85" s="1" t="s">
        <v>1015</v>
      </c>
      <c r="F85" s="1" t="s">
        <v>7</v>
      </c>
      <c r="G85" s="1" t="s">
        <v>6</v>
      </c>
      <c r="H85" s="1" t="s">
        <v>5</v>
      </c>
      <c r="I85" s="1" t="s">
        <v>165</v>
      </c>
      <c r="J85" s="1" t="s">
        <v>1127</v>
      </c>
      <c r="K85" s="1"/>
      <c r="L85" s="51"/>
    </row>
    <row r="86" spans="3:12">
      <c r="C86" s="33" t="s">
        <v>1161</v>
      </c>
      <c r="D86" s="1">
        <v>5.5650000000000004</v>
      </c>
      <c r="E86" s="1" t="s">
        <v>1016</v>
      </c>
      <c r="F86" s="1" t="s">
        <v>10</v>
      </c>
      <c r="G86" s="1" t="s">
        <v>187</v>
      </c>
      <c r="H86" s="1" t="s">
        <v>186</v>
      </c>
      <c r="I86" s="1" t="s">
        <v>126</v>
      </c>
      <c r="J86" s="1" t="s">
        <v>1128</v>
      </c>
      <c r="K86" s="1"/>
      <c r="L86" s="51"/>
    </row>
    <row r="87" spans="3:12">
      <c r="C87" s="33" t="s">
        <v>1162</v>
      </c>
      <c r="D87" s="1">
        <v>2.234</v>
      </c>
      <c r="E87" s="1" t="s">
        <v>1017</v>
      </c>
      <c r="F87" s="1" t="s">
        <v>10</v>
      </c>
      <c r="G87" s="1" t="s">
        <v>187</v>
      </c>
      <c r="H87" s="1" t="s">
        <v>186</v>
      </c>
      <c r="I87" s="1" t="s">
        <v>119</v>
      </c>
      <c r="J87" s="1" t="s">
        <v>1129</v>
      </c>
      <c r="K87" s="1"/>
      <c r="L87" s="51"/>
    </row>
    <row r="88" spans="3:12">
      <c r="C88" s="33" t="s">
        <v>1163</v>
      </c>
      <c r="D88" s="1">
        <v>-0.1116</v>
      </c>
      <c r="E88" s="1" t="s">
        <v>1018</v>
      </c>
      <c r="F88" s="1" t="s">
        <v>7</v>
      </c>
      <c r="G88" s="1" t="s">
        <v>6</v>
      </c>
      <c r="H88" s="1" t="s">
        <v>5</v>
      </c>
      <c r="I88" s="1" t="s">
        <v>112</v>
      </c>
      <c r="J88" s="1" t="s">
        <v>1130</v>
      </c>
      <c r="K88" s="1"/>
      <c r="L88" s="51"/>
    </row>
    <row r="89" spans="3:12">
      <c r="C89" s="33" t="s">
        <v>1164</v>
      </c>
      <c r="D89" s="1">
        <v>-2.249E-2</v>
      </c>
      <c r="E89" s="1" t="s">
        <v>1019</v>
      </c>
      <c r="F89" s="1" t="s">
        <v>7</v>
      </c>
      <c r="G89" s="1" t="s">
        <v>6</v>
      </c>
      <c r="H89" s="1" t="s">
        <v>5</v>
      </c>
      <c r="I89" s="1" t="s">
        <v>105</v>
      </c>
      <c r="J89" s="1" t="s">
        <v>1138</v>
      </c>
      <c r="K89" s="1"/>
      <c r="L89" s="51"/>
    </row>
    <row r="90" spans="3:12">
      <c r="C90" s="33"/>
      <c r="D90" s="1"/>
      <c r="E90" s="1"/>
      <c r="F90" s="1"/>
      <c r="G90" s="1"/>
      <c r="H90" s="1"/>
      <c r="I90" s="1"/>
      <c r="J90" s="1"/>
      <c r="K90" s="1"/>
      <c r="L90" s="51"/>
    </row>
    <row r="91" spans="3:12">
      <c r="C91" s="33" t="s">
        <v>325</v>
      </c>
      <c r="D91" s="1" t="s">
        <v>326</v>
      </c>
      <c r="E91" s="1" t="s">
        <v>327</v>
      </c>
      <c r="F91" s="1" t="s">
        <v>994</v>
      </c>
      <c r="G91" s="1" t="s">
        <v>328</v>
      </c>
      <c r="H91" s="1" t="s">
        <v>2</v>
      </c>
      <c r="I91" s="1" t="s">
        <v>1</v>
      </c>
      <c r="J91" s="1" t="s">
        <v>329</v>
      </c>
      <c r="K91" s="1" t="s">
        <v>57</v>
      </c>
      <c r="L91" s="51"/>
    </row>
    <row r="92" spans="3:12">
      <c r="C92" s="33" t="s">
        <v>1139</v>
      </c>
      <c r="D92" s="1">
        <v>7.009E-2</v>
      </c>
      <c r="E92" s="1">
        <v>-4.8520000000000003</v>
      </c>
      <c r="F92" s="1">
        <v>4.9219999999999997</v>
      </c>
      <c r="G92" s="1">
        <v>0.2359</v>
      </c>
      <c r="H92" s="1">
        <v>4</v>
      </c>
      <c r="I92" s="1">
        <v>4</v>
      </c>
      <c r="J92" s="1">
        <v>20.86</v>
      </c>
      <c r="K92" s="1">
        <v>72</v>
      </c>
      <c r="L92" s="51"/>
    </row>
    <row r="93" spans="3:12">
      <c r="C93" s="33" t="s">
        <v>1140</v>
      </c>
      <c r="D93" s="1">
        <v>7.009E-2</v>
      </c>
      <c r="E93" s="1">
        <v>-4.6379999999999999</v>
      </c>
      <c r="F93" s="1">
        <v>4.7080000000000002</v>
      </c>
      <c r="G93" s="1">
        <v>0.2359</v>
      </c>
      <c r="H93" s="1">
        <v>4</v>
      </c>
      <c r="I93" s="1">
        <v>4</v>
      </c>
      <c r="J93" s="1">
        <v>19.96</v>
      </c>
      <c r="K93" s="1">
        <v>72</v>
      </c>
      <c r="L93" s="51"/>
    </row>
    <row r="94" spans="3:12">
      <c r="C94" s="33" t="s">
        <v>1141</v>
      </c>
      <c r="D94" s="1">
        <v>7.009E-2</v>
      </c>
      <c r="E94" s="1">
        <v>-5.34</v>
      </c>
      <c r="F94" s="1">
        <v>5.41</v>
      </c>
      <c r="G94" s="1">
        <v>0.2359</v>
      </c>
      <c r="H94" s="1">
        <v>4</v>
      </c>
      <c r="I94" s="1">
        <v>4</v>
      </c>
      <c r="J94" s="1">
        <v>22.93</v>
      </c>
      <c r="K94" s="1">
        <v>72</v>
      </c>
      <c r="L94" s="51"/>
    </row>
    <row r="95" spans="3:12">
      <c r="C95" s="33" t="s">
        <v>998</v>
      </c>
      <c r="D95" s="1">
        <v>7.009E-2</v>
      </c>
      <c r="E95" s="1">
        <v>-5.4710000000000001</v>
      </c>
      <c r="F95" s="1">
        <v>5.5410000000000004</v>
      </c>
      <c r="G95" s="1">
        <v>0.2359</v>
      </c>
      <c r="H95" s="1">
        <v>4</v>
      </c>
      <c r="I95" s="1">
        <v>4</v>
      </c>
      <c r="J95" s="1">
        <v>23.49</v>
      </c>
      <c r="K95" s="1">
        <v>72</v>
      </c>
      <c r="L95" s="51"/>
    </row>
    <row r="96" spans="3:12">
      <c r="C96" s="33" t="s">
        <v>1000</v>
      </c>
      <c r="D96" s="1">
        <v>7.009E-2</v>
      </c>
      <c r="E96" s="1">
        <v>-5.0110000000000001</v>
      </c>
      <c r="F96" s="1">
        <v>5.0810000000000004</v>
      </c>
      <c r="G96" s="1">
        <v>0.2359</v>
      </c>
      <c r="H96" s="1">
        <v>4</v>
      </c>
      <c r="I96" s="1">
        <v>4</v>
      </c>
      <c r="J96" s="1">
        <v>21.54</v>
      </c>
      <c r="K96" s="1">
        <v>72</v>
      </c>
      <c r="L96" s="51"/>
    </row>
    <row r="97" spans="3:12">
      <c r="C97" s="33" t="s">
        <v>1142</v>
      </c>
      <c r="D97" s="1">
        <v>7.009E-2</v>
      </c>
      <c r="E97" s="1">
        <v>0.24829999999999999</v>
      </c>
      <c r="F97" s="1">
        <v>-0.17829999999999999</v>
      </c>
      <c r="G97" s="1">
        <v>0.2359</v>
      </c>
      <c r="H97" s="1">
        <v>4</v>
      </c>
      <c r="I97" s="1">
        <v>4</v>
      </c>
      <c r="J97" s="1">
        <v>0.75560000000000005</v>
      </c>
      <c r="K97" s="1">
        <v>72</v>
      </c>
      <c r="L97" s="51"/>
    </row>
    <row r="98" spans="3:12">
      <c r="C98" s="33" t="s">
        <v>1003</v>
      </c>
      <c r="D98" s="1">
        <v>7.009E-2</v>
      </c>
      <c r="E98" s="1">
        <v>0.42709999999999998</v>
      </c>
      <c r="F98" s="1">
        <v>-0.35699999999999998</v>
      </c>
      <c r="G98" s="1">
        <v>0.2359</v>
      </c>
      <c r="H98" s="1">
        <v>4</v>
      </c>
      <c r="I98" s="1">
        <v>4</v>
      </c>
      <c r="J98" s="1">
        <v>1.5129999999999999</v>
      </c>
      <c r="K98" s="1">
        <v>72</v>
      </c>
      <c r="L98" s="51"/>
    </row>
    <row r="99" spans="3:12">
      <c r="C99" s="33" t="s">
        <v>1143</v>
      </c>
      <c r="D99" s="1">
        <v>7.009E-2</v>
      </c>
      <c r="E99" s="1">
        <v>0.1988</v>
      </c>
      <c r="F99" s="1">
        <v>-0.12870000000000001</v>
      </c>
      <c r="G99" s="1">
        <v>0.2359</v>
      </c>
      <c r="H99" s="1">
        <v>4</v>
      </c>
      <c r="I99" s="1">
        <v>4</v>
      </c>
      <c r="J99" s="1">
        <v>0.5454</v>
      </c>
      <c r="K99" s="1">
        <v>72</v>
      </c>
      <c r="L99" s="51"/>
    </row>
    <row r="100" spans="3:12">
      <c r="C100" s="33" t="s">
        <v>1144</v>
      </c>
      <c r="D100" s="1">
        <v>7.009E-2</v>
      </c>
      <c r="E100" s="1">
        <v>1.438E-3</v>
      </c>
      <c r="F100" s="1">
        <v>6.8650000000000003E-2</v>
      </c>
      <c r="G100" s="1">
        <v>0.2359</v>
      </c>
      <c r="H100" s="1">
        <v>4</v>
      </c>
      <c r="I100" s="1">
        <v>4</v>
      </c>
      <c r="J100" s="1">
        <v>0.29099999999999998</v>
      </c>
      <c r="K100" s="1">
        <v>72</v>
      </c>
      <c r="L100" s="51"/>
    </row>
    <row r="101" spans="3:12">
      <c r="C101" s="33" t="s">
        <v>1146</v>
      </c>
      <c r="D101" s="1">
        <v>7.009E-2</v>
      </c>
      <c r="E101" s="1">
        <v>-0.22869999999999999</v>
      </c>
      <c r="F101" s="1">
        <v>0.29880000000000001</v>
      </c>
      <c r="G101" s="1">
        <v>0.2359</v>
      </c>
      <c r="H101" s="1">
        <v>4</v>
      </c>
      <c r="I101" s="1">
        <v>4</v>
      </c>
      <c r="J101" s="1">
        <v>1.2669999999999999</v>
      </c>
      <c r="K101" s="1">
        <v>72</v>
      </c>
      <c r="L101" s="51"/>
    </row>
    <row r="102" spans="3:12">
      <c r="C102" s="33" t="s">
        <v>1147</v>
      </c>
      <c r="D102" s="1">
        <v>7.009E-2</v>
      </c>
      <c r="E102" s="1">
        <v>-3.5470000000000002E-2</v>
      </c>
      <c r="F102" s="1">
        <v>0.1056</v>
      </c>
      <c r="G102" s="1">
        <v>0.2359</v>
      </c>
      <c r="H102" s="1">
        <v>4</v>
      </c>
      <c r="I102" s="1">
        <v>4</v>
      </c>
      <c r="J102" s="1">
        <v>0.44740000000000002</v>
      </c>
      <c r="K102" s="1">
        <v>72</v>
      </c>
      <c r="L102" s="51"/>
    </row>
    <row r="103" spans="3:12">
      <c r="C103" s="33" t="s">
        <v>1149</v>
      </c>
      <c r="D103" s="1">
        <v>7.009E-2</v>
      </c>
      <c r="E103" s="1">
        <v>-0.25869999999999999</v>
      </c>
      <c r="F103" s="1">
        <v>0.32879999999999998</v>
      </c>
      <c r="G103" s="1">
        <v>0.2359</v>
      </c>
      <c r="H103" s="1">
        <v>4</v>
      </c>
      <c r="I103" s="1">
        <v>4</v>
      </c>
      <c r="J103" s="1">
        <v>1.3939999999999999</v>
      </c>
      <c r="K103" s="1">
        <v>72</v>
      </c>
      <c r="L103" s="51"/>
    </row>
    <row r="104" spans="3:12">
      <c r="C104" s="33" t="s">
        <v>1150</v>
      </c>
      <c r="D104" s="1">
        <v>7.009E-2</v>
      </c>
      <c r="E104" s="1">
        <v>-0.11890000000000001</v>
      </c>
      <c r="F104" s="1">
        <v>0.189</v>
      </c>
      <c r="G104" s="1">
        <v>0.2359</v>
      </c>
      <c r="H104" s="1">
        <v>4</v>
      </c>
      <c r="I104" s="1">
        <v>4</v>
      </c>
      <c r="J104" s="1">
        <v>0.80110000000000003</v>
      </c>
      <c r="K104" s="1">
        <v>72</v>
      </c>
      <c r="L104" s="51"/>
    </row>
    <row r="105" spans="3:12">
      <c r="C105" s="33" t="s">
        <v>1151</v>
      </c>
      <c r="D105" s="1">
        <v>7.009E-2</v>
      </c>
      <c r="E105" s="1">
        <v>1.5570000000000001E-2</v>
      </c>
      <c r="F105" s="1">
        <v>5.4519999999999999E-2</v>
      </c>
      <c r="G105" s="1">
        <v>0.2359</v>
      </c>
      <c r="H105" s="1">
        <v>4</v>
      </c>
      <c r="I105" s="1">
        <v>4</v>
      </c>
      <c r="J105" s="1">
        <v>0.2311</v>
      </c>
      <c r="K105" s="1">
        <v>72</v>
      </c>
      <c r="L105" s="51"/>
    </row>
    <row r="106" spans="3:12">
      <c r="C106" s="33" t="s">
        <v>1153</v>
      </c>
      <c r="D106" s="1">
        <v>7.009E-2</v>
      </c>
      <c r="E106" s="1">
        <v>0.13469999999999999</v>
      </c>
      <c r="F106" s="1">
        <v>-6.4579999999999999E-2</v>
      </c>
      <c r="G106" s="1">
        <v>0.2359</v>
      </c>
      <c r="H106" s="1">
        <v>4</v>
      </c>
      <c r="I106" s="1">
        <v>4</v>
      </c>
      <c r="J106" s="1">
        <v>0.2737</v>
      </c>
      <c r="K106" s="1">
        <v>72</v>
      </c>
      <c r="L106" s="51"/>
    </row>
    <row r="107" spans="3:12">
      <c r="C107" s="33" t="s">
        <v>1154</v>
      </c>
      <c r="D107" s="1">
        <v>7.009E-2</v>
      </c>
      <c r="E107" s="1">
        <v>-1.5369999999999999</v>
      </c>
      <c r="F107" s="1">
        <v>1.607</v>
      </c>
      <c r="G107" s="1">
        <v>0.2359</v>
      </c>
      <c r="H107" s="1">
        <v>4</v>
      </c>
      <c r="I107" s="1">
        <v>4</v>
      </c>
      <c r="J107" s="1">
        <v>6.8129999999999997</v>
      </c>
      <c r="K107" s="1">
        <v>72</v>
      </c>
      <c r="L107" s="51"/>
    </row>
    <row r="108" spans="3:12">
      <c r="C108" s="33" t="s">
        <v>1156</v>
      </c>
      <c r="D108" s="1">
        <v>7.009E-2</v>
      </c>
      <c r="E108" s="1">
        <v>-2.0249999999999999</v>
      </c>
      <c r="F108" s="1">
        <v>2.0950000000000002</v>
      </c>
      <c r="G108" s="1">
        <v>0.2359</v>
      </c>
      <c r="H108" s="1">
        <v>4</v>
      </c>
      <c r="I108" s="1">
        <v>4</v>
      </c>
      <c r="J108" s="1">
        <v>8.8800000000000008</v>
      </c>
      <c r="K108" s="1">
        <v>72</v>
      </c>
      <c r="L108" s="51"/>
    </row>
    <row r="109" spans="3:12">
      <c r="C109" s="33" t="s">
        <v>1158</v>
      </c>
      <c r="D109" s="1">
        <v>7.009E-2</v>
      </c>
      <c r="E109" s="1">
        <v>-4.6379999999999999</v>
      </c>
      <c r="F109" s="1">
        <v>4.7080000000000002</v>
      </c>
      <c r="G109" s="1">
        <v>0.2359</v>
      </c>
      <c r="H109" s="1">
        <v>4</v>
      </c>
      <c r="I109" s="1">
        <v>4</v>
      </c>
      <c r="J109" s="1">
        <v>19.96</v>
      </c>
      <c r="K109" s="1">
        <v>72</v>
      </c>
      <c r="L109" s="51"/>
    </row>
    <row r="110" spans="3:12">
      <c r="C110" s="33" t="s">
        <v>1160</v>
      </c>
      <c r="D110" s="1">
        <v>7.009E-2</v>
      </c>
      <c r="E110" s="1">
        <v>4.7239999999999997E-2</v>
      </c>
      <c r="F110" s="1">
        <v>2.2849999999999999E-2</v>
      </c>
      <c r="G110" s="1">
        <v>0.2359</v>
      </c>
      <c r="H110" s="1">
        <v>4</v>
      </c>
      <c r="I110" s="1">
        <v>4</v>
      </c>
      <c r="J110" s="1">
        <v>9.6850000000000006E-2</v>
      </c>
      <c r="K110" s="1">
        <v>72</v>
      </c>
      <c r="L110" s="51"/>
    </row>
    <row r="111" spans="3:12">
      <c r="C111" s="33" t="s">
        <v>1161</v>
      </c>
      <c r="D111" s="1">
        <v>7.009E-2</v>
      </c>
      <c r="E111" s="1">
        <v>-5.4950000000000001</v>
      </c>
      <c r="F111" s="1">
        <v>5.5650000000000004</v>
      </c>
      <c r="G111" s="1">
        <v>0.2359</v>
      </c>
      <c r="H111" s="1">
        <v>4</v>
      </c>
      <c r="I111" s="1">
        <v>4</v>
      </c>
      <c r="J111" s="1">
        <v>23.59</v>
      </c>
      <c r="K111" s="1">
        <v>72</v>
      </c>
      <c r="L111" s="51"/>
    </row>
    <row r="112" spans="3:12">
      <c r="C112" s="33" t="s">
        <v>1162</v>
      </c>
      <c r="D112" s="1">
        <v>7.009E-2</v>
      </c>
      <c r="E112" s="1">
        <v>-2.1640000000000001</v>
      </c>
      <c r="F112" s="1">
        <v>2.234</v>
      </c>
      <c r="G112" s="1">
        <v>0.2359</v>
      </c>
      <c r="H112" s="1">
        <v>4</v>
      </c>
      <c r="I112" s="1">
        <v>4</v>
      </c>
      <c r="J112" s="1">
        <v>9.4700000000000006</v>
      </c>
      <c r="K112" s="1">
        <v>72</v>
      </c>
      <c r="L112" s="51"/>
    </row>
    <row r="113" spans="3:12">
      <c r="C113" s="33" t="s">
        <v>1163</v>
      </c>
      <c r="D113" s="1">
        <v>7.009E-2</v>
      </c>
      <c r="E113" s="1">
        <v>0.1817</v>
      </c>
      <c r="F113" s="1">
        <v>-0.1116</v>
      </c>
      <c r="G113" s="1">
        <v>0.2359</v>
      </c>
      <c r="H113" s="1">
        <v>4</v>
      </c>
      <c r="I113" s="1">
        <v>4</v>
      </c>
      <c r="J113" s="1">
        <v>0.47289999999999999</v>
      </c>
      <c r="K113" s="1">
        <v>72</v>
      </c>
      <c r="L113" s="51"/>
    </row>
    <row r="114" spans="3:12" ht="15" thickBot="1">
      <c r="C114" s="34" t="s">
        <v>1164</v>
      </c>
      <c r="D114" s="49">
        <v>7.009E-2</v>
      </c>
      <c r="E114" s="49">
        <v>9.2579999999999996E-2</v>
      </c>
      <c r="F114" s="49">
        <v>-2.249E-2</v>
      </c>
      <c r="G114" s="49">
        <v>0.2359</v>
      </c>
      <c r="H114" s="49">
        <v>4</v>
      </c>
      <c r="I114" s="49">
        <v>4</v>
      </c>
      <c r="J114" s="49">
        <v>9.5320000000000002E-2</v>
      </c>
      <c r="K114" s="49">
        <v>72</v>
      </c>
      <c r="L114" s="52"/>
    </row>
    <row r="116" spans="3:12" ht="15" thickBot="1"/>
    <row r="117" spans="3:12">
      <c r="C117" s="32" t="s">
        <v>305</v>
      </c>
      <c r="D117" s="84">
        <v>1</v>
      </c>
      <c r="E117" s="84"/>
      <c r="F117" s="84"/>
      <c r="G117" s="84"/>
      <c r="H117" s="84"/>
      <c r="I117" s="84"/>
      <c r="J117" s="84"/>
      <c r="K117" s="85"/>
    </row>
    <row r="118" spans="3:12">
      <c r="C118" s="33" t="s">
        <v>306</v>
      </c>
      <c r="D118" s="1">
        <v>11</v>
      </c>
      <c r="E118" s="1"/>
      <c r="F118" s="1"/>
      <c r="G118" s="1"/>
      <c r="H118" s="1"/>
      <c r="I118" s="1"/>
      <c r="J118" s="1"/>
      <c r="K118" s="46"/>
    </row>
    <row r="119" spans="3:12">
      <c r="C119" s="33" t="s">
        <v>24</v>
      </c>
      <c r="D119" s="1">
        <v>0.05</v>
      </c>
      <c r="E119" s="1"/>
      <c r="F119" s="1"/>
      <c r="G119" s="1"/>
      <c r="H119" s="1"/>
      <c r="I119" s="1"/>
      <c r="J119" s="1"/>
      <c r="K119" s="46"/>
    </row>
    <row r="120" spans="3:12">
      <c r="C120" s="33"/>
      <c r="D120" s="1"/>
      <c r="E120" s="1"/>
      <c r="F120" s="1"/>
      <c r="G120" s="1"/>
      <c r="H120" s="1"/>
      <c r="I120" s="1"/>
      <c r="J120" s="1"/>
      <c r="K120" s="46"/>
    </row>
    <row r="121" spans="3:12">
      <c r="C121" s="33" t="s">
        <v>307</v>
      </c>
      <c r="D121" s="1" t="s">
        <v>994</v>
      </c>
      <c r="E121" s="1" t="s">
        <v>309</v>
      </c>
      <c r="F121" s="1" t="s">
        <v>310</v>
      </c>
      <c r="G121" s="1" t="s">
        <v>21</v>
      </c>
      <c r="H121" s="1" t="s">
        <v>311</v>
      </c>
      <c r="I121" s="1" t="s">
        <v>1178</v>
      </c>
      <c r="J121" s="1"/>
      <c r="K121" s="46"/>
    </row>
    <row r="122" spans="3:12">
      <c r="C122" s="33" t="s">
        <v>1179</v>
      </c>
      <c r="D122" s="1">
        <v>5.1230000000000002</v>
      </c>
      <c r="E122" s="1" t="s">
        <v>1180</v>
      </c>
      <c r="F122" s="1" t="s">
        <v>10</v>
      </c>
      <c r="G122" s="1" t="s">
        <v>187</v>
      </c>
      <c r="H122" s="1" t="s">
        <v>186</v>
      </c>
      <c r="I122" s="1" t="s">
        <v>0</v>
      </c>
      <c r="J122" s="1" t="s">
        <v>1166</v>
      </c>
      <c r="K122" s="46"/>
    </row>
    <row r="123" spans="3:12">
      <c r="C123" s="33" t="s">
        <v>1181</v>
      </c>
      <c r="D123" s="1">
        <v>4.7880000000000003</v>
      </c>
      <c r="E123" s="1" t="s">
        <v>1182</v>
      </c>
      <c r="F123" s="1" t="s">
        <v>10</v>
      </c>
      <c r="G123" s="1" t="s">
        <v>187</v>
      </c>
      <c r="H123" s="1" t="s">
        <v>186</v>
      </c>
      <c r="I123" s="1" t="s">
        <v>83</v>
      </c>
      <c r="J123" s="1" t="s">
        <v>726</v>
      </c>
      <c r="K123" s="46"/>
    </row>
    <row r="124" spans="3:12">
      <c r="C124" s="33" t="s">
        <v>1183</v>
      </c>
      <c r="D124" s="1">
        <v>4.9020000000000001</v>
      </c>
      <c r="E124" s="1" t="s">
        <v>1184</v>
      </c>
      <c r="F124" s="1" t="s">
        <v>10</v>
      </c>
      <c r="G124" s="1" t="s">
        <v>187</v>
      </c>
      <c r="H124" s="1" t="s">
        <v>186</v>
      </c>
      <c r="I124" s="1" t="s">
        <v>77</v>
      </c>
      <c r="J124" s="1" t="s">
        <v>1167</v>
      </c>
      <c r="K124" s="46"/>
    </row>
    <row r="125" spans="3:12">
      <c r="C125" s="33" t="s">
        <v>1185</v>
      </c>
      <c r="D125" s="1">
        <v>5.423</v>
      </c>
      <c r="E125" s="1" t="s">
        <v>1186</v>
      </c>
      <c r="F125" s="1" t="s">
        <v>10</v>
      </c>
      <c r="G125" s="1" t="s">
        <v>187</v>
      </c>
      <c r="H125" s="1" t="s">
        <v>186</v>
      </c>
      <c r="I125" s="1" t="s">
        <v>71</v>
      </c>
      <c r="J125" s="1" t="s">
        <v>993</v>
      </c>
      <c r="K125" s="46"/>
    </row>
    <row r="126" spans="3:12">
      <c r="C126" s="33" t="s">
        <v>1187</v>
      </c>
      <c r="D126" s="1">
        <v>5.6040000000000001</v>
      </c>
      <c r="E126" s="1" t="s">
        <v>1188</v>
      </c>
      <c r="F126" s="1" t="s">
        <v>10</v>
      </c>
      <c r="G126" s="1" t="s">
        <v>187</v>
      </c>
      <c r="H126" s="1" t="s">
        <v>186</v>
      </c>
      <c r="I126" s="1" t="s">
        <v>67</v>
      </c>
      <c r="J126" s="1" t="s">
        <v>1189</v>
      </c>
      <c r="K126" s="46"/>
    </row>
    <row r="127" spans="3:12">
      <c r="C127" s="33" t="s">
        <v>1190</v>
      </c>
      <c r="D127" s="1">
        <v>-0.93779999999999997</v>
      </c>
      <c r="E127" s="1" t="s">
        <v>1191</v>
      </c>
      <c r="F127" s="1" t="s">
        <v>10</v>
      </c>
      <c r="G127" s="1" t="s">
        <v>31</v>
      </c>
      <c r="H127" s="1">
        <v>1.1999999999999999E-3</v>
      </c>
      <c r="I127" s="1" t="s">
        <v>1192</v>
      </c>
      <c r="J127" s="1" t="s">
        <v>1122</v>
      </c>
      <c r="K127" s="46"/>
    </row>
    <row r="128" spans="3:12">
      <c r="C128" s="33" t="s">
        <v>1193</v>
      </c>
      <c r="D128" s="1">
        <v>-0.56420000000000003</v>
      </c>
      <c r="E128" s="1" t="s">
        <v>1194</v>
      </c>
      <c r="F128" s="1" t="s">
        <v>7</v>
      </c>
      <c r="G128" s="1" t="s">
        <v>6</v>
      </c>
      <c r="H128" s="1">
        <v>9.7600000000000006E-2</v>
      </c>
      <c r="I128" s="1" t="s">
        <v>1195</v>
      </c>
      <c r="J128" s="1" t="s">
        <v>786</v>
      </c>
      <c r="K128" s="46"/>
    </row>
    <row r="129" spans="3:11">
      <c r="C129" s="33" t="s">
        <v>1196</v>
      </c>
      <c r="D129" s="1">
        <v>-0.66180000000000005</v>
      </c>
      <c r="E129" s="1" t="s">
        <v>1197</v>
      </c>
      <c r="F129" s="1" t="s">
        <v>10</v>
      </c>
      <c r="G129" s="1" t="s">
        <v>9</v>
      </c>
      <c r="H129" s="1">
        <v>3.49E-2</v>
      </c>
      <c r="I129" s="1" t="s">
        <v>1198</v>
      </c>
      <c r="J129" s="1" t="s">
        <v>874</v>
      </c>
      <c r="K129" s="46"/>
    </row>
    <row r="130" spans="3:11">
      <c r="C130" s="33" t="s">
        <v>1199</v>
      </c>
      <c r="D130" s="1">
        <v>8.7760000000000005E-2</v>
      </c>
      <c r="E130" s="1" t="s">
        <v>1200</v>
      </c>
      <c r="F130" s="1" t="s">
        <v>7</v>
      </c>
      <c r="G130" s="1" t="s">
        <v>6</v>
      </c>
      <c r="H130" s="1" t="s">
        <v>5</v>
      </c>
      <c r="I130" s="1" t="s">
        <v>1201</v>
      </c>
      <c r="J130" s="1" t="s">
        <v>771</v>
      </c>
      <c r="K130" s="46"/>
    </row>
    <row r="131" spans="3:11">
      <c r="C131" s="33" t="s">
        <v>1202</v>
      </c>
      <c r="D131" s="1">
        <v>-0.59870000000000001</v>
      </c>
      <c r="E131" s="1" t="s">
        <v>1203</v>
      </c>
      <c r="F131" s="1" t="s">
        <v>7</v>
      </c>
      <c r="G131" s="1" t="s">
        <v>6</v>
      </c>
      <c r="H131" s="1">
        <v>6.88E-2</v>
      </c>
      <c r="I131" s="1" t="s">
        <v>1204</v>
      </c>
      <c r="J131" s="1" t="s">
        <v>1205</v>
      </c>
      <c r="K131" s="46"/>
    </row>
    <row r="132" spans="3:11">
      <c r="C132" s="33" t="s">
        <v>1206</v>
      </c>
      <c r="D132" s="1">
        <v>-0.62190000000000001</v>
      </c>
      <c r="E132" s="1" t="s">
        <v>1207</v>
      </c>
      <c r="F132" s="1" t="s">
        <v>7</v>
      </c>
      <c r="G132" s="1" t="s">
        <v>6</v>
      </c>
      <c r="H132" s="1">
        <v>5.3900000000000003E-2</v>
      </c>
      <c r="I132" s="1" t="s">
        <v>1208</v>
      </c>
      <c r="J132" s="1" t="s">
        <v>1209</v>
      </c>
      <c r="K132" s="46"/>
    </row>
    <row r="133" spans="3:11">
      <c r="C133" s="33"/>
      <c r="D133" s="1"/>
      <c r="E133" s="1"/>
      <c r="F133" s="1"/>
      <c r="G133" s="1"/>
      <c r="H133" s="1"/>
      <c r="I133" s="1"/>
      <c r="J133" s="1"/>
      <c r="K133" s="46"/>
    </row>
    <row r="134" spans="3:11">
      <c r="C134" s="33" t="s">
        <v>325</v>
      </c>
      <c r="D134" s="1" t="s">
        <v>326</v>
      </c>
      <c r="E134" s="1" t="s">
        <v>327</v>
      </c>
      <c r="F134" s="1" t="s">
        <v>994</v>
      </c>
      <c r="G134" s="1" t="s">
        <v>328</v>
      </c>
      <c r="H134" s="1" t="s">
        <v>2</v>
      </c>
      <c r="I134" s="1" t="s">
        <v>1</v>
      </c>
      <c r="J134" s="1" t="s">
        <v>329</v>
      </c>
      <c r="K134" s="46" t="s">
        <v>57</v>
      </c>
    </row>
    <row r="135" spans="3:11">
      <c r="C135" s="33" t="s">
        <v>1179</v>
      </c>
      <c r="D135" s="1">
        <v>-5.561E-2</v>
      </c>
      <c r="E135" s="1">
        <v>-5.1790000000000003</v>
      </c>
      <c r="F135" s="1">
        <v>5.1230000000000002</v>
      </c>
      <c r="G135" s="1">
        <v>0.2177</v>
      </c>
      <c r="H135" s="1">
        <v>4</v>
      </c>
      <c r="I135" s="1">
        <v>4</v>
      </c>
      <c r="J135" s="1">
        <v>23.54</v>
      </c>
      <c r="K135" s="46">
        <v>36</v>
      </c>
    </row>
    <row r="136" spans="3:11">
      <c r="C136" s="33" t="s">
        <v>1181</v>
      </c>
      <c r="D136" s="1">
        <v>-5.561E-2</v>
      </c>
      <c r="E136" s="1">
        <v>-4.8440000000000003</v>
      </c>
      <c r="F136" s="1">
        <v>4.7880000000000003</v>
      </c>
      <c r="G136" s="1">
        <v>0.2177</v>
      </c>
      <c r="H136" s="1">
        <v>4</v>
      </c>
      <c r="I136" s="1">
        <v>4</v>
      </c>
      <c r="J136" s="1">
        <v>22</v>
      </c>
      <c r="K136" s="46">
        <v>36</v>
      </c>
    </row>
    <row r="137" spans="3:11">
      <c r="C137" s="33" t="s">
        <v>1183</v>
      </c>
      <c r="D137" s="1">
        <v>-5.561E-2</v>
      </c>
      <c r="E137" s="1">
        <v>-4.9569999999999999</v>
      </c>
      <c r="F137" s="1">
        <v>4.9020000000000001</v>
      </c>
      <c r="G137" s="1">
        <v>0.2177</v>
      </c>
      <c r="H137" s="1">
        <v>4</v>
      </c>
      <c r="I137" s="1">
        <v>4</v>
      </c>
      <c r="J137" s="1">
        <v>22.52</v>
      </c>
      <c r="K137" s="46">
        <v>36</v>
      </c>
    </row>
    <row r="138" spans="3:11">
      <c r="C138" s="33" t="s">
        <v>1185</v>
      </c>
      <c r="D138" s="1">
        <v>-5.561E-2</v>
      </c>
      <c r="E138" s="1">
        <v>-5.4790000000000001</v>
      </c>
      <c r="F138" s="1">
        <v>5.423</v>
      </c>
      <c r="G138" s="1">
        <v>0.2177</v>
      </c>
      <c r="H138" s="1">
        <v>4</v>
      </c>
      <c r="I138" s="1">
        <v>4</v>
      </c>
      <c r="J138" s="1">
        <v>24.92</v>
      </c>
      <c r="K138" s="46">
        <v>36</v>
      </c>
    </row>
    <row r="139" spans="3:11">
      <c r="C139" s="33" t="s">
        <v>1187</v>
      </c>
      <c r="D139" s="1">
        <v>-5.561E-2</v>
      </c>
      <c r="E139" s="1">
        <v>-5.6589999999999998</v>
      </c>
      <c r="F139" s="1">
        <v>5.6040000000000001</v>
      </c>
      <c r="G139" s="1">
        <v>0.2177</v>
      </c>
      <c r="H139" s="1">
        <v>4</v>
      </c>
      <c r="I139" s="1">
        <v>4</v>
      </c>
      <c r="J139" s="1">
        <v>25.75</v>
      </c>
      <c r="K139" s="46">
        <v>36</v>
      </c>
    </row>
    <row r="140" spans="3:11">
      <c r="C140" s="33" t="s">
        <v>1190</v>
      </c>
      <c r="D140" s="1">
        <v>-5.561E-2</v>
      </c>
      <c r="E140" s="1">
        <v>0.88219999999999998</v>
      </c>
      <c r="F140" s="1">
        <v>-0.93779999999999997</v>
      </c>
      <c r="G140" s="1">
        <v>0.2177</v>
      </c>
      <c r="H140" s="1">
        <v>4</v>
      </c>
      <c r="I140" s="1">
        <v>4</v>
      </c>
      <c r="J140" s="1">
        <v>4.3090000000000002</v>
      </c>
      <c r="K140" s="46">
        <v>36</v>
      </c>
    </row>
    <row r="141" spans="3:11">
      <c r="C141" s="33" t="s">
        <v>1193</v>
      </c>
      <c r="D141" s="1">
        <v>-5.561E-2</v>
      </c>
      <c r="E141" s="1">
        <v>0.50860000000000005</v>
      </c>
      <c r="F141" s="1">
        <v>-0.56420000000000003</v>
      </c>
      <c r="G141" s="1">
        <v>0.2177</v>
      </c>
      <c r="H141" s="1">
        <v>4</v>
      </c>
      <c r="I141" s="1">
        <v>4</v>
      </c>
      <c r="J141" s="1">
        <v>2.5920000000000001</v>
      </c>
      <c r="K141" s="46">
        <v>36</v>
      </c>
    </row>
    <row r="142" spans="3:11">
      <c r="C142" s="33" t="s">
        <v>1196</v>
      </c>
      <c r="D142" s="1">
        <v>-5.561E-2</v>
      </c>
      <c r="E142" s="1">
        <v>0.60619999999999996</v>
      </c>
      <c r="F142" s="1">
        <v>-0.66180000000000005</v>
      </c>
      <c r="G142" s="1">
        <v>0.2177</v>
      </c>
      <c r="H142" s="1">
        <v>4</v>
      </c>
      <c r="I142" s="1">
        <v>4</v>
      </c>
      <c r="J142" s="1">
        <v>3.0409999999999999</v>
      </c>
      <c r="K142" s="46">
        <v>36</v>
      </c>
    </row>
    <row r="143" spans="3:11">
      <c r="C143" s="33" t="s">
        <v>1199</v>
      </c>
      <c r="D143" s="1">
        <v>-5.561E-2</v>
      </c>
      <c r="E143" s="1">
        <v>-0.1434</v>
      </c>
      <c r="F143" s="1">
        <v>8.7760000000000005E-2</v>
      </c>
      <c r="G143" s="1">
        <v>0.2177</v>
      </c>
      <c r="H143" s="1">
        <v>4</v>
      </c>
      <c r="I143" s="1">
        <v>4</v>
      </c>
      <c r="J143" s="1">
        <v>0.4032</v>
      </c>
      <c r="K143" s="46">
        <v>36</v>
      </c>
    </row>
    <row r="144" spans="3:11">
      <c r="C144" s="33" t="s">
        <v>1202</v>
      </c>
      <c r="D144" s="1">
        <v>-5.561E-2</v>
      </c>
      <c r="E144" s="1">
        <v>0.54310000000000003</v>
      </c>
      <c r="F144" s="1">
        <v>-0.59870000000000001</v>
      </c>
      <c r="G144" s="1">
        <v>0.2177</v>
      </c>
      <c r="H144" s="1">
        <v>4</v>
      </c>
      <c r="I144" s="1">
        <v>4</v>
      </c>
      <c r="J144" s="1">
        <v>2.7509999999999999</v>
      </c>
      <c r="K144" s="46">
        <v>36</v>
      </c>
    </row>
    <row r="145" spans="3:11" ht="15" thickBot="1">
      <c r="C145" s="34" t="s">
        <v>1206</v>
      </c>
      <c r="D145" s="49">
        <v>-5.561E-2</v>
      </c>
      <c r="E145" s="49">
        <v>0.56630000000000003</v>
      </c>
      <c r="F145" s="49">
        <v>-0.62190000000000001</v>
      </c>
      <c r="G145" s="49">
        <v>0.2177</v>
      </c>
      <c r="H145" s="49">
        <v>4</v>
      </c>
      <c r="I145" s="49">
        <v>4</v>
      </c>
      <c r="J145" s="49">
        <v>2.8570000000000002</v>
      </c>
      <c r="K145" s="50">
        <v>36</v>
      </c>
    </row>
    <row r="147" spans="3:11" ht="15" thickBot="1"/>
    <row r="148" spans="3:11">
      <c r="C148" s="32" t="s">
        <v>305</v>
      </c>
      <c r="D148" s="84">
        <v>1</v>
      </c>
      <c r="E148" s="84"/>
      <c r="F148" s="84"/>
      <c r="G148" s="84"/>
      <c r="H148" s="84"/>
      <c r="I148" s="84"/>
      <c r="J148" s="84"/>
      <c r="K148" s="85"/>
    </row>
    <row r="149" spans="3:11">
      <c r="C149" s="33" t="s">
        <v>306</v>
      </c>
      <c r="D149" s="1">
        <v>13</v>
      </c>
      <c r="E149" s="1"/>
      <c r="F149" s="1"/>
      <c r="G149" s="1"/>
      <c r="H149" s="1"/>
      <c r="I149" s="1"/>
      <c r="J149" s="1"/>
      <c r="K149" s="46"/>
    </row>
    <row r="150" spans="3:11">
      <c r="C150" s="33" t="s">
        <v>24</v>
      </c>
      <c r="D150" s="1">
        <v>0.05</v>
      </c>
      <c r="E150" s="1"/>
      <c r="F150" s="1"/>
      <c r="G150" s="1"/>
      <c r="H150" s="1"/>
      <c r="I150" s="1"/>
      <c r="J150" s="1"/>
      <c r="K150" s="46"/>
    </row>
    <row r="151" spans="3:11">
      <c r="C151" s="33"/>
      <c r="D151" s="1"/>
      <c r="E151" s="1"/>
      <c r="F151" s="1"/>
      <c r="G151" s="1"/>
      <c r="H151" s="1"/>
      <c r="I151" s="1"/>
      <c r="J151" s="1"/>
      <c r="K151" s="46"/>
    </row>
    <row r="152" spans="3:11">
      <c r="C152" s="33" t="s">
        <v>307</v>
      </c>
      <c r="D152" s="1" t="s">
        <v>994</v>
      </c>
      <c r="E152" s="1" t="s">
        <v>309</v>
      </c>
      <c r="F152" s="1" t="s">
        <v>310</v>
      </c>
      <c r="G152" s="1" t="s">
        <v>21</v>
      </c>
      <c r="H152" s="1" t="s">
        <v>311</v>
      </c>
      <c r="I152" s="1" t="s">
        <v>1210</v>
      </c>
      <c r="J152" s="1"/>
      <c r="K152" s="46"/>
    </row>
    <row r="153" spans="3:11">
      <c r="C153" s="33" t="s">
        <v>1211</v>
      </c>
      <c r="D153" s="1">
        <v>5.383</v>
      </c>
      <c r="E153" s="1" t="s">
        <v>1212</v>
      </c>
      <c r="F153" s="1" t="s">
        <v>10</v>
      </c>
      <c r="G153" s="1" t="s">
        <v>187</v>
      </c>
      <c r="H153" s="1" t="s">
        <v>186</v>
      </c>
      <c r="I153" s="1" t="s">
        <v>1213</v>
      </c>
      <c r="J153" s="1" t="s">
        <v>354</v>
      </c>
      <c r="K153" s="46"/>
    </row>
    <row r="154" spans="3:11">
      <c r="C154" s="33" t="s">
        <v>1214</v>
      </c>
      <c r="D154" s="1">
        <v>3.137</v>
      </c>
      <c r="E154" s="1" t="s">
        <v>1215</v>
      </c>
      <c r="F154" s="1" t="s">
        <v>10</v>
      </c>
      <c r="G154" s="1" t="s">
        <v>187</v>
      </c>
      <c r="H154" s="1" t="s">
        <v>186</v>
      </c>
      <c r="I154" s="1" t="s">
        <v>1216</v>
      </c>
      <c r="J154" s="1" t="s">
        <v>1170</v>
      </c>
      <c r="K154" s="46"/>
    </row>
    <row r="155" spans="3:11">
      <c r="C155" s="33" t="s">
        <v>1217</v>
      </c>
      <c r="D155" s="1">
        <v>4.3710000000000004</v>
      </c>
      <c r="E155" s="1" t="s">
        <v>1218</v>
      </c>
      <c r="F155" s="1" t="s">
        <v>10</v>
      </c>
      <c r="G155" s="1" t="s">
        <v>187</v>
      </c>
      <c r="H155" s="1" t="s">
        <v>186</v>
      </c>
      <c r="I155" s="1" t="s">
        <v>1219</v>
      </c>
      <c r="J155" s="1" t="s">
        <v>1220</v>
      </c>
      <c r="K155" s="46"/>
    </row>
    <row r="156" spans="3:11">
      <c r="C156" s="33" t="s">
        <v>1221</v>
      </c>
      <c r="D156" s="1">
        <v>3.73</v>
      </c>
      <c r="E156" s="1" t="s">
        <v>1222</v>
      </c>
      <c r="F156" s="1" t="s">
        <v>10</v>
      </c>
      <c r="G156" s="1" t="s">
        <v>187</v>
      </c>
      <c r="H156" s="1" t="s">
        <v>186</v>
      </c>
      <c r="I156" s="1" t="s">
        <v>1223</v>
      </c>
      <c r="J156" s="1" t="s">
        <v>1171</v>
      </c>
      <c r="K156" s="46"/>
    </row>
    <row r="157" spans="3:11">
      <c r="C157" s="33" t="s">
        <v>1224</v>
      </c>
      <c r="D157" s="1">
        <v>5.1029999999999998</v>
      </c>
      <c r="E157" s="1" t="s">
        <v>1225</v>
      </c>
      <c r="F157" s="1" t="s">
        <v>10</v>
      </c>
      <c r="G157" s="1" t="s">
        <v>187</v>
      </c>
      <c r="H157" s="1" t="s">
        <v>186</v>
      </c>
      <c r="I157" s="1" t="s">
        <v>1226</v>
      </c>
      <c r="J157" s="1" t="s">
        <v>1227</v>
      </c>
      <c r="K157" s="46"/>
    </row>
    <row r="158" spans="3:11">
      <c r="C158" s="33" t="s">
        <v>1228</v>
      </c>
      <c r="D158" s="1">
        <v>-9.715E-2</v>
      </c>
      <c r="E158" s="1" t="s">
        <v>1229</v>
      </c>
      <c r="F158" s="1" t="s">
        <v>7</v>
      </c>
      <c r="G158" s="1" t="s">
        <v>6</v>
      </c>
      <c r="H158" s="1" t="s">
        <v>5</v>
      </c>
      <c r="I158" s="1" t="s">
        <v>1230</v>
      </c>
      <c r="J158" s="1" t="s">
        <v>1103</v>
      </c>
      <c r="K158" s="46"/>
    </row>
    <row r="159" spans="3:11">
      <c r="C159" s="33" t="s">
        <v>1231</v>
      </c>
      <c r="D159" s="1">
        <v>-7.8270000000000006E-3</v>
      </c>
      <c r="E159" s="1" t="s">
        <v>1232</v>
      </c>
      <c r="F159" s="1" t="s">
        <v>7</v>
      </c>
      <c r="G159" s="1" t="s">
        <v>6</v>
      </c>
      <c r="H159" s="1" t="s">
        <v>5</v>
      </c>
      <c r="I159" s="1" t="s">
        <v>1233</v>
      </c>
      <c r="J159" s="1" t="s">
        <v>727</v>
      </c>
      <c r="K159" s="46"/>
    </row>
    <row r="160" spans="3:11">
      <c r="C160" s="33" t="s">
        <v>1234</v>
      </c>
      <c r="D160" s="1">
        <v>-2.07E-2</v>
      </c>
      <c r="E160" s="1" t="s">
        <v>1235</v>
      </c>
      <c r="F160" s="1" t="s">
        <v>7</v>
      </c>
      <c r="G160" s="1" t="s">
        <v>6</v>
      </c>
      <c r="H160" s="1" t="s">
        <v>5</v>
      </c>
      <c r="I160" s="1" t="s">
        <v>1236</v>
      </c>
      <c r="J160" s="1" t="s">
        <v>1122</v>
      </c>
      <c r="K160" s="46"/>
    </row>
    <row r="161" spans="3:11">
      <c r="C161" s="33" t="s">
        <v>1237</v>
      </c>
      <c r="D161" s="1">
        <v>6.5519999999999995E-2</v>
      </c>
      <c r="E161" s="1" t="s">
        <v>1238</v>
      </c>
      <c r="F161" s="1" t="s">
        <v>7</v>
      </c>
      <c r="G161" s="1" t="s">
        <v>6</v>
      </c>
      <c r="H161" s="1" t="s">
        <v>5</v>
      </c>
      <c r="I161" s="1" t="s">
        <v>1239</v>
      </c>
      <c r="J161" s="1" t="s">
        <v>1177</v>
      </c>
      <c r="K161" s="46"/>
    </row>
    <row r="162" spans="3:11">
      <c r="C162" s="33" t="s">
        <v>1240</v>
      </c>
      <c r="D162" s="1">
        <v>5.2510000000000003</v>
      </c>
      <c r="E162" s="1" t="s">
        <v>1241</v>
      </c>
      <c r="F162" s="1" t="s">
        <v>10</v>
      </c>
      <c r="G162" s="1" t="s">
        <v>187</v>
      </c>
      <c r="H162" s="1" t="s">
        <v>186</v>
      </c>
      <c r="I162" s="1" t="s">
        <v>1242</v>
      </c>
      <c r="J162" s="1" t="s">
        <v>1243</v>
      </c>
      <c r="K162" s="46"/>
    </row>
    <row r="163" spans="3:11">
      <c r="C163" s="33" t="s">
        <v>1244</v>
      </c>
      <c r="D163" s="1">
        <v>5.1630000000000003</v>
      </c>
      <c r="E163" s="1" t="s">
        <v>1245</v>
      </c>
      <c r="F163" s="1" t="s">
        <v>10</v>
      </c>
      <c r="G163" s="1" t="s">
        <v>187</v>
      </c>
      <c r="H163" s="1" t="s">
        <v>186</v>
      </c>
      <c r="I163" s="1" t="s">
        <v>1246</v>
      </c>
      <c r="J163" s="1" t="s">
        <v>1174</v>
      </c>
      <c r="K163" s="46"/>
    </row>
    <row r="164" spans="3:11">
      <c r="C164" s="33" t="s">
        <v>1247</v>
      </c>
      <c r="D164" s="1">
        <v>9.5920000000000005E-2</v>
      </c>
      <c r="E164" s="1" t="s">
        <v>1248</v>
      </c>
      <c r="F164" s="1" t="s">
        <v>7</v>
      </c>
      <c r="G164" s="1" t="s">
        <v>6</v>
      </c>
      <c r="H164" s="1" t="s">
        <v>5</v>
      </c>
      <c r="I164" s="1" t="s">
        <v>1249</v>
      </c>
      <c r="J164" s="1" t="s">
        <v>1175</v>
      </c>
      <c r="K164" s="46"/>
    </row>
    <row r="165" spans="3:11">
      <c r="C165" s="33" t="s">
        <v>1250</v>
      </c>
      <c r="D165" s="1">
        <v>-0.32500000000000001</v>
      </c>
      <c r="E165" s="1" t="s">
        <v>1251</v>
      </c>
      <c r="F165" s="1" t="s">
        <v>7</v>
      </c>
      <c r="G165" s="1" t="s">
        <v>6</v>
      </c>
      <c r="H165" s="1">
        <v>0.68879999999999997</v>
      </c>
      <c r="I165" s="1" t="s">
        <v>1252</v>
      </c>
      <c r="J165" s="1" t="s">
        <v>728</v>
      </c>
      <c r="K165" s="46"/>
    </row>
    <row r="166" spans="3:11">
      <c r="C166" s="33"/>
      <c r="D166" s="1"/>
      <c r="E166" s="1"/>
      <c r="F166" s="1"/>
      <c r="G166" s="1"/>
      <c r="H166" s="1"/>
      <c r="I166" s="1"/>
      <c r="J166" s="1"/>
      <c r="K166" s="46"/>
    </row>
    <row r="167" spans="3:11">
      <c r="C167" s="33" t="s">
        <v>325</v>
      </c>
      <c r="D167" s="1" t="s">
        <v>326</v>
      </c>
      <c r="E167" s="1" t="s">
        <v>327</v>
      </c>
      <c r="F167" s="1" t="s">
        <v>994</v>
      </c>
      <c r="G167" s="1" t="s">
        <v>328</v>
      </c>
      <c r="H167" s="1" t="s">
        <v>2</v>
      </c>
      <c r="I167" s="1" t="s">
        <v>1</v>
      </c>
      <c r="J167" s="1" t="s">
        <v>329</v>
      </c>
      <c r="K167" s="46" t="s">
        <v>57</v>
      </c>
    </row>
    <row r="168" spans="3:11">
      <c r="C168" s="33" t="s">
        <v>1211</v>
      </c>
      <c r="D168" s="1">
        <v>4.3200000000000002E-2</v>
      </c>
      <c r="E168" s="1">
        <v>-5.34</v>
      </c>
      <c r="F168" s="1">
        <v>5.383</v>
      </c>
      <c r="G168" s="1">
        <v>0.23699999999999999</v>
      </c>
      <c r="H168" s="1">
        <v>4</v>
      </c>
      <c r="I168" s="1">
        <v>3</v>
      </c>
      <c r="J168" s="1">
        <v>22.71</v>
      </c>
      <c r="K168" s="46">
        <v>41</v>
      </c>
    </row>
    <row r="169" spans="3:11">
      <c r="C169" s="33" t="s">
        <v>1214</v>
      </c>
      <c r="D169" s="1">
        <v>4.3200000000000002E-2</v>
      </c>
      <c r="E169" s="1">
        <v>-3.0939999999999999</v>
      </c>
      <c r="F169" s="1">
        <v>3.137</v>
      </c>
      <c r="G169" s="1">
        <v>0.21940000000000001</v>
      </c>
      <c r="H169" s="1">
        <v>4</v>
      </c>
      <c r="I169" s="1">
        <v>4</v>
      </c>
      <c r="J169" s="1">
        <v>14.3</v>
      </c>
      <c r="K169" s="46">
        <v>41</v>
      </c>
    </row>
    <row r="170" spans="3:11">
      <c r="C170" s="33" t="s">
        <v>1217</v>
      </c>
      <c r="D170" s="1">
        <v>4.3200000000000002E-2</v>
      </c>
      <c r="E170" s="1">
        <v>-4.3280000000000003</v>
      </c>
      <c r="F170" s="1">
        <v>4.3710000000000004</v>
      </c>
      <c r="G170" s="1">
        <v>0.21940000000000001</v>
      </c>
      <c r="H170" s="1">
        <v>4</v>
      </c>
      <c r="I170" s="1">
        <v>4</v>
      </c>
      <c r="J170" s="1">
        <v>19.920000000000002</v>
      </c>
      <c r="K170" s="46">
        <v>41</v>
      </c>
    </row>
    <row r="171" spans="3:11">
      <c r="C171" s="33" t="s">
        <v>1221</v>
      </c>
      <c r="D171" s="1">
        <v>4.3200000000000002E-2</v>
      </c>
      <c r="E171" s="1">
        <v>-3.6869999999999998</v>
      </c>
      <c r="F171" s="1">
        <v>3.73</v>
      </c>
      <c r="G171" s="1">
        <v>0.21940000000000001</v>
      </c>
      <c r="H171" s="1">
        <v>4</v>
      </c>
      <c r="I171" s="1">
        <v>4</v>
      </c>
      <c r="J171" s="1">
        <v>17</v>
      </c>
      <c r="K171" s="46">
        <v>41</v>
      </c>
    </row>
    <row r="172" spans="3:11">
      <c r="C172" s="33" t="s">
        <v>1224</v>
      </c>
      <c r="D172" s="1">
        <v>4.3200000000000002E-2</v>
      </c>
      <c r="E172" s="1">
        <v>-5.0599999999999996</v>
      </c>
      <c r="F172" s="1">
        <v>5.1029999999999998</v>
      </c>
      <c r="G172" s="1">
        <v>0.21940000000000001</v>
      </c>
      <c r="H172" s="1">
        <v>4</v>
      </c>
      <c r="I172" s="1">
        <v>4</v>
      </c>
      <c r="J172" s="1">
        <v>23.26</v>
      </c>
      <c r="K172" s="46">
        <v>41</v>
      </c>
    </row>
    <row r="173" spans="3:11">
      <c r="C173" s="33" t="s">
        <v>1228</v>
      </c>
      <c r="D173" s="1">
        <v>4.3200000000000002E-2</v>
      </c>
      <c r="E173" s="1">
        <v>0.14030000000000001</v>
      </c>
      <c r="F173" s="1">
        <v>-9.715E-2</v>
      </c>
      <c r="G173" s="1">
        <v>0.21940000000000001</v>
      </c>
      <c r="H173" s="1">
        <v>4</v>
      </c>
      <c r="I173" s="1">
        <v>4</v>
      </c>
      <c r="J173" s="1">
        <v>0.44269999999999998</v>
      </c>
      <c r="K173" s="46">
        <v>41</v>
      </c>
    </row>
    <row r="174" spans="3:11">
      <c r="C174" s="33" t="s">
        <v>1231</v>
      </c>
      <c r="D174" s="1">
        <v>4.3200000000000002E-2</v>
      </c>
      <c r="E174" s="1">
        <v>5.1029999999999999E-2</v>
      </c>
      <c r="F174" s="1">
        <v>-7.8270000000000006E-3</v>
      </c>
      <c r="G174" s="1">
        <v>0.21940000000000001</v>
      </c>
      <c r="H174" s="1">
        <v>4</v>
      </c>
      <c r="I174" s="1">
        <v>4</v>
      </c>
      <c r="J174" s="1">
        <v>3.567E-2</v>
      </c>
      <c r="K174" s="46">
        <v>41</v>
      </c>
    </row>
    <row r="175" spans="3:11">
      <c r="C175" s="33" t="s">
        <v>1234</v>
      </c>
      <c r="D175" s="1">
        <v>4.3200000000000002E-2</v>
      </c>
      <c r="E175" s="1">
        <v>6.3909999999999995E-2</v>
      </c>
      <c r="F175" s="1">
        <v>-2.07E-2</v>
      </c>
      <c r="G175" s="1">
        <v>0.21940000000000001</v>
      </c>
      <c r="H175" s="1">
        <v>4</v>
      </c>
      <c r="I175" s="1">
        <v>4</v>
      </c>
      <c r="J175" s="1">
        <v>9.4350000000000003E-2</v>
      </c>
      <c r="K175" s="46">
        <v>41</v>
      </c>
    </row>
    <row r="176" spans="3:11">
      <c r="C176" s="33" t="s">
        <v>1237</v>
      </c>
      <c r="D176" s="1">
        <v>4.3200000000000002E-2</v>
      </c>
      <c r="E176" s="1">
        <v>-2.232E-2</v>
      </c>
      <c r="F176" s="1">
        <v>6.5519999999999995E-2</v>
      </c>
      <c r="G176" s="1">
        <v>0.21940000000000001</v>
      </c>
      <c r="H176" s="1">
        <v>4</v>
      </c>
      <c r="I176" s="1">
        <v>4</v>
      </c>
      <c r="J176" s="1">
        <v>0.29859999999999998</v>
      </c>
      <c r="K176" s="46">
        <v>41</v>
      </c>
    </row>
    <row r="177" spans="3:11">
      <c r="C177" s="33" t="s">
        <v>1240</v>
      </c>
      <c r="D177" s="1">
        <v>4.3200000000000002E-2</v>
      </c>
      <c r="E177" s="1">
        <v>-5.2080000000000002</v>
      </c>
      <c r="F177" s="1">
        <v>5.2510000000000003</v>
      </c>
      <c r="G177" s="1">
        <v>0.21940000000000001</v>
      </c>
      <c r="H177" s="1">
        <v>4</v>
      </c>
      <c r="I177" s="1">
        <v>4</v>
      </c>
      <c r="J177" s="1">
        <v>23.93</v>
      </c>
      <c r="K177" s="46">
        <v>41</v>
      </c>
    </row>
    <row r="178" spans="3:11">
      <c r="C178" s="33" t="s">
        <v>1244</v>
      </c>
      <c r="D178" s="1">
        <v>4.3200000000000002E-2</v>
      </c>
      <c r="E178" s="1">
        <v>-5.12</v>
      </c>
      <c r="F178" s="1">
        <v>5.1630000000000003</v>
      </c>
      <c r="G178" s="1">
        <v>0.21940000000000001</v>
      </c>
      <c r="H178" s="1">
        <v>4</v>
      </c>
      <c r="I178" s="1">
        <v>4</v>
      </c>
      <c r="J178" s="1">
        <v>23.53</v>
      </c>
      <c r="K178" s="46">
        <v>41</v>
      </c>
    </row>
    <row r="179" spans="3:11">
      <c r="C179" s="33" t="s">
        <v>1247</v>
      </c>
      <c r="D179" s="1">
        <v>4.3200000000000002E-2</v>
      </c>
      <c r="E179" s="1">
        <v>-5.271E-2</v>
      </c>
      <c r="F179" s="1">
        <v>9.5920000000000005E-2</v>
      </c>
      <c r="G179" s="1">
        <v>0.21940000000000001</v>
      </c>
      <c r="H179" s="1">
        <v>4</v>
      </c>
      <c r="I179" s="1">
        <v>4</v>
      </c>
      <c r="J179" s="1">
        <v>0.43709999999999999</v>
      </c>
      <c r="K179" s="46">
        <v>41</v>
      </c>
    </row>
    <row r="180" spans="3:11" ht="15" thickBot="1">
      <c r="C180" s="34" t="s">
        <v>1250</v>
      </c>
      <c r="D180" s="49">
        <v>4.3200000000000002E-2</v>
      </c>
      <c r="E180" s="49">
        <v>0.36820000000000003</v>
      </c>
      <c r="F180" s="49">
        <v>-0.32500000000000001</v>
      </c>
      <c r="G180" s="49">
        <v>0.21940000000000001</v>
      </c>
      <c r="H180" s="49">
        <v>4</v>
      </c>
      <c r="I180" s="49">
        <v>4</v>
      </c>
      <c r="J180" s="49">
        <v>1.4810000000000001</v>
      </c>
      <c r="K180" s="50">
        <v>41</v>
      </c>
    </row>
  </sheetData>
  <mergeCells count="1">
    <mergeCell ref="D5:G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F2C9D-4DFF-496A-BAFE-B60637D42AD2}">
  <dimension ref="B3:J50"/>
  <sheetViews>
    <sheetView workbookViewId="0">
      <selection activeCell="G19" sqref="G19"/>
    </sheetView>
  </sheetViews>
  <sheetFormatPr defaultRowHeight="14.4"/>
  <cols>
    <col min="2" max="2" width="31.44140625" customWidth="1"/>
    <col min="3" max="3" width="16.109375" customWidth="1"/>
  </cols>
  <sheetData>
    <row r="3" spans="2:10">
      <c r="C3" s="347" t="s">
        <v>355</v>
      </c>
      <c r="D3" s="347"/>
      <c r="E3" s="347"/>
      <c r="F3" s="347"/>
      <c r="G3" s="347"/>
      <c r="H3" s="347"/>
      <c r="I3" s="347"/>
      <c r="J3" s="347"/>
    </row>
    <row r="4" spans="2:10">
      <c r="C4" s="344" t="s">
        <v>353</v>
      </c>
      <c r="D4" s="345"/>
      <c r="E4" s="345"/>
      <c r="F4" s="346"/>
      <c r="G4" s="344" t="s">
        <v>354</v>
      </c>
      <c r="H4" s="345"/>
      <c r="I4" s="345"/>
      <c r="J4" s="346"/>
    </row>
    <row r="5" spans="2:10">
      <c r="B5" s="31" t="s">
        <v>418</v>
      </c>
      <c r="C5" s="26">
        <v>1.07</v>
      </c>
      <c r="D5" s="26">
        <v>0.51</v>
      </c>
      <c r="E5" s="26">
        <v>-0.91</v>
      </c>
      <c r="F5" s="26">
        <v>-2.27</v>
      </c>
      <c r="G5" s="26">
        <v>-0.99</v>
      </c>
      <c r="H5" s="26">
        <v>-0.65</v>
      </c>
      <c r="I5" s="26">
        <v>-0.51</v>
      </c>
      <c r="J5" s="26">
        <v>-1.1000000000000001</v>
      </c>
    </row>
    <row r="6" spans="2:10">
      <c r="B6" s="40" t="s">
        <v>419</v>
      </c>
      <c r="C6" s="26">
        <v>1.3</v>
      </c>
      <c r="D6" s="26">
        <v>1.1200000000000001</v>
      </c>
      <c r="E6" s="26">
        <v>0.49</v>
      </c>
      <c r="F6" s="26">
        <v>0.92</v>
      </c>
      <c r="G6" s="26">
        <v>-0.12</v>
      </c>
      <c r="H6" s="26">
        <v>-0.18</v>
      </c>
      <c r="I6" s="26">
        <v>-0.24</v>
      </c>
      <c r="J6" s="26">
        <v>0.17</v>
      </c>
    </row>
    <row r="8" spans="2:10" ht="15" thickBot="1"/>
    <row r="9" spans="2:10" ht="27">
      <c r="B9" s="32" t="s">
        <v>356</v>
      </c>
      <c r="C9" s="37" t="s">
        <v>357</v>
      </c>
    </row>
    <row r="10" spans="2:10">
      <c r="B10" s="33"/>
      <c r="C10" s="38"/>
    </row>
    <row r="11" spans="2:10">
      <c r="B11" s="33" t="s">
        <v>358</v>
      </c>
      <c r="C11" s="38" t="s">
        <v>354</v>
      </c>
    </row>
    <row r="12" spans="2:10">
      <c r="B12" s="33" t="s">
        <v>359</v>
      </c>
      <c r="C12" s="38" t="s">
        <v>359</v>
      </c>
    </row>
    <row r="13" spans="2:10">
      <c r="B13" s="33" t="s">
        <v>360</v>
      </c>
      <c r="C13" s="38" t="s">
        <v>353</v>
      </c>
    </row>
    <row r="14" spans="2:10">
      <c r="B14" s="33"/>
      <c r="C14" s="38"/>
    </row>
    <row r="15" spans="2:10">
      <c r="B15" s="33" t="s">
        <v>361</v>
      </c>
      <c r="C15" s="38"/>
    </row>
    <row r="16" spans="2:10">
      <c r="B16" s="33" t="s">
        <v>362</v>
      </c>
      <c r="C16" s="38">
        <v>0.68569999999999998</v>
      </c>
    </row>
    <row r="17" spans="2:3">
      <c r="B17" s="33" t="s">
        <v>363</v>
      </c>
      <c r="C17" s="38" t="s">
        <v>364</v>
      </c>
    </row>
    <row r="18" spans="2:3">
      <c r="B18" s="33" t="s">
        <v>365</v>
      </c>
      <c r="C18" s="38" t="s">
        <v>6</v>
      </c>
    </row>
    <row r="19" spans="2:3">
      <c r="B19" s="33" t="s">
        <v>366</v>
      </c>
      <c r="C19" s="38" t="s">
        <v>7</v>
      </c>
    </row>
    <row r="20" spans="2:3">
      <c r="B20" s="33" t="s">
        <v>367</v>
      </c>
      <c r="C20" s="38" t="s">
        <v>368</v>
      </c>
    </row>
    <row r="21" spans="2:3">
      <c r="B21" s="33" t="s">
        <v>369</v>
      </c>
      <c r="C21" s="38" t="s">
        <v>370</v>
      </c>
    </row>
    <row r="22" spans="2:3">
      <c r="B22" s="33" t="s">
        <v>371</v>
      </c>
      <c r="C22" s="38">
        <v>6</v>
      </c>
    </row>
    <row r="23" spans="2:3">
      <c r="B23" s="33"/>
      <c r="C23" s="38"/>
    </row>
    <row r="24" spans="2:3">
      <c r="B24" s="33" t="s">
        <v>372</v>
      </c>
      <c r="C24" s="38"/>
    </row>
    <row r="25" spans="2:3">
      <c r="B25" s="33" t="s">
        <v>373</v>
      </c>
      <c r="C25" s="38" t="s">
        <v>374</v>
      </c>
    </row>
    <row r="26" spans="2:3">
      <c r="B26" s="33" t="s">
        <v>375</v>
      </c>
      <c r="C26" s="38" t="s">
        <v>376</v>
      </c>
    </row>
    <row r="27" spans="2:3">
      <c r="B27" s="33" t="s">
        <v>377</v>
      </c>
      <c r="C27" s="38">
        <v>-0.62</v>
      </c>
    </row>
    <row r="28" spans="2:3" ht="15" thickBot="1">
      <c r="B28" s="34" t="s">
        <v>378</v>
      </c>
      <c r="C28" s="39">
        <v>-0.60499999999999998</v>
      </c>
    </row>
    <row r="30" spans="2:3" ht="15" thickBot="1"/>
    <row r="31" spans="2:3" ht="27">
      <c r="B31" s="32" t="s">
        <v>356</v>
      </c>
      <c r="C31" s="37" t="s">
        <v>379</v>
      </c>
    </row>
    <row r="32" spans="2:3">
      <c r="B32" s="33"/>
      <c r="C32" s="38"/>
    </row>
    <row r="33" spans="2:3">
      <c r="B33" s="33" t="s">
        <v>358</v>
      </c>
      <c r="C33" s="38" t="s">
        <v>354</v>
      </c>
    </row>
    <row r="34" spans="2:3">
      <c r="B34" s="33" t="s">
        <v>359</v>
      </c>
      <c r="C34" s="38" t="s">
        <v>359</v>
      </c>
    </row>
    <row r="35" spans="2:3">
      <c r="B35" s="33" t="s">
        <v>360</v>
      </c>
      <c r="C35" s="38" t="s">
        <v>353</v>
      </c>
    </row>
    <row r="36" spans="2:3">
      <c r="B36" s="33"/>
      <c r="C36" s="38"/>
    </row>
    <row r="37" spans="2:3">
      <c r="B37" s="33" t="s">
        <v>361</v>
      </c>
      <c r="C37" s="38"/>
    </row>
    <row r="38" spans="2:3">
      <c r="B38" s="33" t="s">
        <v>362</v>
      </c>
      <c r="C38" s="38">
        <v>2.86E-2</v>
      </c>
    </row>
    <row r="39" spans="2:3">
      <c r="B39" s="33" t="s">
        <v>363</v>
      </c>
      <c r="C39" s="38" t="s">
        <v>364</v>
      </c>
    </row>
    <row r="40" spans="2:3">
      <c r="B40" s="33" t="s">
        <v>365</v>
      </c>
      <c r="C40" s="38" t="s">
        <v>9</v>
      </c>
    </row>
    <row r="41" spans="2:3">
      <c r="B41" s="33" t="s">
        <v>366</v>
      </c>
      <c r="C41" s="38" t="s">
        <v>10</v>
      </c>
    </row>
    <row r="42" spans="2:3">
      <c r="B42" s="33" t="s">
        <v>367</v>
      </c>
      <c r="C42" s="38" t="s">
        <v>368</v>
      </c>
    </row>
    <row r="43" spans="2:3">
      <c r="B43" s="33" t="s">
        <v>369</v>
      </c>
      <c r="C43" s="38" t="s">
        <v>380</v>
      </c>
    </row>
    <row r="44" spans="2:3">
      <c r="B44" s="33" t="s">
        <v>371</v>
      </c>
      <c r="C44" s="38">
        <v>0</v>
      </c>
    </row>
    <row r="45" spans="2:3">
      <c r="B45" s="33"/>
      <c r="C45" s="38"/>
    </row>
    <row r="46" spans="2:3">
      <c r="B46" s="33" t="s">
        <v>372</v>
      </c>
      <c r="C46" s="38"/>
    </row>
    <row r="47" spans="2:3">
      <c r="B47" s="33" t="s">
        <v>373</v>
      </c>
      <c r="C47" s="38" t="s">
        <v>381</v>
      </c>
    </row>
    <row r="48" spans="2:3">
      <c r="B48" s="33" t="s">
        <v>375</v>
      </c>
      <c r="C48" s="38" t="s">
        <v>382</v>
      </c>
    </row>
    <row r="49" spans="2:3">
      <c r="B49" s="33" t="s">
        <v>377</v>
      </c>
      <c r="C49" s="38">
        <v>-1.17</v>
      </c>
    </row>
    <row r="50" spans="2:3" ht="15" thickBot="1">
      <c r="B50" s="34" t="s">
        <v>378</v>
      </c>
      <c r="C50" s="39">
        <v>-1.115</v>
      </c>
    </row>
  </sheetData>
  <mergeCells count="3">
    <mergeCell ref="C4:F4"/>
    <mergeCell ref="G4:J4"/>
    <mergeCell ref="C3:J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D29B0-3B1B-46B0-99BB-3C9110EE9781}">
  <dimension ref="B2:O104"/>
  <sheetViews>
    <sheetView workbookViewId="0">
      <selection activeCell="H19" sqref="H19"/>
    </sheetView>
  </sheetViews>
  <sheetFormatPr defaultRowHeight="14.4"/>
  <cols>
    <col min="3" max="3" width="16.6640625" style="95" customWidth="1"/>
    <col min="4" max="4" width="9.109375" style="95"/>
    <col min="5" max="5" width="16.33203125" style="95" customWidth="1"/>
    <col min="6" max="6" width="11" style="95" customWidth="1"/>
    <col min="7" max="7" width="12.44140625" style="95" customWidth="1"/>
    <col min="8" max="8" width="10.44140625" style="95" customWidth="1"/>
    <col min="9" max="9" width="11.6640625" style="95" customWidth="1"/>
    <col min="10" max="10" width="10.88671875" style="95" customWidth="1"/>
    <col min="13" max="13" width="35.5546875" customWidth="1"/>
    <col min="14" max="14" width="24" customWidth="1"/>
  </cols>
  <sheetData>
    <row r="2" spans="2:14">
      <c r="C2" s="95" t="s">
        <v>724</v>
      </c>
    </row>
    <row r="3" spans="2:14" s="98" customFormat="1" ht="26.4">
      <c r="C3" s="24" t="s">
        <v>718</v>
      </c>
      <c r="D3" s="24" t="s">
        <v>353</v>
      </c>
      <c r="E3" s="24" t="s">
        <v>493</v>
      </c>
      <c r="F3" s="24" t="s">
        <v>719</v>
      </c>
      <c r="G3" s="24" t="s">
        <v>720</v>
      </c>
      <c r="H3" s="99" t="s">
        <v>721</v>
      </c>
      <c r="I3" s="24" t="s">
        <v>722</v>
      </c>
      <c r="J3" s="24" t="s">
        <v>723</v>
      </c>
    </row>
    <row r="4" spans="2:14" s="98" customFormat="1" ht="15" thickBot="1">
      <c r="B4" s="98" t="s">
        <v>770</v>
      </c>
      <c r="C4" s="24"/>
      <c r="D4" s="24"/>
      <c r="E4" s="24"/>
      <c r="F4" s="24"/>
      <c r="G4" s="101">
        <v>1.1599999999999999E-2</v>
      </c>
      <c r="H4" s="99"/>
      <c r="I4" s="24"/>
      <c r="J4" s="24"/>
    </row>
    <row r="5" spans="2:14">
      <c r="C5" s="26">
        <v>12</v>
      </c>
      <c r="D5" s="26">
        <v>1</v>
      </c>
      <c r="E5" s="26"/>
      <c r="F5" s="26"/>
      <c r="G5" s="26"/>
      <c r="H5" s="26"/>
      <c r="I5" s="26"/>
      <c r="J5" s="26"/>
      <c r="M5" s="32" t="s">
        <v>356</v>
      </c>
      <c r="N5" s="85" t="s">
        <v>760</v>
      </c>
    </row>
    <row r="6" spans="2:14">
      <c r="C6" s="26">
        <v>24</v>
      </c>
      <c r="D6" s="26">
        <v>1</v>
      </c>
      <c r="E6" s="26"/>
      <c r="F6" s="26"/>
      <c r="G6" s="26"/>
      <c r="H6" s="26"/>
      <c r="I6" s="26"/>
      <c r="J6" s="26"/>
      <c r="M6" s="33"/>
      <c r="N6" s="46"/>
    </row>
    <row r="7" spans="2:14">
      <c r="C7" s="26">
        <v>48</v>
      </c>
      <c r="D7" s="26">
        <v>1</v>
      </c>
      <c r="E7" s="26"/>
      <c r="F7" s="26"/>
      <c r="G7" s="26"/>
      <c r="H7" s="26"/>
      <c r="I7" s="26"/>
      <c r="J7" s="26"/>
      <c r="M7" s="33" t="s">
        <v>730</v>
      </c>
      <c r="N7" s="46"/>
    </row>
    <row r="8" spans="2:14">
      <c r="C8" s="26">
        <v>48</v>
      </c>
      <c r="D8" s="26">
        <v>0</v>
      </c>
      <c r="E8" s="26"/>
      <c r="F8" s="26"/>
      <c r="G8" s="26"/>
      <c r="H8" s="26"/>
      <c r="I8" s="26"/>
      <c r="J8" s="26"/>
      <c r="M8" s="33" t="s">
        <v>731</v>
      </c>
      <c r="N8" s="46">
        <v>25.86</v>
      </c>
    </row>
    <row r="9" spans="2:14">
      <c r="C9" s="26">
        <v>48</v>
      </c>
      <c r="D9" s="26">
        <v>0</v>
      </c>
      <c r="E9" s="26"/>
      <c r="F9" s="26"/>
      <c r="G9" s="26"/>
      <c r="H9" s="26"/>
      <c r="I9" s="26"/>
      <c r="J9" s="26"/>
      <c r="M9" s="33" t="s">
        <v>732</v>
      </c>
      <c r="N9" s="46">
        <v>4</v>
      </c>
    </row>
    <row r="10" spans="2:14">
      <c r="C10" s="26">
        <v>48</v>
      </c>
      <c r="D10" s="26">
        <v>0</v>
      </c>
      <c r="E10" s="26"/>
      <c r="F10" s="26"/>
      <c r="G10" s="26"/>
      <c r="H10" s="26"/>
      <c r="I10" s="26"/>
      <c r="J10" s="26"/>
      <c r="M10" s="33" t="s">
        <v>733</v>
      </c>
      <c r="N10" s="46" t="s">
        <v>186</v>
      </c>
    </row>
    <row r="11" spans="2:14">
      <c r="C11" s="26">
        <v>48</v>
      </c>
      <c r="D11" s="26">
        <v>0</v>
      </c>
      <c r="E11" s="26"/>
      <c r="F11" s="26"/>
      <c r="G11" s="26"/>
      <c r="H11" s="26"/>
      <c r="I11" s="26"/>
      <c r="J11" s="26"/>
      <c r="M11" s="33" t="s">
        <v>734</v>
      </c>
      <c r="N11" s="46" t="s">
        <v>187</v>
      </c>
    </row>
    <row r="12" spans="2:14">
      <c r="C12" s="26">
        <v>48</v>
      </c>
      <c r="D12" s="26">
        <v>0</v>
      </c>
      <c r="E12" s="26"/>
      <c r="F12" s="26"/>
      <c r="G12" s="26"/>
      <c r="H12" s="26"/>
      <c r="I12" s="26"/>
      <c r="J12" s="26"/>
      <c r="M12" s="33" t="s">
        <v>735</v>
      </c>
      <c r="N12" s="46" t="s">
        <v>10</v>
      </c>
    </row>
    <row r="13" spans="2:14">
      <c r="C13" s="26">
        <v>48</v>
      </c>
      <c r="D13" s="26">
        <v>0</v>
      </c>
      <c r="E13" s="26"/>
      <c r="F13" s="26"/>
      <c r="G13" s="26"/>
      <c r="H13" s="26"/>
      <c r="I13" s="26"/>
      <c r="J13" s="26"/>
      <c r="M13" s="33"/>
      <c r="N13" s="46"/>
    </row>
    <row r="14" spans="2:14">
      <c r="C14" s="26">
        <v>48</v>
      </c>
      <c r="D14" s="26">
        <v>0</v>
      </c>
      <c r="E14" s="26"/>
      <c r="F14" s="26"/>
      <c r="G14" s="26"/>
      <c r="H14" s="26"/>
      <c r="I14" s="26"/>
      <c r="J14" s="26"/>
      <c r="M14" s="33" t="s">
        <v>736</v>
      </c>
      <c r="N14" s="46"/>
    </row>
    <row r="15" spans="2:14">
      <c r="C15" s="26">
        <v>48</v>
      </c>
      <c r="D15" s="26">
        <v>0</v>
      </c>
      <c r="E15" s="26"/>
      <c r="F15" s="26"/>
      <c r="G15" s="26"/>
      <c r="H15" s="26"/>
      <c r="I15" s="26"/>
      <c r="J15" s="26"/>
      <c r="M15" s="33" t="s">
        <v>731</v>
      </c>
      <c r="N15" s="46">
        <v>1.155</v>
      </c>
    </row>
    <row r="16" spans="2:14">
      <c r="C16" s="26">
        <v>48</v>
      </c>
      <c r="D16" s="26">
        <v>0</v>
      </c>
      <c r="E16" s="26"/>
      <c r="F16" s="26"/>
      <c r="G16" s="26"/>
      <c r="H16" s="26"/>
      <c r="I16" s="26"/>
      <c r="J16" s="26"/>
      <c r="M16" s="33" t="s">
        <v>732</v>
      </c>
      <c r="N16" s="46">
        <v>1</v>
      </c>
    </row>
    <row r="17" spans="3:15">
      <c r="C17" s="26">
        <v>48</v>
      </c>
      <c r="D17" s="26">
        <v>0</v>
      </c>
      <c r="E17" s="26"/>
      <c r="F17" s="26"/>
      <c r="G17" s="26"/>
      <c r="H17" s="26"/>
      <c r="I17" s="26"/>
      <c r="J17" s="26"/>
      <c r="M17" s="33" t="s">
        <v>733</v>
      </c>
      <c r="N17" s="46">
        <v>0.28260000000000002</v>
      </c>
    </row>
    <row r="18" spans="3:15">
      <c r="C18" s="26">
        <v>48</v>
      </c>
      <c r="D18" s="26">
        <v>0</v>
      </c>
      <c r="E18" s="26"/>
      <c r="F18" s="26"/>
      <c r="G18" s="26"/>
      <c r="H18" s="26"/>
      <c r="I18" s="26"/>
      <c r="J18" s="26"/>
      <c r="M18" s="33" t="s">
        <v>734</v>
      </c>
      <c r="N18" s="46" t="s">
        <v>6</v>
      </c>
    </row>
    <row r="19" spans="3:15">
      <c r="C19" s="26">
        <v>48</v>
      </c>
      <c r="D19" s="26">
        <v>0</v>
      </c>
      <c r="E19" s="26"/>
      <c r="F19" s="26"/>
      <c r="G19" s="26"/>
      <c r="H19" s="26"/>
      <c r="I19" s="26"/>
      <c r="J19" s="26"/>
      <c r="M19" s="33" t="s">
        <v>737</v>
      </c>
      <c r="N19" s="46" t="s">
        <v>7</v>
      </c>
    </row>
    <row r="20" spans="3:15">
      <c r="C20" s="26">
        <v>48</v>
      </c>
      <c r="D20" s="26">
        <v>0</v>
      </c>
      <c r="E20" s="26"/>
      <c r="F20" s="26"/>
      <c r="G20" s="26"/>
      <c r="H20" s="26"/>
      <c r="I20" s="26"/>
      <c r="J20" s="26"/>
      <c r="M20" s="33"/>
      <c r="N20" s="46"/>
    </row>
    <row r="21" spans="3:15">
      <c r="C21" s="26">
        <v>48</v>
      </c>
      <c r="D21" s="26">
        <v>0</v>
      </c>
      <c r="E21" s="26"/>
      <c r="F21" s="26"/>
      <c r="G21" s="26"/>
      <c r="H21" s="26"/>
      <c r="I21" s="26"/>
      <c r="J21" s="26"/>
      <c r="M21" s="33" t="s">
        <v>738</v>
      </c>
      <c r="N21" s="46"/>
    </row>
    <row r="22" spans="3:15">
      <c r="C22" s="26">
        <v>48</v>
      </c>
      <c r="D22" s="26">
        <v>0</v>
      </c>
      <c r="E22" s="26"/>
      <c r="F22" s="26"/>
      <c r="G22" s="26"/>
      <c r="H22" s="26"/>
      <c r="I22" s="26"/>
      <c r="J22" s="26"/>
      <c r="M22" s="33" t="s">
        <v>731</v>
      </c>
      <c r="N22" s="46">
        <v>26.02</v>
      </c>
    </row>
    <row r="23" spans="3:15">
      <c r="C23" s="26">
        <v>48</v>
      </c>
      <c r="D23" s="26">
        <v>0</v>
      </c>
      <c r="E23" s="26"/>
      <c r="F23" s="26"/>
      <c r="G23" s="26"/>
      <c r="H23" s="26"/>
      <c r="I23" s="26"/>
      <c r="J23" s="26"/>
      <c r="M23" s="33" t="s">
        <v>732</v>
      </c>
      <c r="N23" s="46">
        <v>4</v>
      </c>
    </row>
    <row r="24" spans="3:15">
      <c r="C24" s="26">
        <v>48</v>
      </c>
      <c r="D24" s="26">
        <v>0</v>
      </c>
      <c r="E24" s="26"/>
      <c r="F24" s="26"/>
      <c r="G24" s="26"/>
      <c r="H24" s="26"/>
      <c r="I24" s="26"/>
      <c r="J24" s="26"/>
      <c r="M24" s="33" t="s">
        <v>733</v>
      </c>
      <c r="N24" s="46" t="s">
        <v>186</v>
      </c>
    </row>
    <row r="25" spans="3:15">
      <c r="C25" s="26">
        <v>48</v>
      </c>
      <c r="D25" s="26"/>
      <c r="E25" s="26">
        <v>1</v>
      </c>
      <c r="F25" s="26"/>
      <c r="G25" s="26"/>
      <c r="H25" s="26"/>
      <c r="I25" s="26"/>
      <c r="J25" s="26"/>
      <c r="M25" s="33" t="s">
        <v>734</v>
      </c>
      <c r="N25" s="46" t="s">
        <v>187</v>
      </c>
    </row>
    <row r="26" spans="3:15" ht="15" thickBot="1">
      <c r="C26" s="26">
        <v>48</v>
      </c>
      <c r="D26" s="26"/>
      <c r="E26" s="26">
        <v>0</v>
      </c>
      <c r="F26" s="26"/>
      <c r="G26" s="26"/>
      <c r="H26" s="26"/>
      <c r="I26" s="26"/>
      <c r="J26" s="26"/>
      <c r="M26" s="34" t="s">
        <v>735</v>
      </c>
      <c r="N26" s="50" t="s">
        <v>10</v>
      </c>
    </row>
    <row r="27" spans="3:15">
      <c r="C27" s="26">
        <v>48</v>
      </c>
      <c r="D27" s="26"/>
      <c r="E27" s="26">
        <v>0</v>
      </c>
      <c r="F27" s="26"/>
      <c r="G27" s="26"/>
      <c r="H27" s="26"/>
      <c r="I27" s="26"/>
      <c r="J27" s="26"/>
    </row>
    <row r="28" spans="3:15" ht="15" thickBot="1">
      <c r="C28" s="26">
        <v>48</v>
      </c>
      <c r="D28" s="26"/>
      <c r="E28" s="26">
        <v>0</v>
      </c>
      <c r="F28" s="26"/>
      <c r="G28" s="26"/>
      <c r="H28" s="26"/>
      <c r="I28" s="26"/>
      <c r="J28" s="26"/>
    </row>
    <row r="29" spans="3:15">
      <c r="C29" s="26">
        <v>48</v>
      </c>
      <c r="D29" s="26"/>
      <c r="E29" s="26">
        <v>0</v>
      </c>
      <c r="F29" s="26"/>
      <c r="G29" s="26"/>
      <c r="H29" s="26"/>
      <c r="I29" s="26"/>
      <c r="J29" s="26"/>
      <c r="M29" s="32" t="s">
        <v>356</v>
      </c>
      <c r="N29" s="84" t="s">
        <v>760</v>
      </c>
      <c r="O29" s="85"/>
    </row>
    <row r="30" spans="3:15">
      <c r="C30" s="26">
        <v>48</v>
      </c>
      <c r="D30" s="26"/>
      <c r="E30" s="26">
        <v>0</v>
      </c>
      <c r="F30" s="26"/>
      <c r="G30" s="26"/>
      <c r="H30" s="26"/>
      <c r="I30" s="26"/>
      <c r="J30" s="26"/>
      <c r="M30" s="33"/>
      <c r="N30" s="1"/>
      <c r="O30" s="46"/>
    </row>
    <row r="31" spans="3:15">
      <c r="C31" s="26">
        <v>48</v>
      </c>
      <c r="D31" s="26"/>
      <c r="E31" s="26">
        <v>0</v>
      </c>
      <c r="F31" s="26"/>
      <c r="G31" s="26"/>
      <c r="H31" s="26"/>
      <c r="I31" s="26"/>
      <c r="J31" s="26"/>
      <c r="M31" s="33" t="s">
        <v>739</v>
      </c>
      <c r="N31" s="1"/>
      <c r="O31" s="46"/>
    </row>
    <row r="32" spans="3:15">
      <c r="C32" s="26">
        <v>48</v>
      </c>
      <c r="D32" s="26"/>
      <c r="E32" s="26">
        <v>0</v>
      </c>
      <c r="F32" s="26"/>
      <c r="G32" s="26"/>
      <c r="H32" s="26"/>
      <c r="I32" s="26"/>
      <c r="J32" s="26"/>
      <c r="M32" s="33" t="s">
        <v>731</v>
      </c>
      <c r="N32" s="1">
        <v>6.3739999999999997</v>
      </c>
      <c r="O32" s="46"/>
    </row>
    <row r="33" spans="3:15">
      <c r="C33" s="26">
        <v>48</v>
      </c>
      <c r="D33" s="26"/>
      <c r="E33" s="26">
        <v>0</v>
      </c>
      <c r="F33" s="26"/>
      <c r="G33" s="26"/>
      <c r="H33" s="26"/>
      <c r="I33" s="26"/>
      <c r="J33" s="26"/>
      <c r="M33" s="33" t="s">
        <v>732</v>
      </c>
      <c r="N33" s="1">
        <v>1</v>
      </c>
      <c r="O33" s="46"/>
    </row>
    <row r="34" spans="3:15">
      <c r="C34" s="26">
        <v>48</v>
      </c>
      <c r="D34" s="26"/>
      <c r="E34" s="26">
        <v>0</v>
      </c>
      <c r="F34" s="26"/>
      <c r="G34" s="26"/>
      <c r="H34" s="26"/>
      <c r="I34" s="26"/>
      <c r="J34" s="26"/>
      <c r="M34" s="33" t="s">
        <v>733</v>
      </c>
      <c r="N34" s="1">
        <v>1.1599999999999999E-2</v>
      </c>
      <c r="O34" s="46"/>
    </row>
    <row r="35" spans="3:15">
      <c r="C35" s="26">
        <v>48</v>
      </c>
      <c r="D35" s="26"/>
      <c r="E35" s="26">
        <v>0</v>
      </c>
      <c r="F35" s="26"/>
      <c r="G35" s="26"/>
      <c r="H35" s="26"/>
      <c r="I35" s="26"/>
      <c r="J35" s="26"/>
      <c r="M35" s="33" t="s">
        <v>734</v>
      </c>
      <c r="N35" s="1" t="s">
        <v>9</v>
      </c>
      <c r="O35" s="46"/>
    </row>
    <row r="36" spans="3:15">
      <c r="C36" s="26">
        <v>48</v>
      </c>
      <c r="D36" s="26"/>
      <c r="E36" s="26">
        <v>0</v>
      </c>
      <c r="F36" s="26"/>
      <c r="G36" s="26"/>
      <c r="H36" s="26"/>
      <c r="I36" s="26"/>
      <c r="J36" s="26"/>
      <c r="M36" s="33" t="s">
        <v>735</v>
      </c>
      <c r="N36" s="1" t="s">
        <v>10</v>
      </c>
      <c r="O36" s="46"/>
    </row>
    <row r="37" spans="3:15">
      <c r="C37" s="26">
        <v>48</v>
      </c>
      <c r="D37" s="26"/>
      <c r="E37" s="26">
        <v>0</v>
      </c>
      <c r="F37" s="26"/>
      <c r="G37" s="26"/>
      <c r="H37" s="26"/>
      <c r="I37" s="26"/>
      <c r="J37" s="26"/>
      <c r="M37" s="33"/>
      <c r="N37" s="1"/>
      <c r="O37" s="46"/>
    </row>
    <row r="38" spans="3:15">
      <c r="C38" s="26">
        <v>48</v>
      </c>
      <c r="D38" s="26"/>
      <c r="E38" s="26">
        <v>0</v>
      </c>
      <c r="F38" s="26"/>
      <c r="G38" s="26"/>
      <c r="H38" s="26"/>
      <c r="I38" s="26"/>
      <c r="J38" s="26"/>
      <c r="M38" s="33" t="s">
        <v>738</v>
      </c>
      <c r="N38" s="1"/>
      <c r="O38" s="46"/>
    </row>
    <row r="39" spans="3:15">
      <c r="C39" s="26">
        <v>48</v>
      </c>
      <c r="D39" s="26"/>
      <c r="E39" s="26">
        <v>0</v>
      </c>
      <c r="F39" s="26"/>
      <c r="G39" s="26"/>
      <c r="H39" s="26"/>
      <c r="I39" s="26"/>
      <c r="J39" s="26"/>
      <c r="M39" s="33" t="s">
        <v>731</v>
      </c>
      <c r="N39" s="1">
        <v>6.3179999999999996</v>
      </c>
      <c r="O39" s="46"/>
    </row>
    <row r="40" spans="3:15">
      <c r="C40" s="26">
        <v>48</v>
      </c>
      <c r="D40" s="26"/>
      <c r="E40" s="26">
        <v>0</v>
      </c>
      <c r="F40" s="26"/>
      <c r="G40" s="26"/>
      <c r="H40" s="26"/>
      <c r="I40" s="26"/>
      <c r="J40" s="26"/>
      <c r="M40" s="33" t="s">
        <v>732</v>
      </c>
      <c r="N40" s="1">
        <v>1</v>
      </c>
      <c r="O40" s="46"/>
    </row>
    <row r="41" spans="3:15">
      <c r="C41" s="26">
        <v>48</v>
      </c>
      <c r="D41" s="26"/>
      <c r="E41" s="26">
        <v>0</v>
      </c>
      <c r="F41" s="26"/>
      <c r="G41" s="26"/>
      <c r="H41" s="26"/>
      <c r="I41" s="26"/>
      <c r="J41" s="26"/>
      <c r="M41" s="33" t="s">
        <v>733</v>
      </c>
      <c r="N41" s="1">
        <v>1.1900000000000001E-2</v>
      </c>
      <c r="O41" s="46"/>
    </row>
    <row r="42" spans="3:15">
      <c r="C42" s="26">
        <v>48</v>
      </c>
      <c r="D42" s="26"/>
      <c r="E42" s="26">
        <v>0</v>
      </c>
      <c r="F42" s="26"/>
      <c r="G42" s="26"/>
      <c r="H42" s="26"/>
      <c r="I42" s="26"/>
      <c r="J42" s="26"/>
      <c r="M42" s="33" t="s">
        <v>734</v>
      </c>
      <c r="N42" s="1" t="s">
        <v>9</v>
      </c>
      <c r="O42" s="46"/>
    </row>
    <row r="43" spans="3:15">
      <c r="C43" s="26">
        <v>48</v>
      </c>
      <c r="D43" s="26"/>
      <c r="E43" s="26">
        <v>0</v>
      </c>
      <c r="F43" s="26"/>
      <c r="G43" s="26"/>
      <c r="H43" s="26"/>
      <c r="I43" s="26"/>
      <c r="J43" s="26"/>
      <c r="M43" s="33" t="s">
        <v>735</v>
      </c>
      <c r="N43" s="1" t="s">
        <v>10</v>
      </c>
      <c r="O43" s="46"/>
    </row>
    <row r="44" spans="3:15">
      <c r="C44" s="26">
        <v>48</v>
      </c>
      <c r="D44" s="26"/>
      <c r="E44" s="26">
        <v>0</v>
      </c>
      <c r="F44" s="26"/>
      <c r="G44" s="26"/>
      <c r="H44" s="26"/>
      <c r="I44" s="26"/>
      <c r="J44" s="26"/>
      <c r="M44" s="33"/>
      <c r="N44" s="1"/>
      <c r="O44" s="46"/>
    </row>
    <row r="45" spans="3:15">
      <c r="C45" s="26">
        <v>24</v>
      </c>
      <c r="D45" s="26"/>
      <c r="E45" s="26"/>
      <c r="F45" s="26">
        <v>1</v>
      </c>
      <c r="G45" s="26"/>
      <c r="H45" s="26"/>
      <c r="I45" s="26"/>
      <c r="J45" s="26"/>
      <c r="M45" s="33" t="s">
        <v>740</v>
      </c>
      <c r="N45" s="1"/>
      <c r="O45" s="46"/>
    </row>
    <row r="46" spans="3:15">
      <c r="C46" s="26">
        <v>48</v>
      </c>
      <c r="D46" s="26"/>
      <c r="E46" s="26"/>
      <c r="F46" s="26">
        <v>1</v>
      </c>
      <c r="G46" s="26"/>
      <c r="H46" s="26"/>
      <c r="I46" s="26"/>
      <c r="J46" s="26"/>
      <c r="M46" s="100" t="s">
        <v>353</v>
      </c>
      <c r="N46" s="1" t="s">
        <v>741</v>
      </c>
      <c r="O46" s="46"/>
    </row>
    <row r="47" spans="3:15">
      <c r="C47" s="26">
        <v>48</v>
      </c>
      <c r="D47" s="26"/>
      <c r="E47" s="26"/>
      <c r="F47" s="26">
        <v>0</v>
      </c>
      <c r="G47" s="26"/>
      <c r="H47" s="26"/>
      <c r="I47" s="26"/>
      <c r="J47" s="26"/>
      <c r="M47" s="100" t="s">
        <v>720</v>
      </c>
      <c r="N47" s="1">
        <v>48</v>
      </c>
      <c r="O47" s="46"/>
    </row>
    <row r="48" spans="3:15">
      <c r="C48" s="26">
        <v>48</v>
      </c>
      <c r="D48" s="26"/>
      <c r="E48" s="26"/>
      <c r="F48" s="26">
        <v>0</v>
      </c>
      <c r="G48" s="26"/>
      <c r="H48" s="26"/>
      <c r="I48" s="26"/>
      <c r="J48" s="26"/>
      <c r="M48" s="33"/>
      <c r="N48" s="1"/>
      <c r="O48" s="46"/>
    </row>
    <row r="49" spans="3:15">
      <c r="C49" s="26">
        <v>48</v>
      </c>
      <c r="D49" s="26"/>
      <c r="E49" s="26"/>
      <c r="F49" s="26">
        <v>0</v>
      </c>
      <c r="G49" s="26"/>
      <c r="H49" s="26"/>
      <c r="I49" s="26"/>
      <c r="J49" s="26"/>
      <c r="M49" s="33" t="s">
        <v>742</v>
      </c>
      <c r="N49" s="1" t="s">
        <v>754</v>
      </c>
      <c r="O49" s="46" t="s">
        <v>755</v>
      </c>
    </row>
    <row r="50" spans="3:15">
      <c r="C50" s="26">
        <v>48</v>
      </c>
      <c r="D50" s="26"/>
      <c r="E50" s="26"/>
      <c r="F50" s="26">
        <v>0</v>
      </c>
      <c r="G50" s="26"/>
      <c r="H50" s="26"/>
      <c r="I50" s="26"/>
      <c r="J50" s="26"/>
      <c r="M50" s="33" t="s">
        <v>745</v>
      </c>
      <c r="N50" s="1">
        <v>0.22189999999999999</v>
      </c>
      <c r="O50" s="46">
        <v>4.5060000000000002</v>
      </c>
    </row>
    <row r="51" spans="3:15">
      <c r="C51" s="26">
        <v>48</v>
      </c>
      <c r="D51" s="26"/>
      <c r="E51" s="26"/>
      <c r="F51" s="26">
        <v>0</v>
      </c>
      <c r="G51" s="26"/>
      <c r="H51" s="26"/>
      <c r="I51" s="26"/>
      <c r="J51" s="26"/>
      <c r="M51" s="33" t="s">
        <v>746</v>
      </c>
      <c r="N51" s="1" t="s">
        <v>761</v>
      </c>
      <c r="O51" s="46" t="s">
        <v>762</v>
      </c>
    </row>
    <row r="52" spans="3:15">
      <c r="C52" s="26">
        <v>48</v>
      </c>
      <c r="D52" s="26"/>
      <c r="E52" s="26"/>
      <c r="F52" s="26">
        <v>0</v>
      </c>
      <c r="G52" s="26"/>
      <c r="H52" s="26"/>
      <c r="I52" s="26"/>
      <c r="J52" s="26"/>
      <c r="M52" s="33"/>
      <c r="N52" s="1"/>
      <c r="O52" s="46"/>
    </row>
    <row r="53" spans="3:15">
      <c r="C53" s="26">
        <v>48</v>
      </c>
      <c r="D53" s="26"/>
      <c r="E53" s="26"/>
      <c r="F53" s="26">
        <v>0</v>
      </c>
      <c r="G53" s="26"/>
      <c r="H53" s="26"/>
      <c r="I53" s="26"/>
      <c r="J53" s="26"/>
      <c r="M53" s="33" t="s">
        <v>749</v>
      </c>
      <c r="N53" s="1" t="s">
        <v>754</v>
      </c>
      <c r="O53" s="46" t="s">
        <v>755</v>
      </c>
    </row>
    <row r="54" spans="3:15">
      <c r="C54" s="26">
        <v>48</v>
      </c>
      <c r="D54" s="26"/>
      <c r="E54" s="26"/>
      <c r="F54" s="26">
        <v>0</v>
      </c>
      <c r="G54" s="26"/>
      <c r="H54" s="26"/>
      <c r="I54" s="26"/>
      <c r="J54" s="26"/>
      <c r="M54" s="33" t="s">
        <v>745</v>
      </c>
      <c r="N54" s="1">
        <v>0.25509999999999999</v>
      </c>
      <c r="O54" s="46">
        <v>3.92</v>
      </c>
    </row>
    <row r="55" spans="3:15" ht="15" thickBot="1">
      <c r="C55" s="26">
        <v>48</v>
      </c>
      <c r="D55" s="26"/>
      <c r="E55" s="26"/>
      <c r="F55" s="26">
        <v>0</v>
      </c>
      <c r="G55" s="26"/>
      <c r="H55" s="26"/>
      <c r="I55" s="26"/>
      <c r="J55" s="26"/>
      <c r="M55" s="34" t="s">
        <v>746</v>
      </c>
      <c r="N55" s="49" t="s">
        <v>763</v>
      </c>
      <c r="O55" s="50" t="s">
        <v>764</v>
      </c>
    </row>
    <row r="56" spans="3:15">
      <c r="C56" s="26">
        <v>48</v>
      </c>
      <c r="D56" s="26"/>
      <c r="E56" s="26"/>
      <c r="F56" s="26">
        <v>0</v>
      </c>
      <c r="G56" s="26"/>
      <c r="H56" s="26"/>
      <c r="I56" s="26"/>
      <c r="J56" s="26"/>
    </row>
    <row r="57" spans="3:15">
      <c r="C57" s="26">
        <v>48</v>
      </c>
      <c r="D57" s="26"/>
      <c r="E57" s="26"/>
      <c r="F57" s="26">
        <v>0</v>
      </c>
      <c r="G57" s="26"/>
      <c r="H57" s="26"/>
      <c r="I57" s="26"/>
      <c r="J57" s="26"/>
    </row>
    <row r="58" spans="3:15">
      <c r="C58" s="26">
        <v>48</v>
      </c>
      <c r="D58" s="26"/>
      <c r="E58" s="26"/>
      <c r="F58" s="26">
        <v>0</v>
      </c>
      <c r="G58" s="26"/>
      <c r="H58" s="26"/>
      <c r="I58" s="26"/>
      <c r="J58" s="26"/>
    </row>
    <row r="59" spans="3:15">
      <c r="C59" s="26">
        <v>48</v>
      </c>
      <c r="D59" s="26"/>
      <c r="E59" s="26"/>
      <c r="F59" s="26">
        <v>0</v>
      </c>
      <c r="G59" s="26"/>
      <c r="H59" s="26"/>
      <c r="I59" s="26"/>
      <c r="J59" s="26"/>
    </row>
    <row r="60" spans="3:15">
      <c r="C60" s="26">
        <v>48</v>
      </c>
      <c r="D60" s="26"/>
      <c r="E60" s="26"/>
      <c r="F60" s="26">
        <v>0</v>
      </c>
      <c r="G60" s="26"/>
      <c r="H60" s="26"/>
      <c r="I60" s="26"/>
      <c r="J60" s="26"/>
    </row>
    <row r="61" spans="3:15">
      <c r="C61" s="26">
        <v>48</v>
      </c>
      <c r="D61" s="26"/>
      <c r="E61" s="26"/>
      <c r="F61" s="26">
        <v>0</v>
      </c>
      <c r="G61" s="26"/>
      <c r="H61" s="26"/>
      <c r="I61" s="26"/>
      <c r="J61" s="26"/>
    </row>
    <row r="62" spans="3:15">
      <c r="C62" s="26">
        <v>48</v>
      </c>
      <c r="D62" s="26"/>
      <c r="E62" s="26"/>
      <c r="F62" s="26">
        <v>0</v>
      </c>
      <c r="G62" s="26"/>
      <c r="H62" s="26"/>
      <c r="I62" s="26"/>
      <c r="J62" s="26"/>
    </row>
    <row r="63" spans="3:15">
      <c r="C63" s="26">
        <v>48</v>
      </c>
      <c r="D63" s="26"/>
      <c r="E63" s="26"/>
      <c r="F63" s="26">
        <v>0</v>
      </c>
      <c r="G63" s="26"/>
      <c r="H63" s="26"/>
      <c r="I63" s="26"/>
      <c r="J63" s="26"/>
    </row>
    <row r="64" spans="3:15">
      <c r="C64" s="26">
        <v>48</v>
      </c>
      <c r="D64" s="26"/>
      <c r="E64" s="26"/>
      <c r="F64" s="26">
        <v>0</v>
      </c>
      <c r="G64" s="26"/>
      <c r="H64" s="26"/>
      <c r="I64" s="26"/>
      <c r="J64" s="26"/>
    </row>
    <row r="65" spans="3:10">
      <c r="C65" s="26">
        <v>24</v>
      </c>
      <c r="D65" s="26"/>
      <c r="E65" s="26"/>
      <c r="F65" s="26"/>
      <c r="G65" s="26">
        <v>1</v>
      </c>
      <c r="H65" s="26"/>
      <c r="I65" s="26"/>
      <c r="J65" s="26"/>
    </row>
    <row r="66" spans="3:10">
      <c r="C66" s="26">
        <v>24</v>
      </c>
      <c r="D66" s="26"/>
      <c r="E66" s="26"/>
      <c r="F66" s="26"/>
      <c r="G66" s="26">
        <v>1</v>
      </c>
      <c r="H66" s="26"/>
      <c r="I66" s="26"/>
      <c r="J66" s="26"/>
    </row>
    <row r="67" spans="3:10">
      <c r="C67" s="26">
        <v>24</v>
      </c>
      <c r="D67" s="26"/>
      <c r="E67" s="26"/>
      <c r="F67" s="26"/>
      <c r="G67" s="26">
        <v>1</v>
      </c>
      <c r="H67" s="26"/>
      <c r="I67" s="26"/>
      <c r="J67" s="26"/>
    </row>
    <row r="68" spans="3:10">
      <c r="C68" s="26">
        <v>24</v>
      </c>
      <c r="D68" s="26"/>
      <c r="E68" s="26"/>
      <c r="F68" s="26"/>
      <c r="G68" s="26">
        <v>1</v>
      </c>
      <c r="H68" s="26"/>
      <c r="I68" s="26"/>
      <c r="J68" s="26"/>
    </row>
    <row r="69" spans="3:10">
      <c r="C69" s="26">
        <v>24</v>
      </c>
      <c r="D69" s="26"/>
      <c r="E69" s="26"/>
      <c r="F69" s="26"/>
      <c r="G69" s="26">
        <v>1</v>
      </c>
      <c r="H69" s="26"/>
      <c r="I69" s="26"/>
      <c r="J69" s="26"/>
    </row>
    <row r="70" spans="3:10">
      <c r="C70" s="26">
        <v>24</v>
      </c>
      <c r="D70" s="26"/>
      <c r="E70" s="26"/>
      <c r="F70" s="26"/>
      <c r="G70" s="26">
        <v>1</v>
      </c>
      <c r="H70" s="26"/>
      <c r="I70" s="26"/>
      <c r="J70" s="26"/>
    </row>
    <row r="71" spans="3:10">
      <c r="C71" s="26">
        <v>24</v>
      </c>
      <c r="D71" s="26"/>
      <c r="E71" s="26"/>
      <c r="F71" s="26"/>
      <c r="G71" s="26">
        <v>1</v>
      </c>
      <c r="H71" s="26"/>
      <c r="I71" s="26"/>
      <c r="J71" s="26"/>
    </row>
    <row r="72" spans="3:10">
      <c r="C72" s="26">
        <v>24</v>
      </c>
      <c r="D72" s="26"/>
      <c r="E72" s="26"/>
      <c r="F72" s="26"/>
      <c r="G72" s="26">
        <v>1</v>
      </c>
      <c r="H72" s="26"/>
      <c r="I72" s="26"/>
      <c r="J72" s="26"/>
    </row>
    <row r="73" spans="3:10">
      <c r="C73" s="26">
        <v>24</v>
      </c>
      <c r="D73" s="26"/>
      <c r="E73" s="26"/>
      <c r="F73" s="26"/>
      <c r="G73" s="26">
        <v>1</v>
      </c>
      <c r="H73" s="26"/>
      <c r="I73" s="26"/>
      <c r="J73" s="26"/>
    </row>
    <row r="74" spans="3:10">
      <c r="C74" s="26">
        <v>48</v>
      </c>
      <c r="D74" s="26"/>
      <c r="E74" s="26"/>
      <c r="F74" s="26"/>
      <c r="G74" s="26">
        <v>1</v>
      </c>
      <c r="H74" s="26"/>
      <c r="I74" s="26"/>
      <c r="J74" s="26"/>
    </row>
    <row r="75" spans="3:10">
      <c r="C75" s="26">
        <v>48</v>
      </c>
      <c r="D75" s="26"/>
      <c r="E75" s="26"/>
      <c r="F75" s="26"/>
      <c r="G75" s="26">
        <v>1</v>
      </c>
      <c r="H75" s="26"/>
      <c r="I75" s="26"/>
      <c r="J75" s="26"/>
    </row>
    <row r="76" spans="3:10">
      <c r="C76" s="26">
        <v>48</v>
      </c>
      <c r="D76" s="26"/>
      <c r="E76" s="26"/>
      <c r="F76" s="26"/>
      <c r="G76" s="26">
        <v>0</v>
      </c>
      <c r="H76" s="26"/>
      <c r="I76" s="26"/>
      <c r="J76" s="26"/>
    </row>
    <row r="77" spans="3:10">
      <c r="C77" s="26">
        <v>48</v>
      </c>
      <c r="D77" s="26"/>
      <c r="E77" s="26"/>
      <c r="F77" s="26"/>
      <c r="G77" s="26">
        <v>0</v>
      </c>
      <c r="H77" s="26"/>
      <c r="I77" s="26"/>
      <c r="J77" s="26"/>
    </row>
    <row r="78" spans="3:10">
      <c r="C78" s="26">
        <v>48</v>
      </c>
      <c r="D78" s="26"/>
      <c r="E78" s="26"/>
      <c r="F78" s="26"/>
      <c r="G78" s="26">
        <v>0</v>
      </c>
      <c r="H78" s="26"/>
      <c r="I78" s="26"/>
      <c r="J78" s="26"/>
    </row>
    <row r="79" spans="3:10">
      <c r="C79" s="26">
        <v>48</v>
      </c>
      <c r="D79" s="26"/>
      <c r="E79" s="26"/>
      <c r="F79" s="26"/>
      <c r="G79" s="26">
        <v>0</v>
      </c>
      <c r="H79" s="26"/>
      <c r="I79" s="26"/>
      <c r="J79" s="26"/>
    </row>
    <row r="80" spans="3:10">
      <c r="C80" s="26">
        <v>48</v>
      </c>
      <c r="D80" s="26"/>
      <c r="E80" s="26"/>
      <c r="F80" s="26"/>
      <c r="G80" s="26">
        <v>0</v>
      </c>
      <c r="H80" s="26"/>
      <c r="I80" s="26"/>
      <c r="J80" s="26"/>
    </row>
    <row r="81" spans="3:10">
      <c r="C81" s="26">
        <v>48</v>
      </c>
      <c r="D81" s="26"/>
      <c r="E81" s="26"/>
      <c r="F81" s="26"/>
      <c r="G81" s="26">
        <v>0</v>
      </c>
      <c r="H81" s="26"/>
      <c r="I81" s="26"/>
      <c r="J81" s="26"/>
    </row>
    <row r="82" spans="3:10">
      <c r="C82" s="26">
        <v>48</v>
      </c>
      <c r="D82" s="26"/>
      <c r="E82" s="26"/>
      <c r="F82" s="26"/>
      <c r="G82" s="26">
        <v>0</v>
      </c>
      <c r="H82" s="26"/>
      <c r="I82" s="26"/>
      <c r="J82" s="26"/>
    </row>
    <row r="83" spans="3:10">
      <c r="C83" s="26">
        <v>48</v>
      </c>
      <c r="D83" s="26"/>
      <c r="E83" s="26"/>
      <c r="F83" s="26"/>
      <c r="G83" s="26">
        <v>0</v>
      </c>
      <c r="H83" s="26"/>
      <c r="I83" s="26"/>
      <c r="J83" s="26"/>
    </row>
    <row r="84" spans="3:10">
      <c r="C84" s="26">
        <v>48</v>
      </c>
      <c r="D84" s="26"/>
      <c r="E84" s="26"/>
      <c r="F84" s="26"/>
      <c r="G84" s="26">
        <v>0</v>
      </c>
      <c r="H84" s="26"/>
      <c r="I84" s="26"/>
      <c r="J84" s="26"/>
    </row>
    <row r="85" spans="3:10">
      <c r="C85" s="26">
        <v>24</v>
      </c>
      <c r="D85" s="26"/>
      <c r="E85" s="26"/>
      <c r="F85" s="26"/>
      <c r="G85" s="26"/>
      <c r="H85" s="26">
        <v>1</v>
      </c>
      <c r="I85" s="26"/>
      <c r="J85" s="26"/>
    </row>
    <row r="86" spans="3:10">
      <c r="C86" s="26">
        <v>48</v>
      </c>
      <c r="D86" s="26"/>
      <c r="E86" s="26"/>
      <c r="F86" s="26"/>
      <c r="G86" s="26"/>
      <c r="H86" s="26">
        <v>0</v>
      </c>
      <c r="I86" s="26"/>
      <c r="J86" s="26"/>
    </row>
    <row r="87" spans="3:10">
      <c r="C87" s="26">
        <v>48</v>
      </c>
      <c r="D87" s="26"/>
      <c r="E87" s="26"/>
      <c r="F87" s="26"/>
      <c r="G87" s="26"/>
      <c r="H87" s="26">
        <v>0</v>
      </c>
      <c r="I87" s="26"/>
      <c r="J87" s="26"/>
    </row>
    <row r="88" spans="3:10">
      <c r="C88" s="26">
        <v>48</v>
      </c>
      <c r="D88" s="26"/>
      <c r="E88" s="26"/>
      <c r="F88" s="26"/>
      <c r="G88" s="26"/>
      <c r="H88" s="26">
        <v>0</v>
      </c>
      <c r="I88" s="26"/>
      <c r="J88" s="26"/>
    </row>
    <row r="89" spans="3:10">
      <c r="C89" s="26">
        <v>48</v>
      </c>
      <c r="D89" s="26"/>
      <c r="E89" s="26"/>
      <c r="F89" s="26"/>
      <c r="G89" s="26"/>
      <c r="H89" s="26">
        <v>0</v>
      </c>
      <c r="I89" s="26"/>
      <c r="J89" s="26"/>
    </row>
    <row r="90" spans="3:10">
      <c r="C90" s="26">
        <v>48</v>
      </c>
      <c r="D90" s="26"/>
      <c r="E90" s="26"/>
      <c r="F90" s="26"/>
      <c r="G90" s="26"/>
      <c r="H90" s="26">
        <v>0</v>
      </c>
      <c r="I90" s="26"/>
      <c r="J90" s="26"/>
    </row>
    <row r="91" spans="3:10">
      <c r="C91" s="26">
        <v>48</v>
      </c>
      <c r="D91" s="26"/>
      <c r="E91" s="26"/>
      <c r="F91" s="26"/>
      <c r="G91" s="26"/>
      <c r="H91" s="26">
        <v>0</v>
      </c>
      <c r="I91" s="26"/>
      <c r="J91" s="26"/>
    </row>
    <row r="92" spans="3:10">
      <c r="C92" s="26">
        <v>48</v>
      </c>
      <c r="D92" s="26"/>
      <c r="E92" s="26"/>
      <c r="F92" s="26"/>
      <c r="G92" s="26"/>
      <c r="H92" s="26">
        <v>0</v>
      </c>
      <c r="I92" s="26"/>
      <c r="J92" s="26"/>
    </row>
    <row r="93" spans="3:10">
      <c r="C93" s="26">
        <v>48</v>
      </c>
      <c r="D93" s="26"/>
      <c r="E93" s="26"/>
      <c r="F93" s="26"/>
      <c r="G93" s="26"/>
      <c r="H93" s="26">
        <v>0</v>
      </c>
      <c r="I93" s="26"/>
      <c r="J93" s="26"/>
    </row>
    <row r="94" spans="3:10">
      <c r="C94" s="26">
        <v>48</v>
      </c>
      <c r="D94" s="26"/>
      <c r="E94" s="26"/>
      <c r="F94" s="26"/>
      <c r="G94" s="26"/>
      <c r="H94" s="26">
        <v>0</v>
      </c>
      <c r="I94" s="26"/>
      <c r="J94" s="26"/>
    </row>
    <row r="95" spans="3:10">
      <c r="C95" s="26">
        <v>48</v>
      </c>
      <c r="D95" s="26"/>
      <c r="E95" s="26"/>
      <c r="F95" s="26"/>
      <c r="G95" s="26"/>
      <c r="H95" s="26">
        <v>0</v>
      </c>
      <c r="I95" s="26"/>
      <c r="J95" s="26"/>
    </row>
    <row r="96" spans="3:10">
      <c r="C96" s="26">
        <v>48</v>
      </c>
      <c r="D96" s="26"/>
      <c r="E96" s="26"/>
      <c r="F96" s="26"/>
      <c r="G96" s="26"/>
      <c r="H96" s="26">
        <v>0</v>
      </c>
      <c r="I96" s="26"/>
      <c r="J96" s="26"/>
    </row>
    <row r="97" spans="3:10">
      <c r="C97" s="26">
        <v>48</v>
      </c>
      <c r="D97" s="26"/>
      <c r="E97" s="26"/>
      <c r="F97" s="26"/>
      <c r="G97" s="26"/>
      <c r="H97" s="26">
        <v>0</v>
      </c>
      <c r="I97" s="26"/>
      <c r="J97" s="26"/>
    </row>
    <row r="98" spans="3:10">
      <c r="C98" s="26">
        <v>48</v>
      </c>
      <c r="D98" s="26"/>
      <c r="E98" s="26"/>
      <c r="F98" s="26"/>
      <c r="G98" s="26"/>
      <c r="H98" s="26">
        <v>0</v>
      </c>
      <c r="I98" s="26"/>
      <c r="J98" s="26"/>
    </row>
    <row r="99" spans="3:10">
      <c r="C99" s="26">
        <v>48</v>
      </c>
      <c r="D99" s="26"/>
      <c r="E99" s="26"/>
      <c r="F99" s="26"/>
      <c r="G99" s="26"/>
      <c r="H99" s="26">
        <v>0</v>
      </c>
      <c r="I99" s="26"/>
      <c r="J99" s="26"/>
    </row>
    <row r="100" spans="3:10">
      <c r="C100" s="26">
        <v>48</v>
      </c>
      <c r="D100" s="26"/>
      <c r="E100" s="26"/>
      <c r="F100" s="26"/>
      <c r="G100" s="26"/>
      <c r="H100" s="26">
        <v>0</v>
      </c>
      <c r="I100" s="26"/>
      <c r="J100" s="26"/>
    </row>
    <row r="101" spans="3:10">
      <c r="C101" s="26">
        <v>48</v>
      </c>
      <c r="D101" s="26"/>
      <c r="E101" s="26"/>
      <c r="F101" s="26"/>
      <c r="G101" s="26"/>
      <c r="H101" s="26">
        <v>0</v>
      </c>
      <c r="I101" s="26"/>
      <c r="J101" s="26"/>
    </row>
    <row r="102" spans="3:10">
      <c r="C102" s="26">
        <v>48</v>
      </c>
      <c r="D102" s="26"/>
      <c r="E102" s="26"/>
      <c r="F102" s="26"/>
      <c r="G102" s="26"/>
      <c r="H102" s="26">
        <v>0</v>
      </c>
      <c r="I102" s="26"/>
      <c r="J102" s="26"/>
    </row>
    <row r="103" spans="3:10">
      <c r="C103" s="26">
        <v>48</v>
      </c>
      <c r="D103" s="26"/>
      <c r="E103" s="26"/>
      <c r="F103" s="26"/>
      <c r="G103" s="26"/>
      <c r="H103" s="26">
        <v>0</v>
      </c>
      <c r="I103" s="26"/>
      <c r="J103" s="26"/>
    </row>
    <row r="104" spans="3:10">
      <c r="C104" s="26">
        <v>48</v>
      </c>
      <c r="D104" s="26"/>
      <c r="E104" s="26"/>
      <c r="F104" s="26"/>
      <c r="G104" s="26"/>
      <c r="H104" s="26">
        <v>0</v>
      </c>
      <c r="I104" s="26"/>
      <c r="J104" s="26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2DF3-24F3-4560-83CA-18A804FB82E0}">
  <dimension ref="B3:L85"/>
  <sheetViews>
    <sheetView workbookViewId="0">
      <selection activeCell="H15" sqref="H15"/>
    </sheetView>
  </sheetViews>
  <sheetFormatPr defaultRowHeight="14.4"/>
  <cols>
    <col min="3" max="3" width="10.5546875" customWidth="1"/>
    <col min="5" max="5" width="16.109375" customWidth="1"/>
    <col min="6" max="6" width="12.109375" customWidth="1"/>
    <col min="7" max="7" width="11.44140625" customWidth="1"/>
    <col min="10" max="10" width="36" customWidth="1"/>
    <col min="11" max="11" width="28" customWidth="1"/>
  </cols>
  <sheetData>
    <row r="3" spans="2:11">
      <c r="C3" t="s">
        <v>724</v>
      </c>
    </row>
    <row r="4" spans="2:11" s="60" customFormat="1" ht="26.4">
      <c r="C4" s="24" t="s">
        <v>718</v>
      </c>
      <c r="D4" s="24" t="s">
        <v>353</v>
      </c>
      <c r="E4" s="24" t="s">
        <v>493</v>
      </c>
      <c r="F4" s="24" t="s">
        <v>725</v>
      </c>
      <c r="G4" s="24" t="s">
        <v>726</v>
      </c>
    </row>
    <row r="5" spans="2:11" s="60" customFormat="1" ht="15" thickBot="1">
      <c r="B5" s="60" t="s">
        <v>770</v>
      </c>
      <c r="C5" s="24"/>
      <c r="D5" s="24"/>
      <c r="E5" s="24"/>
      <c r="F5" s="24"/>
      <c r="G5" s="36">
        <v>1.89E-2</v>
      </c>
    </row>
    <row r="6" spans="2:11">
      <c r="C6" s="26">
        <v>7.5</v>
      </c>
      <c r="D6" s="26">
        <v>1</v>
      </c>
      <c r="E6" s="26"/>
      <c r="F6" s="26"/>
      <c r="G6" s="26"/>
      <c r="J6" s="32" t="s">
        <v>356</v>
      </c>
      <c r="K6" s="85" t="s">
        <v>765</v>
      </c>
    </row>
    <row r="7" spans="2:11">
      <c r="C7" s="26">
        <v>7.5</v>
      </c>
      <c r="D7" s="26">
        <v>1</v>
      </c>
      <c r="E7" s="26"/>
      <c r="F7" s="26"/>
      <c r="G7" s="26"/>
      <c r="J7" s="33"/>
      <c r="K7" s="46"/>
    </row>
    <row r="8" spans="2:11">
      <c r="C8" s="26">
        <v>8.5</v>
      </c>
      <c r="D8" s="26">
        <v>1</v>
      </c>
      <c r="E8" s="26"/>
      <c r="F8" s="26"/>
      <c r="G8" s="26"/>
      <c r="J8" s="33" t="s">
        <v>730</v>
      </c>
      <c r="K8" s="46"/>
    </row>
    <row r="9" spans="2:11">
      <c r="C9" s="26">
        <v>10</v>
      </c>
      <c r="D9" s="26">
        <v>1</v>
      </c>
      <c r="E9" s="26"/>
      <c r="F9" s="26"/>
      <c r="G9" s="26"/>
      <c r="J9" s="33" t="s">
        <v>731</v>
      </c>
      <c r="K9" s="46">
        <v>6.1710000000000003</v>
      </c>
    </row>
    <row r="10" spans="2:11">
      <c r="C10" s="26">
        <v>10</v>
      </c>
      <c r="D10" s="26">
        <v>1</v>
      </c>
      <c r="E10" s="26"/>
      <c r="F10" s="26"/>
      <c r="G10" s="26"/>
      <c r="J10" s="33" t="s">
        <v>732</v>
      </c>
      <c r="K10" s="46">
        <v>3</v>
      </c>
    </row>
    <row r="11" spans="2:11">
      <c r="C11" s="26">
        <v>10</v>
      </c>
      <c r="D11" s="26">
        <v>1</v>
      </c>
      <c r="E11" s="26"/>
      <c r="F11" s="26"/>
      <c r="G11" s="26"/>
      <c r="J11" s="33" t="s">
        <v>733</v>
      </c>
      <c r="K11" s="46">
        <v>0.1036</v>
      </c>
    </row>
    <row r="12" spans="2:11">
      <c r="C12" s="26">
        <v>11.5</v>
      </c>
      <c r="D12" s="26">
        <v>1</v>
      </c>
      <c r="E12" s="26"/>
      <c r="F12" s="26"/>
      <c r="G12" s="26"/>
      <c r="J12" s="33" t="s">
        <v>734</v>
      </c>
      <c r="K12" s="46" t="s">
        <v>6</v>
      </c>
    </row>
    <row r="13" spans="2:11">
      <c r="C13" s="26">
        <v>24</v>
      </c>
      <c r="D13" s="26">
        <v>1</v>
      </c>
      <c r="E13" s="26"/>
      <c r="F13" s="26"/>
      <c r="G13" s="26"/>
      <c r="J13" s="33" t="s">
        <v>735</v>
      </c>
      <c r="K13" s="46" t="s">
        <v>7</v>
      </c>
    </row>
    <row r="14" spans="2:11">
      <c r="C14" s="26">
        <v>24</v>
      </c>
      <c r="D14" s="26">
        <v>1</v>
      </c>
      <c r="E14" s="26"/>
      <c r="F14" s="26"/>
      <c r="G14" s="26"/>
      <c r="J14" s="33"/>
      <c r="K14" s="46"/>
    </row>
    <row r="15" spans="2:11">
      <c r="C15" s="26">
        <v>24</v>
      </c>
      <c r="D15" s="26">
        <v>1</v>
      </c>
      <c r="E15" s="26"/>
      <c r="F15" s="26"/>
      <c r="G15" s="26"/>
      <c r="J15" s="33" t="s">
        <v>736</v>
      </c>
      <c r="K15" s="46"/>
    </row>
    <row r="16" spans="2:11">
      <c r="C16" s="26">
        <v>24</v>
      </c>
      <c r="D16" s="26">
        <v>1</v>
      </c>
      <c r="E16" s="26"/>
      <c r="F16" s="26"/>
      <c r="G16" s="26"/>
      <c r="J16" s="33" t="s">
        <v>731</v>
      </c>
      <c r="K16" s="46">
        <v>6.0259999999999998</v>
      </c>
    </row>
    <row r="17" spans="3:12">
      <c r="C17" s="26">
        <v>24</v>
      </c>
      <c r="D17" s="26">
        <v>1</v>
      </c>
      <c r="E17" s="26"/>
      <c r="F17" s="26"/>
      <c r="G17" s="26"/>
      <c r="J17" s="33" t="s">
        <v>732</v>
      </c>
      <c r="K17" s="46">
        <v>1</v>
      </c>
    </row>
    <row r="18" spans="3:12">
      <c r="C18" s="26">
        <v>24</v>
      </c>
      <c r="D18" s="26">
        <v>1</v>
      </c>
      <c r="E18" s="26"/>
      <c r="F18" s="26"/>
      <c r="G18" s="26"/>
      <c r="J18" s="33" t="s">
        <v>733</v>
      </c>
      <c r="K18" s="46">
        <v>1.41E-2</v>
      </c>
    </row>
    <row r="19" spans="3:12">
      <c r="C19" s="26">
        <v>24</v>
      </c>
      <c r="D19" s="26">
        <v>1</v>
      </c>
      <c r="E19" s="26"/>
      <c r="F19" s="26"/>
      <c r="G19" s="26"/>
      <c r="J19" s="33" t="s">
        <v>734</v>
      </c>
      <c r="K19" s="46" t="s">
        <v>9</v>
      </c>
    </row>
    <row r="20" spans="3:12">
      <c r="C20" s="26">
        <v>36</v>
      </c>
      <c r="D20" s="26">
        <v>1</v>
      </c>
      <c r="E20" s="26"/>
      <c r="F20" s="26"/>
      <c r="G20" s="26"/>
      <c r="J20" s="33" t="s">
        <v>737</v>
      </c>
      <c r="K20" s="46" t="s">
        <v>10</v>
      </c>
    </row>
    <row r="21" spans="3:12">
      <c r="C21" s="26">
        <v>48</v>
      </c>
      <c r="D21" s="26">
        <v>0</v>
      </c>
      <c r="E21" s="26"/>
      <c r="F21" s="26"/>
      <c r="G21" s="26"/>
      <c r="J21" s="33"/>
      <c r="K21" s="46"/>
    </row>
    <row r="22" spans="3:12">
      <c r="C22" s="26">
        <v>48</v>
      </c>
      <c r="D22" s="26">
        <v>0</v>
      </c>
      <c r="E22" s="26"/>
      <c r="F22" s="26"/>
      <c r="G22" s="26"/>
      <c r="J22" s="33" t="s">
        <v>738</v>
      </c>
      <c r="K22" s="46"/>
    </row>
    <row r="23" spans="3:12">
      <c r="C23" s="26">
        <v>48</v>
      </c>
      <c r="D23" s="26">
        <v>0</v>
      </c>
      <c r="E23" s="26"/>
      <c r="F23" s="26"/>
      <c r="G23" s="26"/>
      <c r="J23" s="33" t="s">
        <v>731</v>
      </c>
      <c r="K23" s="46">
        <v>6.609</v>
      </c>
    </row>
    <row r="24" spans="3:12">
      <c r="C24" s="26">
        <v>48</v>
      </c>
      <c r="D24" s="26">
        <v>0</v>
      </c>
      <c r="E24" s="26"/>
      <c r="F24" s="26"/>
      <c r="G24" s="26"/>
      <c r="J24" s="33" t="s">
        <v>732</v>
      </c>
      <c r="K24" s="46">
        <v>3</v>
      </c>
    </row>
    <row r="25" spans="3:12">
      <c r="C25" s="26">
        <v>48</v>
      </c>
      <c r="D25" s="26">
        <v>0</v>
      </c>
      <c r="E25" s="26"/>
      <c r="F25" s="26"/>
      <c r="G25" s="26"/>
      <c r="J25" s="33" t="s">
        <v>733</v>
      </c>
      <c r="K25" s="46">
        <v>8.5500000000000007E-2</v>
      </c>
    </row>
    <row r="26" spans="3:12">
      <c r="C26" s="26">
        <v>7.5</v>
      </c>
      <c r="D26" s="26"/>
      <c r="E26" s="26">
        <v>1</v>
      </c>
      <c r="F26" s="26"/>
      <c r="G26" s="26"/>
      <c r="J26" s="33" t="s">
        <v>734</v>
      </c>
      <c r="K26" s="46" t="s">
        <v>6</v>
      </c>
    </row>
    <row r="27" spans="3:12" ht="15" thickBot="1">
      <c r="C27" s="26">
        <v>8</v>
      </c>
      <c r="D27" s="26"/>
      <c r="E27" s="26">
        <v>1</v>
      </c>
      <c r="F27" s="26"/>
      <c r="G27" s="26"/>
      <c r="J27" s="34" t="s">
        <v>735</v>
      </c>
      <c r="K27" s="50" t="s">
        <v>7</v>
      </c>
    </row>
    <row r="28" spans="3:12">
      <c r="C28" s="26">
        <v>10</v>
      </c>
      <c r="D28" s="26"/>
      <c r="E28" s="26">
        <v>1</v>
      </c>
      <c r="F28" s="26"/>
      <c r="G28" s="26"/>
    </row>
    <row r="29" spans="3:12" ht="15" thickBot="1">
      <c r="C29" s="26">
        <v>11</v>
      </c>
      <c r="D29" s="26"/>
      <c r="E29" s="26">
        <v>1</v>
      </c>
      <c r="F29" s="26"/>
      <c r="G29" s="26"/>
    </row>
    <row r="30" spans="3:12">
      <c r="C30" s="26">
        <v>24</v>
      </c>
      <c r="D30" s="26"/>
      <c r="E30" s="26">
        <v>1</v>
      </c>
      <c r="F30" s="26"/>
      <c r="G30" s="26"/>
      <c r="J30" s="32" t="s">
        <v>356</v>
      </c>
      <c r="K30" s="84" t="s">
        <v>765</v>
      </c>
      <c r="L30" s="85"/>
    </row>
    <row r="31" spans="3:12">
      <c r="C31" s="26">
        <v>24</v>
      </c>
      <c r="D31" s="26"/>
      <c r="E31" s="26">
        <v>1</v>
      </c>
      <c r="F31" s="26"/>
      <c r="G31" s="26"/>
      <c r="J31" s="33"/>
      <c r="K31" s="1"/>
      <c r="L31" s="46"/>
    </row>
    <row r="32" spans="3:12">
      <c r="C32" s="26">
        <v>24</v>
      </c>
      <c r="D32" s="26"/>
      <c r="E32" s="26">
        <v>1</v>
      </c>
      <c r="F32" s="26"/>
      <c r="G32" s="26"/>
      <c r="J32" s="33" t="s">
        <v>739</v>
      </c>
      <c r="K32" s="1"/>
      <c r="L32" s="46"/>
    </row>
    <row r="33" spans="3:12">
      <c r="C33" s="26">
        <v>24</v>
      </c>
      <c r="D33" s="26"/>
      <c r="E33" s="26">
        <v>1</v>
      </c>
      <c r="F33" s="26"/>
      <c r="G33" s="26"/>
      <c r="J33" s="33" t="s">
        <v>731</v>
      </c>
      <c r="K33" s="1">
        <v>5.5140000000000002</v>
      </c>
      <c r="L33" s="46"/>
    </row>
    <row r="34" spans="3:12">
      <c r="C34" s="26">
        <v>24</v>
      </c>
      <c r="D34" s="26"/>
      <c r="E34" s="26">
        <v>1</v>
      </c>
      <c r="F34" s="26"/>
      <c r="G34" s="26"/>
      <c r="J34" s="33" t="s">
        <v>732</v>
      </c>
      <c r="K34" s="1">
        <v>1</v>
      </c>
      <c r="L34" s="46"/>
    </row>
    <row r="35" spans="3:12">
      <c r="C35" s="26">
        <v>24</v>
      </c>
      <c r="D35" s="26"/>
      <c r="E35" s="26">
        <v>1</v>
      </c>
      <c r="F35" s="26"/>
      <c r="G35" s="26"/>
      <c r="J35" s="33" t="s">
        <v>733</v>
      </c>
      <c r="K35" s="1">
        <v>1.89E-2</v>
      </c>
      <c r="L35" s="46"/>
    </row>
    <row r="36" spans="3:12">
      <c r="C36" s="26">
        <v>24</v>
      </c>
      <c r="D36" s="26"/>
      <c r="E36" s="26">
        <v>1</v>
      </c>
      <c r="F36" s="26"/>
      <c r="G36" s="26"/>
      <c r="J36" s="33" t="s">
        <v>734</v>
      </c>
      <c r="K36" s="1" t="s">
        <v>9</v>
      </c>
      <c r="L36" s="46"/>
    </row>
    <row r="37" spans="3:12">
      <c r="C37" s="26">
        <v>24</v>
      </c>
      <c r="D37" s="26"/>
      <c r="E37" s="26">
        <v>1</v>
      </c>
      <c r="F37" s="26"/>
      <c r="G37" s="26"/>
      <c r="J37" s="33" t="s">
        <v>735</v>
      </c>
      <c r="K37" s="1" t="s">
        <v>10</v>
      </c>
      <c r="L37" s="46"/>
    </row>
    <row r="38" spans="3:12">
      <c r="C38" s="26">
        <v>36</v>
      </c>
      <c r="D38" s="26"/>
      <c r="E38" s="26">
        <v>1</v>
      </c>
      <c r="F38" s="26"/>
      <c r="G38" s="26"/>
      <c r="J38" s="33"/>
      <c r="K38" s="1"/>
      <c r="L38" s="46"/>
    </row>
    <row r="39" spans="3:12">
      <c r="C39" s="26">
        <v>36</v>
      </c>
      <c r="D39" s="26"/>
      <c r="E39" s="26">
        <v>1</v>
      </c>
      <c r="F39" s="26"/>
      <c r="G39" s="26"/>
      <c r="J39" s="33" t="s">
        <v>738</v>
      </c>
      <c r="K39" s="1"/>
      <c r="L39" s="46"/>
    </row>
    <row r="40" spans="3:12">
      <c r="C40" s="26">
        <v>48</v>
      </c>
      <c r="D40" s="26"/>
      <c r="E40" s="26">
        <v>0</v>
      </c>
      <c r="F40" s="26"/>
      <c r="G40" s="26"/>
      <c r="J40" s="33" t="s">
        <v>731</v>
      </c>
      <c r="K40" s="1">
        <v>5.74</v>
      </c>
      <c r="L40" s="46"/>
    </row>
    <row r="41" spans="3:12">
      <c r="C41" s="26">
        <v>48</v>
      </c>
      <c r="D41" s="26"/>
      <c r="E41" s="26">
        <v>0</v>
      </c>
      <c r="F41" s="26"/>
      <c r="G41" s="26"/>
      <c r="J41" s="33" t="s">
        <v>732</v>
      </c>
      <c r="K41" s="1">
        <v>1</v>
      </c>
      <c r="L41" s="46"/>
    </row>
    <row r="42" spans="3:12">
      <c r="C42" s="26">
        <v>48</v>
      </c>
      <c r="D42" s="26"/>
      <c r="E42" s="26">
        <v>0</v>
      </c>
      <c r="F42" s="26"/>
      <c r="G42" s="26"/>
      <c r="J42" s="33" t="s">
        <v>733</v>
      </c>
      <c r="K42" s="1">
        <v>1.66E-2</v>
      </c>
      <c r="L42" s="46"/>
    </row>
    <row r="43" spans="3:12">
      <c r="C43" s="26">
        <v>48</v>
      </c>
      <c r="D43" s="26"/>
      <c r="E43" s="26">
        <v>0</v>
      </c>
      <c r="F43" s="26"/>
      <c r="G43" s="26"/>
      <c r="J43" s="33" t="s">
        <v>734</v>
      </c>
      <c r="K43" s="1" t="s">
        <v>9</v>
      </c>
      <c r="L43" s="46"/>
    </row>
    <row r="44" spans="3:12">
      <c r="C44" s="26">
        <v>48</v>
      </c>
      <c r="D44" s="26"/>
      <c r="E44" s="26">
        <v>0</v>
      </c>
      <c r="F44" s="26"/>
      <c r="G44" s="26"/>
      <c r="J44" s="33" t="s">
        <v>735</v>
      </c>
      <c r="K44" s="1" t="s">
        <v>10</v>
      </c>
      <c r="L44" s="46"/>
    </row>
    <row r="45" spans="3:12">
      <c r="C45" s="26">
        <v>48</v>
      </c>
      <c r="D45" s="26"/>
      <c r="E45" s="26">
        <v>0</v>
      </c>
      <c r="F45" s="26"/>
      <c r="G45" s="26"/>
      <c r="J45" s="33"/>
      <c r="K45" s="1"/>
      <c r="L45" s="46"/>
    </row>
    <row r="46" spans="3:12">
      <c r="C46" s="26">
        <v>8</v>
      </c>
      <c r="D46" s="26"/>
      <c r="E46" s="26"/>
      <c r="F46" s="26">
        <v>1</v>
      </c>
      <c r="G46" s="26"/>
      <c r="J46" s="33" t="s">
        <v>740</v>
      </c>
      <c r="K46" s="1"/>
      <c r="L46" s="46"/>
    </row>
    <row r="47" spans="3:12">
      <c r="C47" s="26">
        <v>9.5</v>
      </c>
      <c r="D47" s="26"/>
      <c r="E47" s="26"/>
      <c r="F47" s="26">
        <v>1</v>
      </c>
      <c r="G47" s="26"/>
      <c r="J47" s="100" t="s">
        <v>353</v>
      </c>
      <c r="K47" s="1">
        <v>24</v>
      </c>
      <c r="L47" s="46"/>
    </row>
    <row r="48" spans="3:12">
      <c r="C48" s="26">
        <v>11</v>
      </c>
      <c r="D48" s="26"/>
      <c r="E48" s="26"/>
      <c r="F48" s="26">
        <v>1</v>
      </c>
      <c r="G48" s="26"/>
      <c r="J48" s="100" t="s">
        <v>726</v>
      </c>
      <c r="K48" s="1" t="s">
        <v>741</v>
      </c>
      <c r="L48" s="46"/>
    </row>
    <row r="49" spans="3:12">
      <c r="C49" s="26">
        <v>24</v>
      </c>
      <c r="D49" s="26"/>
      <c r="E49" s="26"/>
      <c r="F49" s="26">
        <v>1</v>
      </c>
      <c r="G49" s="26"/>
      <c r="J49" s="33"/>
      <c r="K49" s="1"/>
      <c r="L49" s="46"/>
    </row>
    <row r="50" spans="3:12">
      <c r="C50" s="26">
        <v>24</v>
      </c>
      <c r="D50" s="26"/>
      <c r="E50" s="26"/>
      <c r="F50" s="26">
        <v>1</v>
      </c>
      <c r="G50" s="26"/>
      <c r="J50" s="33" t="s">
        <v>742</v>
      </c>
      <c r="K50" s="1" t="s">
        <v>754</v>
      </c>
      <c r="L50" s="46" t="s">
        <v>755</v>
      </c>
    </row>
    <row r="51" spans="3:12">
      <c r="C51" s="26">
        <v>24</v>
      </c>
      <c r="D51" s="26"/>
      <c r="E51" s="26"/>
      <c r="F51" s="26">
        <v>1</v>
      </c>
      <c r="G51" s="26"/>
      <c r="J51" s="33" t="s">
        <v>745</v>
      </c>
      <c r="K51" s="1">
        <v>3.0920000000000001</v>
      </c>
      <c r="L51" s="46">
        <v>0.32340000000000002</v>
      </c>
    </row>
    <row r="52" spans="3:12">
      <c r="C52" s="26">
        <v>24</v>
      </c>
      <c r="D52" s="26"/>
      <c r="E52" s="26"/>
      <c r="F52" s="26">
        <v>1</v>
      </c>
      <c r="G52" s="26"/>
      <c r="J52" s="33" t="s">
        <v>746</v>
      </c>
      <c r="K52" s="1" t="s">
        <v>766</v>
      </c>
      <c r="L52" s="46" t="s">
        <v>767</v>
      </c>
    </row>
    <row r="53" spans="3:12">
      <c r="C53" s="26">
        <v>24</v>
      </c>
      <c r="D53" s="26"/>
      <c r="E53" s="26"/>
      <c r="F53" s="26">
        <v>1</v>
      </c>
      <c r="G53" s="26"/>
      <c r="J53" s="33"/>
      <c r="K53" s="1"/>
      <c r="L53" s="46"/>
    </row>
    <row r="54" spans="3:12">
      <c r="C54" s="26">
        <v>24</v>
      </c>
      <c r="D54" s="26"/>
      <c r="E54" s="26"/>
      <c r="F54" s="26">
        <v>1</v>
      </c>
      <c r="G54" s="26"/>
      <c r="J54" s="33" t="s">
        <v>749</v>
      </c>
      <c r="K54" s="1" t="s">
        <v>754</v>
      </c>
      <c r="L54" s="46" t="s">
        <v>755</v>
      </c>
    </row>
    <row r="55" spans="3:12">
      <c r="C55" s="26">
        <v>24</v>
      </c>
      <c r="D55" s="26"/>
      <c r="E55" s="26"/>
      <c r="F55" s="26">
        <v>1</v>
      </c>
      <c r="G55" s="26"/>
      <c r="J55" s="33" t="s">
        <v>745</v>
      </c>
      <c r="K55" s="1">
        <v>2.2869999999999999</v>
      </c>
      <c r="L55" s="46">
        <v>0.43719999999999998</v>
      </c>
    </row>
    <row r="56" spans="3:12" ht="15" thickBot="1">
      <c r="C56" s="26">
        <v>36</v>
      </c>
      <c r="D56" s="26"/>
      <c r="E56" s="26"/>
      <c r="F56" s="26">
        <v>1</v>
      </c>
      <c r="G56" s="26"/>
      <c r="J56" s="34" t="s">
        <v>746</v>
      </c>
      <c r="K56" s="49" t="s">
        <v>768</v>
      </c>
      <c r="L56" s="50" t="s">
        <v>769</v>
      </c>
    </row>
    <row r="57" spans="3:12">
      <c r="C57" s="26">
        <v>36</v>
      </c>
      <c r="D57" s="26"/>
      <c r="E57" s="26"/>
      <c r="F57" s="26">
        <v>1</v>
      </c>
      <c r="G57" s="26"/>
    </row>
    <row r="58" spans="3:12">
      <c r="C58" s="26">
        <v>36</v>
      </c>
      <c r="D58" s="26"/>
      <c r="E58" s="26"/>
      <c r="F58" s="26">
        <v>1</v>
      </c>
      <c r="G58" s="26"/>
    </row>
    <row r="59" spans="3:12">
      <c r="C59" s="26">
        <v>48</v>
      </c>
      <c r="D59" s="26"/>
      <c r="E59" s="26"/>
      <c r="F59" s="26">
        <v>0</v>
      </c>
      <c r="G59" s="26"/>
    </row>
    <row r="60" spans="3:12">
      <c r="C60" s="26">
        <v>48</v>
      </c>
      <c r="D60" s="26"/>
      <c r="E60" s="26"/>
      <c r="F60" s="26">
        <v>0</v>
      </c>
      <c r="G60" s="26"/>
    </row>
    <row r="61" spans="3:12">
      <c r="C61" s="26">
        <v>48</v>
      </c>
      <c r="D61" s="26"/>
      <c r="E61" s="26"/>
      <c r="F61" s="26">
        <v>0</v>
      </c>
      <c r="G61" s="26"/>
    </row>
    <row r="62" spans="3:12">
      <c r="C62" s="26">
        <v>48</v>
      </c>
      <c r="D62" s="26"/>
      <c r="E62" s="26"/>
      <c r="F62" s="26">
        <v>0</v>
      </c>
      <c r="G62" s="26"/>
    </row>
    <row r="63" spans="3:12">
      <c r="C63" s="26">
        <v>48</v>
      </c>
      <c r="D63" s="26"/>
      <c r="E63" s="26"/>
      <c r="F63" s="26">
        <v>0</v>
      </c>
      <c r="G63" s="26"/>
    </row>
    <row r="64" spans="3:12">
      <c r="C64" s="26">
        <v>48</v>
      </c>
      <c r="D64" s="26"/>
      <c r="E64" s="26"/>
      <c r="F64" s="26">
        <v>0</v>
      </c>
      <c r="G64" s="26"/>
    </row>
    <row r="65" spans="3:7">
      <c r="C65" s="26">
        <v>48</v>
      </c>
      <c r="D65" s="26"/>
      <c r="E65" s="26"/>
      <c r="F65" s="26">
        <v>0</v>
      </c>
      <c r="G65" s="26"/>
    </row>
    <row r="66" spans="3:7">
      <c r="C66" s="26">
        <v>8</v>
      </c>
      <c r="D66" s="26"/>
      <c r="E66" s="26"/>
      <c r="F66" s="26"/>
      <c r="G66" s="26">
        <v>1</v>
      </c>
    </row>
    <row r="67" spans="3:7">
      <c r="C67" s="26">
        <v>24</v>
      </c>
      <c r="D67" s="26"/>
      <c r="E67" s="26"/>
      <c r="F67" s="26"/>
      <c r="G67" s="26">
        <v>1</v>
      </c>
    </row>
    <row r="68" spans="3:7">
      <c r="C68" s="26">
        <v>24</v>
      </c>
      <c r="D68" s="26"/>
      <c r="E68" s="26"/>
      <c r="F68" s="26"/>
      <c r="G68" s="26">
        <v>1</v>
      </c>
    </row>
    <row r="69" spans="3:7">
      <c r="C69" s="26">
        <v>24</v>
      </c>
      <c r="D69" s="26"/>
      <c r="E69" s="26"/>
      <c r="F69" s="26"/>
      <c r="G69" s="26">
        <v>1</v>
      </c>
    </row>
    <row r="70" spans="3:7">
      <c r="C70" s="26">
        <v>24</v>
      </c>
      <c r="D70" s="26"/>
      <c r="E70" s="26"/>
      <c r="F70" s="26"/>
      <c r="G70" s="26">
        <v>1</v>
      </c>
    </row>
    <row r="71" spans="3:7">
      <c r="C71" s="26">
        <v>24</v>
      </c>
      <c r="D71" s="26"/>
      <c r="E71" s="26"/>
      <c r="F71" s="26"/>
      <c r="G71" s="26">
        <v>1</v>
      </c>
    </row>
    <row r="72" spans="3:7">
      <c r="C72" s="26">
        <v>24</v>
      </c>
      <c r="D72" s="26"/>
      <c r="E72" s="26"/>
      <c r="F72" s="26"/>
      <c r="G72" s="26">
        <v>1</v>
      </c>
    </row>
    <row r="73" spans="3:7">
      <c r="C73" s="26">
        <v>24</v>
      </c>
      <c r="D73" s="26"/>
      <c r="E73" s="26"/>
      <c r="F73" s="26"/>
      <c r="G73" s="26">
        <v>1</v>
      </c>
    </row>
    <row r="74" spans="3:7">
      <c r="C74" s="26">
        <v>48</v>
      </c>
      <c r="D74" s="26"/>
      <c r="E74" s="26"/>
      <c r="F74" s="26"/>
      <c r="G74" s="26">
        <v>1</v>
      </c>
    </row>
    <row r="75" spans="3:7">
      <c r="C75" s="26">
        <v>48</v>
      </c>
      <c r="D75" s="26"/>
      <c r="E75" s="26"/>
      <c r="F75" s="26"/>
      <c r="G75" s="26">
        <v>0</v>
      </c>
    </row>
    <row r="76" spans="3:7">
      <c r="C76" s="26">
        <v>48</v>
      </c>
      <c r="D76" s="26"/>
      <c r="E76" s="26"/>
      <c r="F76" s="26"/>
      <c r="G76" s="26">
        <v>0</v>
      </c>
    </row>
    <row r="77" spans="3:7">
      <c r="C77" s="26">
        <v>48</v>
      </c>
      <c r="D77" s="26"/>
      <c r="E77" s="26"/>
      <c r="F77" s="26"/>
      <c r="G77" s="26">
        <v>0</v>
      </c>
    </row>
    <row r="78" spans="3:7">
      <c r="C78" s="26">
        <v>48</v>
      </c>
      <c r="D78" s="26"/>
      <c r="E78" s="26"/>
      <c r="F78" s="26"/>
      <c r="G78" s="26">
        <v>0</v>
      </c>
    </row>
    <row r="79" spans="3:7">
      <c r="C79" s="26">
        <v>48</v>
      </c>
      <c r="D79" s="26"/>
      <c r="E79" s="26"/>
      <c r="F79" s="26"/>
      <c r="G79" s="26">
        <v>0</v>
      </c>
    </row>
    <row r="80" spans="3:7">
      <c r="C80" s="26">
        <v>48</v>
      </c>
      <c r="D80" s="26"/>
      <c r="E80" s="26"/>
      <c r="F80" s="26"/>
      <c r="G80" s="26">
        <v>0</v>
      </c>
    </row>
    <row r="81" spans="3:7">
      <c r="C81" s="26">
        <v>48</v>
      </c>
      <c r="D81" s="26"/>
      <c r="E81" s="26"/>
      <c r="F81" s="26"/>
      <c r="G81" s="26">
        <v>0</v>
      </c>
    </row>
    <row r="82" spans="3:7">
      <c r="C82" s="26">
        <v>48</v>
      </c>
      <c r="D82" s="26"/>
      <c r="E82" s="26"/>
      <c r="F82" s="26"/>
      <c r="G82" s="26">
        <v>0</v>
      </c>
    </row>
    <row r="83" spans="3:7">
      <c r="C83" s="26">
        <v>48</v>
      </c>
      <c r="D83" s="26"/>
      <c r="E83" s="26"/>
      <c r="F83" s="26"/>
      <c r="G83" s="26">
        <v>0</v>
      </c>
    </row>
    <row r="84" spans="3:7">
      <c r="C84" s="26">
        <v>48</v>
      </c>
      <c r="D84" s="26"/>
      <c r="E84" s="26"/>
      <c r="F84" s="26"/>
      <c r="G84" s="26">
        <v>0</v>
      </c>
    </row>
    <row r="85" spans="3:7">
      <c r="C85" s="26">
        <v>48</v>
      </c>
      <c r="D85" s="26"/>
      <c r="E85" s="26"/>
      <c r="F85" s="26"/>
      <c r="G85" s="2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C2305-C799-40BB-A9FB-AFB4A6264B18}">
  <dimension ref="B3:I15"/>
  <sheetViews>
    <sheetView workbookViewId="0">
      <selection activeCell="C4" sqref="C4:F4"/>
    </sheetView>
  </sheetViews>
  <sheetFormatPr defaultRowHeight="14.4"/>
  <cols>
    <col min="3" max="3" width="14.5546875" customWidth="1"/>
    <col min="4" max="4" width="12" customWidth="1"/>
    <col min="5" max="5" width="11" customWidth="1"/>
    <col min="8" max="8" width="30.44140625" customWidth="1"/>
    <col min="9" max="9" width="23.88671875" customWidth="1"/>
  </cols>
  <sheetData>
    <row r="3" spans="2:9" ht="15" thickBot="1"/>
    <row r="4" spans="2:9" s="60" customFormat="1" ht="26.4">
      <c r="C4" s="87" t="s">
        <v>273</v>
      </c>
      <c r="D4" s="88" t="s">
        <v>274</v>
      </c>
      <c r="E4" s="89" t="s">
        <v>275</v>
      </c>
      <c r="F4" s="90" t="s">
        <v>276</v>
      </c>
      <c r="H4" s="91" t="s">
        <v>356</v>
      </c>
      <c r="I4" s="92" t="s">
        <v>544</v>
      </c>
    </row>
    <row r="5" spans="2:9">
      <c r="B5" s="25" t="s">
        <v>29</v>
      </c>
      <c r="C5" s="86">
        <v>23</v>
      </c>
      <c r="D5" s="86">
        <v>7</v>
      </c>
      <c r="E5" s="86">
        <v>5</v>
      </c>
      <c r="F5" s="86">
        <v>0</v>
      </c>
      <c r="H5" s="67"/>
      <c r="I5" s="68"/>
    </row>
    <row r="6" spans="2:9">
      <c r="B6" s="25" t="s">
        <v>28</v>
      </c>
      <c r="C6" s="86">
        <v>19</v>
      </c>
      <c r="D6" s="86">
        <v>12</v>
      </c>
      <c r="E6" s="86">
        <v>1</v>
      </c>
      <c r="F6" s="86">
        <v>1</v>
      </c>
      <c r="H6" s="67" t="s">
        <v>530</v>
      </c>
      <c r="I6" s="68"/>
    </row>
    <row r="7" spans="2:9">
      <c r="B7" s="25" t="s">
        <v>27</v>
      </c>
      <c r="C7" s="86">
        <v>14</v>
      </c>
      <c r="D7" s="86">
        <v>17</v>
      </c>
      <c r="E7" s="86">
        <v>0</v>
      </c>
      <c r="F7" s="86">
        <v>1</v>
      </c>
      <c r="H7" s="67" t="s">
        <v>531</v>
      </c>
      <c r="I7" s="68" t="s">
        <v>532</v>
      </c>
    </row>
    <row r="8" spans="2:9">
      <c r="H8" s="67" t="s">
        <v>533</v>
      </c>
      <c r="I8" s="68">
        <v>1.47E-2</v>
      </c>
    </row>
    <row r="9" spans="2:9">
      <c r="H9" s="67" t="s">
        <v>534</v>
      </c>
      <c r="I9" s="68" t="s">
        <v>9</v>
      </c>
    </row>
    <row r="10" spans="2:9">
      <c r="H10" s="67" t="s">
        <v>535</v>
      </c>
      <c r="I10" s="68" t="s">
        <v>536</v>
      </c>
    </row>
    <row r="11" spans="2:9">
      <c r="H11" s="67" t="s">
        <v>537</v>
      </c>
      <c r="I11" s="68" t="s">
        <v>10</v>
      </c>
    </row>
    <row r="12" spans="2:9">
      <c r="H12" s="67"/>
      <c r="I12" s="68"/>
    </row>
    <row r="13" spans="2:9">
      <c r="H13" s="67" t="s">
        <v>538</v>
      </c>
      <c r="I13" s="68"/>
    </row>
    <row r="14" spans="2:9">
      <c r="H14" s="67" t="s">
        <v>539</v>
      </c>
      <c r="I14" s="68">
        <v>3</v>
      </c>
    </row>
    <row r="15" spans="2:9" ht="15" thickBot="1">
      <c r="H15" s="69" t="s">
        <v>540</v>
      </c>
      <c r="I15" s="71">
        <v>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64EC3-4AE1-465E-8104-23D7744C3F19}">
  <dimension ref="B3:M105"/>
  <sheetViews>
    <sheetView workbookViewId="0">
      <selection activeCell="I22" sqref="I22"/>
    </sheetView>
  </sheetViews>
  <sheetFormatPr defaultRowHeight="14.4"/>
  <cols>
    <col min="3" max="3" width="12" style="95" customWidth="1"/>
    <col min="4" max="4" width="10" style="95" customWidth="1"/>
    <col min="5" max="5" width="17.44140625" style="95" customWidth="1"/>
    <col min="6" max="6" width="11.44140625" style="95" customWidth="1"/>
    <col min="7" max="7" width="10.6640625" style="95" customWidth="1"/>
    <col min="8" max="8" width="10.88671875" style="95" customWidth="1"/>
    <col min="11" max="11" width="37.5546875" customWidth="1"/>
    <col min="12" max="12" width="27" customWidth="1"/>
  </cols>
  <sheetData>
    <row r="3" spans="2:12">
      <c r="C3" s="95" t="s">
        <v>724</v>
      </c>
    </row>
    <row r="4" spans="2:12" s="21" customFormat="1" ht="26.4">
      <c r="C4" s="24" t="s">
        <v>718</v>
      </c>
      <c r="D4" s="24" t="s">
        <v>353</v>
      </c>
      <c r="E4" s="24" t="s">
        <v>493</v>
      </c>
      <c r="F4" s="24" t="s">
        <v>727</v>
      </c>
      <c r="G4" s="24" t="s">
        <v>354</v>
      </c>
      <c r="H4" s="24" t="s">
        <v>728</v>
      </c>
    </row>
    <row r="5" spans="2:12" s="21" customFormat="1" ht="15" thickBot="1">
      <c r="B5" s="21" t="s">
        <v>770</v>
      </c>
      <c r="C5" s="24"/>
      <c r="D5" s="24"/>
      <c r="E5" s="24"/>
      <c r="F5" s="24"/>
      <c r="G5" s="24"/>
      <c r="H5" s="36" t="s">
        <v>186</v>
      </c>
    </row>
    <row r="6" spans="2:12">
      <c r="C6" s="26">
        <v>7.5</v>
      </c>
      <c r="D6" s="26">
        <v>1</v>
      </c>
      <c r="E6" s="26"/>
      <c r="F6" s="26"/>
      <c r="G6" s="26"/>
      <c r="H6" s="26"/>
      <c r="K6" s="32" t="s">
        <v>356</v>
      </c>
      <c r="L6" s="85" t="s">
        <v>729</v>
      </c>
    </row>
    <row r="7" spans="2:12">
      <c r="C7" s="26">
        <v>7.5</v>
      </c>
      <c r="D7" s="26">
        <v>1</v>
      </c>
      <c r="E7" s="26"/>
      <c r="F7" s="26"/>
      <c r="G7" s="26"/>
      <c r="H7" s="26"/>
      <c r="K7" s="33"/>
      <c r="L7" s="46"/>
    </row>
    <row r="8" spans="2:12">
      <c r="C8" s="26">
        <v>7.5</v>
      </c>
      <c r="D8" s="26">
        <v>1</v>
      </c>
      <c r="E8" s="26"/>
      <c r="F8" s="26"/>
      <c r="G8" s="26"/>
      <c r="H8" s="26"/>
      <c r="K8" s="33" t="s">
        <v>730</v>
      </c>
      <c r="L8" s="46"/>
    </row>
    <row r="9" spans="2:12">
      <c r="C9" s="26">
        <v>7.5</v>
      </c>
      <c r="D9" s="26">
        <v>1</v>
      </c>
      <c r="E9" s="26"/>
      <c r="F9" s="26"/>
      <c r="G9" s="26"/>
      <c r="H9" s="26"/>
      <c r="K9" s="33" t="s">
        <v>731</v>
      </c>
      <c r="L9" s="46">
        <v>36.549999999999997</v>
      </c>
    </row>
    <row r="10" spans="2:12">
      <c r="C10" s="26">
        <v>7.5</v>
      </c>
      <c r="D10" s="26">
        <v>1</v>
      </c>
      <c r="E10" s="26"/>
      <c r="F10" s="26"/>
      <c r="G10" s="26"/>
      <c r="H10" s="26"/>
      <c r="K10" s="33" t="s">
        <v>732</v>
      </c>
      <c r="L10" s="46">
        <v>4</v>
      </c>
    </row>
    <row r="11" spans="2:12">
      <c r="C11" s="26">
        <v>9</v>
      </c>
      <c r="D11" s="26">
        <v>1</v>
      </c>
      <c r="E11" s="26"/>
      <c r="F11" s="26"/>
      <c r="G11" s="26"/>
      <c r="H11" s="26"/>
      <c r="K11" s="33" t="s">
        <v>733</v>
      </c>
      <c r="L11" s="46" t="s">
        <v>186</v>
      </c>
    </row>
    <row r="12" spans="2:12">
      <c r="C12" s="26">
        <v>9</v>
      </c>
      <c r="D12" s="26">
        <v>1</v>
      </c>
      <c r="E12" s="26"/>
      <c r="F12" s="26"/>
      <c r="G12" s="26"/>
      <c r="H12" s="26"/>
      <c r="K12" s="33" t="s">
        <v>734</v>
      </c>
      <c r="L12" s="46" t="s">
        <v>187</v>
      </c>
    </row>
    <row r="13" spans="2:12">
      <c r="C13" s="26">
        <v>9</v>
      </c>
      <c r="D13" s="26">
        <v>1</v>
      </c>
      <c r="E13" s="26"/>
      <c r="F13" s="26"/>
      <c r="G13" s="26"/>
      <c r="H13" s="26"/>
      <c r="K13" s="33" t="s">
        <v>735</v>
      </c>
      <c r="L13" s="46" t="s">
        <v>10</v>
      </c>
    </row>
    <row r="14" spans="2:12">
      <c r="C14" s="26">
        <v>9</v>
      </c>
      <c r="D14" s="26">
        <v>1</v>
      </c>
      <c r="E14" s="26"/>
      <c r="F14" s="26"/>
      <c r="G14" s="26"/>
      <c r="H14" s="26"/>
      <c r="K14" s="33"/>
      <c r="L14" s="46"/>
    </row>
    <row r="15" spans="2:12">
      <c r="C15" s="26">
        <v>10.5</v>
      </c>
      <c r="D15" s="26">
        <v>1</v>
      </c>
      <c r="E15" s="26"/>
      <c r="F15" s="26"/>
      <c r="G15" s="26"/>
      <c r="H15" s="26"/>
      <c r="K15" s="33" t="s">
        <v>736</v>
      </c>
      <c r="L15" s="46"/>
    </row>
    <row r="16" spans="2:12">
      <c r="C16" s="26">
        <v>10.5</v>
      </c>
      <c r="D16" s="26">
        <v>1</v>
      </c>
      <c r="E16" s="26"/>
      <c r="F16" s="26"/>
      <c r="G16" s="26"/>
      <c r="H16" s="26"/>
      <c r="K16" s="33" t="s">
        <v>731</v>
      </c>
      <c r="L16" s="46">
        <v>13.46</v>
      </c>
    </row>
    <row r="17" spans="3:13">
      <c r="C17" s="26">
        <v>24</v>
      </c>
      <c r="D17" s="26">
        <v>1</v>
      </c>
      <c r="E17" s="26"/>
      <c r="F17" s="26"/>
      <c r="G17" s="26"/>
      <c r="H17" s="26"/>
      <c r="K17" s="33" t="s">
        <v>732</v>
      </c>
      <c r="L17" s="46">
        <v>1</v>
      </c>
    </row>
    <row r="18" spans="3:13">
      <c r="C18" s="26">
        <v>24</v>
      </c>
      <c r="D18" s="26">
        <v>1</v>
      </c>
      <c r="E18" s="26"/>
      <c r="F18" s="26"/>
      <c r="G18" s="26"/>
      <c r="H18" s="26"/>
      <c r="K18" s="33" t="s">
        <v>733</v>
      </c>
      <c r="L18" s="46">
        <v>2.0000000000000001E-4</v>
      </c>
    </row>
    <row r="19" spans="3:13">
      <c r="C19" s="26">
        <v>24</v>
      </c>
      <c r="D19" s="26">
        <v>1</v>
      </c>
      <c r="E19" s="26"/>
      <c r="F19" s="26"/>
      <c r="G19" s="26"/>
      <c r="H19" s="26"/>
      <c r="K19" s="33" t="s">
        <v>734</v>
      </c>
      <c r="L19" s="46" t="s">
        <v>181</v>
      </c>
    </row>
    <row r="20" spans="3:13">
      <c r="C20" s="26">
        <v>24</v>
      </c>
      <c r="D20" s="26">
        <v>1</v>
      </c>
      <c r="E20" s="26"/>
      <c r="F20" s="26"/>
      <c r="G20" s="26"/>
      <c r="H20" s="26"/>
      <c r="K20" s="33" t="s">
        <v>737</v>
      </c>
      <c r="L20" s="46" t="s">
        <v>10</v>
      </c>
    </row>
    <row r="21" spans="3:13">
      <c r="C21" s="26">
        <v>24</v>
      </c>
      <c r="D21" s="26">
        <v>1</v>
      </c>
      <c r="E21" s="26"/>
      <c r="F21" s="26"/>
      <c r="G21" s="26"/>
      <c r="H21" s="26"/>
      <c r="K21" s="33"/>
      <c r="L21" s="46"/>
    </row>
    <row r="22" spans="3:13">
      <c r="C22" s="26">
        <v>24</v>
      </c>
      <c r="D22" s="26">
        <v>1</v>
      </c>
      <c r="E22" s="26"/>
      <c r="F22" s="26"/>
      <c r="G22" s="26"/>
      <c r="H22" s="26"/>
      <c r="K22" s="33" t="s">
        <v>738</v>
      </c>
      <c r="L22" s="46"/>
    </row>
    <row r="23" spans="3:13">
      <c r="C23" s="26">
        <v>24</v>
      </c>
      <c r="D23" s="26">
        <v>1</v>
      </c>
      <c r="E23" s="26"/>
      <c r="F23" s="26"/>
      <c r="G23" s="26"/>
      <c r="H23" s="26"/>
      <c r="K23" s="33" t="s">
        <v>731</v>
      </c>
      <c r="L23" s="46">
        <v>35.78</v>
      </c>
    </row>
    <row r="24" spans="3:13">
      <c r="C24" s="26">
        <v>24</v>
      </c>
      <c r="D24" s="26">
        <v>1</v>
      </c>
      <c r="E24" s="26"/>
      <c r="F24" s="26"/>
      <c r="G24" s="26"/>
      <c r="H24" s="26"/>
      <c r="K24" s="33" t="s">
        <v>732</v>
      </c>
      <c r="L24" s="46">
        <v>4</v>
      </c>
    </row>
    <row r="25" spans="3:13">
      <c r="C25" s="26">
        <v>48</v>
      </c>
      <c r="D25" s="26">
        <v>0</v>
      </c>
      <c r="E25" s="26"/>
      <c r="F25" s="26"/>
      <c r="G25" s="26"/>
      <c r="H25" s="26"/>
      <c r="K25" s="33" t="s">
        <v>733</v>
      </c>
      <c r="L25" s="46" t="s">
        <v>186</v>
      </c>
    </row>
    <row r="26" spans="3:13">
      <c r="C26" s="26">
        <v>7</v>
      </c>
      <c r="D26" s="26"/>
      <c r="E26" s="26">
        <v>1</v>
      </c>
      <c r="F26" s="26"/>
      <c r="G26" s="26"/>
      <c r="H26" s="26"/>
      <c r="K26" s="33" t="s">
        <v>734</v>
      </c>
      <c r="L26" s="46" t="s">
        <v>187</v>
      </c>
    </row>
    <row r="27" spans="3:13" ht="15" thickBot="1">
      <c r="C27" s="26">
        <v>7.5</v>
      </c>
      <c r="D27" s="26"/>
      <c r="E27" s="26">
        <v>1</v>
      </c>
      <c r="F27" s="26"/>
      <c r="G27" s="26"/>
      <c r="H27" s="26"/>
      <c r="K27" s="34" t="s">
        <v>735</v>
      </c>
      <c r="L27" s="50" t="s">
        <v>10</v>
      </c>
    </row>
    <row r="28" spans="3:13">
      <c r="C28" s="26">
        <v>7.5</v>
      </c>
      <c r="D28" s="26"/>
      <c r="E28" s="26">
        <v>1</v>
      </c>
      <c r="F28" s="26"/>
      <c r="G28" s="26"/>
      <c r="H28" s="26"/>
    </row>
    <row r="29" spans="3:13" ht="15" thickBot="1">
      <c r="C29" s="26">
        <v>7.5</v>
      </c>
      <c r="D29" s="26"/>
      <c r="E29" s="26">
        <v>1</v>
      </c>
      <c r="F29" s="26"/>
      <c r="G29" s="26"/>
      <c r="H29" s="26"/>
    </row>
    <row r="30" spans="3:13">
      <c r="C30" s="26">
        <v>7.5</v>
      </c>
      <c r="D30" s="26"/>
      <c r="E30" s="26">
        <v>1</v>
      </c>
      <c r="F30" s="26"/>
      <c r="G30" s="26"/>
      <c r="H30" s="26"/>
      <c r="K30" s="32" t="s">
        <v>356</v>
      </c>
      <c r="L30" s="84" t="s">
        <v>729</v>
      </c>
      <c r="M30" s="85"/>
    </row>
    <row r="31" spans="3:13">
      <c r="C31" s="26">
        <v>8.5</v>
      </c>
      <c r="D31" s="26"/>
      <c r="E31" s="26">
        <v>1</v>
      </c>
      <c r="F31" s="26"/>
      <c r="G31" s="26"/>
      <c r="H31" s="26"/>
      <c r="K31" s="33"/>
      <c r="L31" s="1"/>
      <c r="M31" s="46"/>
    </row>
    <row r="32" spans="3:13">
      <c r="C32" s="26">
        <v>8.5</v>
      </c>
      <c r="D32" s="26"/>
      <c r="E32" s="26">
        <v>1</v>
      </c>
      <c r="F32" s="26"/>
      <c r="G32" s="26"/>
      <c r="H32" s="26"/>
      <c r="K32" s="33" t="s">
        <v>739</v>
      </c>
      <c r="L32" s="1"/>
      <c r="M32" s="46"/>
    </row>
    <row r="33" spans="3:13">
      <c r="C33" s="26">
        <v>8.5</v>
      </c>
      <c r="D33" s="26"/>
      <c r="E33" s="26">
        <v>1</v>
      </c>
      <c r="F33" s="26"/>
      <c r="G33" s="26"/>
      <c r="H33" s="26"/>
      <c r="K33" s="33" t="s">
        <v>731</v>
      </c>
      <c r="L33" s="1">
        <v>25.42</v>
      </c>
      <c r="M33" s="46"/>
    </row>
    <row r="34" spans="3:13">
      <c r="C34" s="26">
        <v>9</v>
      </c>
      <c r="D34" s="26"/>
      <c r="E34" s="26">
        <v>1</v>
      </c>
      <c r="F34" s="26"/>
      <c r="G34" s="26"/>
      <c r="H34" s="26"/>
      <c r="K34" s="33" t="s">
        <v>732</v>
      </c>
      <c r="L34" s="1">
        <v>1</v>
      </c>
      <c r="M34" s="46"/>
    </row>
    <row r="35" spans="3:13">
      <c r="C35" s="26">
        <v>10</v>
      </c>
      <c r="D35" s="26"/>
      <c r="E35" s="26">
        <v>1</v>
      </c>
      <c r="F35" s="26"/>
      <c r="G35" s="26"/>
      <c r="H35" s="26"/>
      <c r="K35" s="33" t="s">
        <v>733</v>
      </c>
      <c r="L35" s="1" t="s">
        <v>186</v>
      </c>
      <c r="M35" s="46"/>
    </row>
    <row r="36" spans="3:13">
      <c r="C36" s="26">
        <v>10</v>
      </c>
      <c r="D36" s="26"/>
      <c r="E36" s="26">
        <v>1</v>
      </c>
      <c r="F36" s="26"/>
      <c r="G36" s="26"/>
      <c r="H36" s="26"/>
      <c r="K36" s="33" t="s">
        <v>734</v>
      </c>
      <c r="L36" s="1" t="s">
        <v>187</v>
      </c>
      <c r="M36" s="46"/>
    </row>
    <row r="37" spans="3:13">
      <c r="C37" s="26">
        <v>10.5</v>
      </c>
      <c r="D37" s="26"/>
      <c r="E37" s="26">
        <v>1</v>
      </c>
      <c r="F37" s="26"/>
      <c r="G37" s="26"/>
      <c r="H37" s="26"/>
      <c r="K37" s="33" t="s">
        <v>735</v>
      </c>
      <c r="L37" s="1" t="s">
        <v>10</v>
      </c>
      <c r="M37" s="46"/>
    </row>
    <row r="38" spans="3:13">
      <c r="C38" s="26">
        <v>10.5</v>
      </c>
      <c r="D38" s="26"/>
      <c r="E38" s="26">
        <v>1</v>
      </c>
      <c r="F38" s="26"/>
      <c r="G38" s="26"/>
      <c r="H38" s="26"/>
      <c r="K38" s="33"/>
      <c r="L38" s="1"/>
      <c r="M38" s="46"/>
    </row>
    <row r="39" spans="3:13">
      <c r="C39" s="26">
        <v>24</v>
      </c>
      <c r="D39" s="26"/>
      <c r="E39" s="26">
        <v>1</v>
      </c>
      <c r="F39" s="26"/>
      <c r="G39" s="26"/>
      <c r="H39" s="26"/>
      <c r="K39" s="33" t="s">
        <v>738</v>
      </c>
      <c r="L39" s="1"/>
      <c r="M39" s="46"/>
    </row>
    <row r="40" spans="3:13">
      <c r="C40" s="26">
        <v>24</v>
      </c>
      <c r="D40" s="26"/>
      <c r="E40" s="26">
        <v>1</v>
      </c>
      <c r="F40" s="26"/>
      <c r="G40" s="26"/>
      <c r="H40" s="26"/>
      <c r="K40" s="33" t="s">
        <v>731</v>
      </c>
      <c r="L40" s="1">
        <v>25.12</v>
      </c>
      <c r="M40" s="46"/>
    </row>
    <row r="41" spans="3:13">
      <c r="C41" s="26">
        <v>24</v>
      </c>
      <c r="D41" s="26"/>
      <c r="E41" s="26">
        <v>1</v>
      </c>
      <c r="F41" s="26"/>
      <c r="G41" s="26"/>
      <c r="H41" s="26"/>
      <c r="K41" s="33" t="s">
        <v>732</v>
      </c>
      <c r="L41" s="1">
        <v>1</v>
      </c>
      <c r="M41" s="46"/>
    </row>
    <row r="42" spans="3:13">
      <c r="C42" s="26">
        <v>24</v>
      </c>
      <c r="D42" s="26"/>
      <c r="E42" s="26">
        <v>1</v>
      </c>
      <c r="F42" s="26"/>
      <c r="G42" s="26"/>
      <c r="H42" s="26"/>
      <c r="K42" s="33" t="s">
        <v>733</v>
      </c>
      <c r="L42" s="1" t="s">
        <v>186</v>
      </c>
      <c r="M42" s="46"/>
    </row>
    <row r="43" spans="3:13">
      <c r="C43" s="26">
        <v>24</v>
      </c>
      <c r="D43" s="26"/>
      <c r="E43" s="26">
        <v>1</v>
      </c>
      <c r="F43" s="26"/>
      <c r="G43" s="26"/>
      <c r="H43" s="26"/>
      <c r="K43" s="33" t="s">
        <v>734</v>
      </c>
      <c r="L43" s="1" t="s">
        <v>187</v>
      </c>
      <c r="M43" s="46"/>
    </row>
    <row r="44" spans="3:13">
      <c r="C44" s="26">
        <v>48</v>
      </c>
      <c r="D44" s="26"/>
      <c r="E44" s="26">
        <v>0</v>
      </c>
      <c r="F44" s="26"/>
      <c r="G44" s="26"/>
      <c r="H44" s="26"/>
      <c r="K44" s="33" t="s">
        <v>735</v>
      </c>
      <c r="L44" s="1" t="s">
        <v>10</v>
      </c>
      <c r="M44" s="46"/>
    </row>
    <row r="45" spans="3:13">
      <c r="C45" s="26">
        <v>48</v>
      </c>
      <c r="D45" s="26"/>
      <c r="E45" s="26">
        <v>0</v>
      </c>
      <c r="F45" s="26"/>
      <c r="G45" s="26"/>
      <c r="H45" s="26"/>
      <c r="K45" s="33"/>
      <c r="L45" s="1"/>
      <c r="M45" s="46"/>
    </row>
    <row r="46" spans="3:13">
      <c r="C46" s="26">
        <v>7</v>
      </c>
      <c r="D46" s="26"/>
      <c r="E46" s="26"/>
      <c r="F46" s="26">
        <v>1</v>
      </c>
      <c r="G46" s="26"/>
      <c r="H46" s="26"/>
      <c r="K46" s="33" t="s">
        <v>740</v>
      </c>
      <c r="L46" s="1"/>
      <c r="M46" s="46"/>
    </row>
    <row r="47" spans="3:13">
      <c r="C47" s="26">
        <v>7</v>
      </c>
      <c r="D47" s="26"/>
      <c r="E47" s="26"/>
      <c r="F47" s="26">
        <v>1</v>
      </c>
      <c r="G47" s="26"/>
      <c r="H47" s="26"/>
      <c r="K47" s="100" t="s">
        <v>353</v>
      </c>
      <c r="L47" s="1">
        <v>10.5</v>
      </c>
      <c r="M47" s="46"/>
    </row>
    <row r="48" spans="3:13">
      <c r="C48" s="26">
        <v>8.5</v>
      </c>
      <c r="D48" s="26"/>
      <c r="E48" s="26"/>
      <c r="F48" s="26">
        <v>1</v>
      </c>
      <c r="G48" s="26"/>
      <c r="H48" s="26"/>
      <c r="K48" s="100" t="s">
        <v>728</v>
      </c>
      <c r="L48" s="1" t="s">
        <v>741</v>
      </c>
      <c r="M48" s="46"/>
    </row>
    <row r="49" spans="3:13">
      <c r="C49" s="26">
        <v>8.5</v>
      </c>
      <c r="D49" s="26"/>
      <c r="E49" s="26"/>
      <c r="F49" s="26">
        <v>1</v>
      </c>
      <c r="G49" s="26"/>
      <c r="H49" s="26"/>
      <c r="K49" s="33"/>
      <c r="L49" s="1"/>
      <c r="M49" s="46"/>
    </row>
    <row r="50" spans="3:13">
      <c r="C50" s="26">
        <v>8.5</v>
      </c>
      <c r="D50" s="26"/>
      <c r="E50" s="26"/>
      <c r="F50" s="26">
        <v>1</v>
      </c>
      <c r="G50" s="26"/>
      <c r="H50" s="26"/>
      <c r="K50" s="33" t="s">
        <v>742</v>
      </c>
      <c r="L50" s="1" t="s">
        <v>743</v>
      </c>
      <c r="M50" s="46" t="s">
        <v>744</v>
      </c>
    </row>
    <row r="51" spans="3:13">
      <c r="C51" s="26">
        <v>8.5</v>
      </c>
      <c r="D51" s="26"/>
      <c r="E51" s="26"/>
      <c r="F51" s="26">
        <v>1</v>
      </c>
      <c r="G51" s="26"/>
      <c r="H51" s="26"/>
      <c r="K51" s="33" t="s">
        <v>745</v>
      </c>
      <c r="L51" s="1">
        <v>11.98</v>
      </c>
      <c r="M51" s="46">
        <v>8.344E-2</v>
      </c>
    </row>
    <row r="52" spans="3:13">
      <c r="C52" s="26">
        <v>8.5</v>
      </c>
      <c r="D52" s="26"/>
      <c r="E52" s="26"/>
      <c r="F52" s="26">
        <v>1</v>
      </c>
      <c r="G52" s="26"/>
      <c r="H52" s="26"/>
      <c r="K52" s="33" t="s">
        <v>746</v>
      </c>
      <c r="L52" s="1" t="s">
        <v>747</v>
      </c>
      <c r="M52" s="46" t="s">
        <v>748</v>
      </c>
    </row>
    <row r="53" spans="3:13">
      <c r="C53" s="26">
        <v>10</v>
      </c>
      <c r="D53" s="26"/>
      <c r="E53" s="26"/>
      <c r="F53" s="26">
        <v>1</v>
      </c>
      <c r="G53" s="26"/>
      <c r="H53" s="26"/>
      <c r="K53" s="33"/>
      <c r="L53" s="1"/>
      <c r="M53" s="46"/>
    </row>
    <row r="54" spans="3:13">
      <c r="C54" s="26">
        <v>10</v>
      </c>
      <c r="D54" s="26"/>
      <c r="E54" s="26"/>
      <c r="F54" s="26">
        <v>1</v>
      </c>
      <c r="G54" s="26"/>
      <c r="H54" s="26"/>
      <c r="K54" s="33" t="s">
        <v>749</v>
      </c>
      <c r="L54" s="1" t="s">
        <v>743</v>
      </c>
      <c r="M54" s="46" t="s">
        <v>744</v>
      </c>
    </row>
    <row r="55" spans="3:13">
      <c r="C55" s="26">
        <v>10</v>
      </c>
      <c r="D55" s="26"/>
      <c r="E55" s="26"/>
      <c r="F55" s="26">
        <v>1</v>
      </c>
      <c r="G55" s="26"/>
      <c r="H55" s="26"/>
      <c r="K55" s="33" t="s">
        <v>745</v>
      </c>
      <c r="L55" s="1">
        <v>5.8650000000000002</v>
      </c>
      <c r="M55" s="46">
        <v>0.17050000000000001</v>
      </c>
    </row>
    <row r="56" spans="3:13" ht="15" thickBot="1">
      <c r="C56" s="26">
        <v>10</v>
      </c>
      <c r="D56" s="26"/>
      <c r="E56" s="26"/>
      <c r="F56" s="26">
        <v>1</v>
      </c>
      <c r="G56" s="26"/>
      <c r="H56" s="26"/>
      <c r="K56" s="34" t="s">
        <v>746</v>
      </c>
      <c r="L56" s="49" t="s">
        <v>750</v>
      </c>
      <c r="M56" s="50" t="s">
        <v>751</v>
      </c>
    </row>
    <row r="57" spans="3:13">
      <c r="C57" s="26">
        <v>10</v>
      </c>
      <c r="D57" s="26"/>
      <c r="E57" s="26"/>
      <c r="F57" s="26">
        <v>1</v>
      </c>
      <c r="G57" s="26"/>
      <c r="H57" s="26"/>
    </row>
    <row r="58" spans="3:13" ht="15" thickBot="1">
      <c r="C58" s="26">
        <v>24</v>
      </c>
      <c r="D58" s="26"/>
      <c r="E58" s="26"/>
      <c r="F58" s="26">
        <v>1</v>
      </c>
      <c r="G58" s="26"/>
      <c r="H58" s="26"/>
    </row>
    <row r="59" spans="3:13">
      <c r="C59" s="26">
        <v>24</v>
      </c>
      <c r="D59" s="26"/>
      <c r="E59" s="26"/>
      <c r="F59" s="26">
        <v>1</v>
      </c>
      <c r="G59" s="26"/>
      <c r="H59" s="26"/>
      <c r="K59" s="32" t="s">
        <v>356</v>
      </c>
      <c r="L59" s="84" t="s">
        <v>729</v>
      </c>
      <c r="M59" s="85"/>
    </row>
    <row r="60" spans="3:13">
      <c r="C60" s="26">
        <v>24</v>
      </c>
      <c r="D60" s="26"/>
      <c r="E60" s="26"/>
      <c r="F60" s="26">
        <v>1</v>
      </c>
      <c r="G60" s="26"/>
      <c r="H60" s="26"/>
      <c r="K60" s="33"/>
      <c r="L60" s="1"/>
      <c r="M60" s="46"/>
    </row>
    <row r="61" spans="3:13">
      <c r="C61" s="26">
        <v>24</v>
      </c>
      <c r="D61" s="26"/>
      <c r="E61" s="26"/>
      <c r="F61" s="26">
        <v>1</v>
      </c>
      <c r="G61" s="26"/>
      <c r="H61" s="26"/>
      <c r="K61" s="33" t="s">
        <v>739</v>
      </c>
      <c r="L61" s="1"/>
      <c r="M61" s="46"/>
    </row>
    <row r="62" spans="3:13">
      <c r="C62" s="26">
        <v>48</v>
      </c>
      <c r="D62" s="26"/>
      <c r="E62" s="26"/>
      <c r="F62" s="26">
        <v>0</v>
      </c>
      <c r="G62" s="26"/>
      <c r="H62" s="26"/>
      <c r="K62" s="33" t="s">
        <v>731</v>
      </c>
      <c r="L62" s="1">
        <v>2.569</v>
      </c>
      <c r="M62" s="46"/>
    </row>
    <row r="63" spans="3:13">
      <c r="C63" s="26">
        <v>48</v>
      </c>
      <c r="D63" s="26"/>
      <c r="E63" s="26"/>
      <c r="F63" s="26">
        <v>0</v>
      </c>
      <c r="G63" s="26"/>
      <c r="H63" s="26"/>
      <c r="K63" s="33" t="s">
        <v>732</v>
      </c>
      <c r="L63" s="1">
        <v>1</v>
      </c>
      <c r="M63" s="46"/>
    </row>
    <row r="64" spans="3:13">
      <c r="C64" s="26">
        <v>48</v>
      </c>
      <c r="D64" s="26"/>
      <c r="E64" s="26"/>
      <c r="F64" s="26">
        <v>0</v>
      </c>
      <c r="G64" s="26"/>
      <c r="H64" s="26"/>
      <c r="K64" s="33" t="s">
        <v>733</v>
      </c>
      <c r="L64" s="1">
        <v>0.109</v>
      </c>
      <c r="M64" s="46"/>
    </row>
    <row r="65" spans="3:13">
      <c r="C65" s="26">
        <v>48</v>
      </c>
      <c r="D65" s="26"/>
      <c r="E65" s="26"/>
      <c r="F65" s="26">
        <v>0</v>
      </c>
      <c r="G65" s="26"/>
      <c r="H65" s="26"/>
      <c r="K65" s="33" t="s">
        <v>734</v>
      </c>
      <c r="L65" s="1" t="s">
        <v>6</v>
      </c>
      <c r="M65" s="46"/>
    </row>
    <row r="66" spans="3:13">
      <c r="C66" s="26">
        <v>7</v>
      </c>
      <c r="D66" s="26"/>
      <c r="E66" s="26"/>
      <c r="F66" s="26"/>
      <c r="G66" s="26">
        <v>1</v>
      </c>
      <c r="H66" s="26"/>
      <c r="K66" s="33" t="s">
        <v>735</v>
      </c>
      <c r="L66" s="1" t="s">
        <v>7</v>
      </c>
      <c r="M66" s="46"/>
    </row>
    <row r="67" spans="3:13">
      <c r="C67" s="26">
        <v>7</v>
      </c>
      <c r="D67" s="26"/>
      <c r="E67" s="26"/>
      <c r="F67" s="26"/>
      <c r="G67" s="26">
        <v>1</v>
      </c>
      <c r="H67" s="26"/>
      <c r="K67" s="33"/>
      <c r="L67" s="1"/>
      <c r="M67" s="46"/>
    </row>
    <row r="68" spans="3:13">
      <c r="C68" s="26">
        <v>7</v>
      </c>
      <c r="D68" s="26"/>
      <c r="E68" s="26"/>
      <c r="F68" s="26"/>
      <c r="G68" s="26">
        <v>1</v>
      </c>
      <c r="H68" s="26"/>
      <c r="K68" s="33" t="s">
        <v>738</v>
      </c>
      <c r="L68" s="1"/>
      <c r="M68" s="46"/>
    </row>
    <row r="69" spans="3:13">
      <c r="C69" s="26">
        <v>7</v>
      </c>
      <c r="D69" s="26"/>
      <c r="E69" s="26"/>
      <c r="F69" s="26"/>
      <c r="G69" s="26">
        <v>1</v>
      </c>
      <c r="H69" s="26"/>
      <c r="K69" s="33" t="s">
        <v>731</v>
      </c>
      <c r="L69" s="1">
        <v>4.2249999999999996</v>
      </c>
      <c r="M69" s="46"/>
    </row>
    <row r="70" spans="3:13">
      <c r="C70" s="26">
        <v>7</v>
      </c>
      <c r="D70" s="26"/>
      <c r="E70" s="26"/>
      <c r="F70" s="26"/>
      <c r="G70" s="26">
        <v>1</v>
      </c>
      <c r="H70" s="26"/>
      <c r="K70" s="33" t="s">
        <v>732</v>
      </c>
      <c r="L70" s="1">
        <v>1</v>
      </c>
      <c r="M70" s="46"/>
    </row>
    <row r="71" spans="3:13">
      <c r="C71" s="26">
        <v>7</v>
      </c>
      <c r="D71" s="26"/>
      <c r="E71" s="26"/>
      <c r="F71" s="26"/>
      <c r="G71" s="26">
        <v>1</v>
      </c>
      <c r="H71" s="26"/>
      <c r="K71" s="33" t="s">
        <v>733</v>
      </c>
      <c r="L71" s="1">
        <v>3.9800000000000002E-2</v>
      </c>
      <c r="M71" s="46"/>
    </row>
    <row r="72" spans="3:13">
      <c r="C72" s="26">
        <v>7</v>
      </c>
      <c r="D72" s="26"/>
      <c r="E72" s="26"/>
      <c r="F72" s="26"/>
      <c r="G72" s="26">
        <v>1</v>
      </c>
      <c r="H72" s="26"/>
      <c r="K72" s="33" t="s">
        <v>734</v>
      </c>
      <c r="L72" s="1" t="s">
        <v>9</v>
      </c>
      <c r="M72" s="46"/>
    </row>
    <row r="73" spans="3:13">
      <c r="C73" s="26">
        <v>7</v>
      </c>
      <c r="D73" s="26"/>
      <c r="E73" s="26"/>
      <c r="F73" s="26"/>
      <c r="G73" s="26">
        <v>1</v>
      </c>
      <c r="H73" s="26"/>
      <c r="K73" s="33" t="s">
        <v>735</v>
      </c>
      <c r="L73" s="1" t="s">
        <v>10</v>
      </c>
      <c r="M73" s="46"/>
    </row>
    <row r="74" spans="3:13">
      <c r="C74" s="26">
        <v>7</v>
      </c>
      <c r="D74" s="26"/>
      <c r="E74" s="26"/>
      <c r="F74" s="26"/>
      <c r="G74" s="26">
        <v>1</v>
      </c>
      <c r="H74" s="26"/>
      <c r="K74" s="33"/>
      <c r="L74" s="1"/>
      <c r="M74" s="46"/>
    </row>
    <row r="75" spans="3:13">
      <c r="C75" s="26">
        <v>8.5</v>
      </c>
      <c r="D75" s="26"/>
      <c r="E75" s="26"/>
      <c r="F75" s="26"/>
      <c r="G75" s="26">
        <v>1</v>
      </c>
      <c r="H75" s="26"/>
      <c r="K75" s="33" t="s">
        <v>740</v>
      </c>
      <c r="L75" s="1"/>
      <c r="M75" s="46"/>
    </row>
    <row r="76" spans="3:13">
      <c r="C76" s="26">
        <v>8.5</v>
      </c>
      <c r="D76" s="26"/>
      <c r="E76" s="26"/>
      <c r="F76" s="26"/>
      <c r="G76" s="26">
        <v>1</v>
      </c>
      <c r="H76" s="26"/>
      <c r="K76" s="100" t="s">
        <v>353</v>
      </c>
      <c r="L76" s="1">
        <v>10.5</v>
      </c>
      <c r="M76" s="46"/>
    </row>
    <row r="77" spans="3:13">
      <c r="C77" s="26">
        <v>10</v>
      </c>
      <c r="D77" s="26"/>
      <c r="E77" s="26"/>
      <c r="F77" s="26"/>
      <c r="G77" s="26">
        <v>1</v>
      </c>
      <c r="H77" s="26"/>
      <c r="K77" s="100" t="s">
        <v>354</v>
      </c>
      <c r="L77" s="1">
        <v>8.5</v>
      </c>
      <c r="M77" s="46"/>
    </row>
    <row r="78" spans="3:13">
      <c r="C78" s="26">
        <v>10</v>
      </c>
      <c r="D78" s="26"/>
      <c r="E78" s="26"/>
      <c r="F78" s="26"/>
      <c r="G78" s="26">
        <v>1</v>
      </c>
      <c r="H78" s="26"/>
      <c r="K78" s="33" t="s">
        <v>745</v>
      </c>
      <c r="L78" s="1">
        <v>1.2350000000000001</v>
      </c>
      <c r="M78" s="46">
        <v>0.8095</v>
      </c>
    </row>
    <row r="79" spans="3:13">
      <c r="C79" s="26">
        <v>10</v>
      </c>
      <c r="D79" s="26"/>
      <c r="E79" s="26"/>
      <c r="F79" s="26"/>
      <c r="G79" s="26">
        <v>1</v>
      </c>
      <c r="H79" s="26"/>
      <c r="K79" s="33" t="s">
        <v>746</v>
      </c>
      <c r="L79" s="1" t="s">
        <v>752</v>
      </c>
      <c r="M79" s="46" t="s">
        <v>753</v>
      </c>
    </row>
    <row r="80" spans="3:13">
      <c r="C80" s="26">
        <v>24</v>
      </c>
      <c r="D80" s="26"/>
      <c r="E80" s="26"/>
      <c r="F80" s="26"/>
      <c r="G80" s="26">
        <v>1</v>
      </c>
      <c r="H80" s="26"/>
      <c r="K80" s="33"/>
      <c r="L80" s="1"/>
      <c r="M80" s="46"/>
    </row>
    <row r="81" spans="3:13">
      <c r="C81" s="26">
        <v>24</v>
      </c>
      <c r="D81" s="26"/>
      <c r="E81" s="26"/>
      <c r="F81" s="26"/>
      <c r="G81" s="26">
        <v>1</v>
      </c>
      <c r="H81" s="26"/>
      <c r="K81" s="33" t="s">
        <v>742</v>
      </c>
      <c r="L81" s="1" t="s">
        <v>754</v>
      </c>
      <c r="M81" s="46" t="s">
        <v>755</v>
      </c>
    </row>
    <row r="82" spans="3:13">
      <c r="C82" s="26">
        <v>24</v>
      </c>
      <c r="D82" s="26"/>
      <c r="E82" s="26"/>
      <c r="F82" s="26"/>
      <c r="G82" s="26">
        <v>1</v>
      </c>
      <c r="H82" s="26"/>
      <c r="K82" s="33" t="s">
        <v>745</v>
      </c>
      <c r="L82" s="1">
        <v>0.50160000000000005</v>
      </c>
      <c r="M82" s="46">
        <v>1.994</v>
      </c>
    </row>
    <row r="83" spans="3:13">
      <c r="C83" s="26">
        <v>24</v>
      </c>
      <c r="D83" s="26"/>
      <c r="E83" s="26"/>
      <c r="F83" s="26"/>
      <c r="G83" s="26">
        <v>1</v>
      </c>
      <c r="H83" s="26"/>
      <c r="K83" s="33" t="s">
        <v>746</v>
      </c>
      <c r="L83" s="1" t="s">
        <v>756</v>
      </c>
      <c r="M83" s="46" t="s">
        <v>757</v>
      </c>
    </row>
    <row r="84" spans="3:13">
      <c r="C84" s="26">
        <v>24</v>
      </c>
      <c r="D84" s="26"/>
      <c r="E84" s="26"/>
      <c r="F84" s="26"/>
      <c r="G84" s="26">
        <v>1</v>
      </c>
      <c r="H84" s="26"/>
      <c r="K84" s="33"/>
      <c r="L84" s="1"/>
      <c r="M84" s="46"/>
    </row>
    <row r="85" spans="3:13">
      <c r="C85" s="26">
        <v>24</v>
      </c>
      <c r="D85" s="26"/>
      <c r="E85" s="26"/>
      <c r="F85" s="26"/>
      <c r="G85" s="26">
        <v>1</v>
      </c>
      <c r="H85" s="26"/>
      <c r="K85" s="33" t="s">
        <v>749</v>
      </c>
      <c r="L85" s="1" t="s">
        <v>754</v>
      </c>
      <c r="M85" s="46" t="s">
        <v>755</v>
      </c>
    </row>
    <row r="86" spans="3:13">
      <c r="C86" s="26">
        <v>24</v>
      </c>
      <c r="D86" s="26"/>
      <c r="E86" s="26"/>
      <c r="F86" s="26"/>
      <c r="G86" s="26"/>
      <c r="H86" s="26">
        <v>1</v>
      </c>
      <c r="K86" s="33" t="s">
        <v>745</v>
      </c>
      <c r="L86" s="1">
        <v>0.68049999999999999</v>
      </c>
      <c r="M86" s="46">
        <v>1.47</v>
      </c>
    </row>
    <row r="87" spans="3:13" ht="15" thickBot="1">
      <c r="C87" s="26">
        <v>24</v>
      </c>
      <c r="D87" s="26"/>
      <c r="E87" s="26"/>
      <c r="F87" s="26"/>
      <c r="G87" s="26"/>
      <c r="H87" s="26">
        <v>1</v>
      </c>
      <c r="K87" s="34" t="s">
        <v>746</v>
      </c>
      <c r="L87" s="49" t="s">
        <v>758</v>
      </c>
      <c r="M87" s="50" t="s">
        <v>759</v>
      </c>
    </row>
    <row r="88" spans="3:13">
      <c r="C88" s="26">
        <v>24</v>
      </c>
      <c r="D88" s="26"/>
      <c r="E88" s="26"/>
      <c r="F88" s="26"/>
      <c r="G88" s="26"/>
      <c r="H88" s="26">
        <v>1</v>
      </c>
    </row>
    <row r="89" spans="3:13">
      <c r="C89" s="26">
        <v>24</v>
      </c>
      <c r="D89" s="26"/>
      <c r="E89" s="26"/>
      <c r="F89" s="26"/>
      <c r="G89" s="26"/>
      <c r="H89" s="26">
        <v>1</v>
      </c>
    </row>
    <row r="90" spans="3:13">
      <c r="C90" s="26">
        <v>32</v>
      </c>
      <c r="D90" s="26"/>
      <c r="E90" s="26"/>
      <c r="F90" s="26"/>
      <c r="G90" s="26"/>
      <c r="H90" s="26">
        <v>1</v>
      </c>
    </row>
    <row r="91" spans="3:13">
      <c r="C91" s="26">
        <v>32</v>
      </c>
      <c r="D91" s="26"/>
      <c r="E91" s="26"/>
      <c r="F91" s="26"/>
      <c r="G91" s="26"/>
      <c r="H91" s="26">
        <v>1</v>
      </c>
    </row>
    <row r="92" spans="3:13">
      <c r="C92" s="26">
        <v>48</v>
      </c>
      <c r="D92" s="26"/>
      <c r="E92" s="26"/>
      <c r="F92" s="26"/>
      <c r="G92" s="26"/>
      <c r="H92" s="26">
        <v>0</v>
      </c>
    </row>
    <row r="93" spans="3:13">
      <c r="C93" s="26">
        <v>48</v>
      </c>
      <c r="D93" s="26"/>
      <c r="E93" s="26"/>
      <c r="F93" s="26"/>
      <c r="G93" s="26"/>
      <c r="H93" s="26">
        <v>0</v>
      </c>
    </row>
    <row r="94" spans="3:13">
      <c r="C94" s="26">
        <v>48</v>
      </c>
      <c r="D94" s="26"/>
      <c r="E94" s="26"/>
      <c r="F94" s="26"/>
      <c r="G94" s="26"/>
      <c r="H94" s="26">
        <v>0</v>
      </c>
    </row>
    <row r="95" spans="3:13">
      <c r="C95" s="26">
        <v>48</v>
      </c>
      <c r="D95" s="26"/>
      <c r="E95" s="26"/>
      <c r="F95" s="26"/>
      <c r="G95" s="26"/>
      <c r="H95" s="26">
        <v>0</v>
      </c>
    </row>
    <row r="96" spans="3:13">
      <c r="C96" s="26">
        <v>48</v>
      </c>
      <c r="D96" s="26"/>
      <c r="E96" s="26"/>
      <c r="F96" s="26"/>
      <c r="G96" s="26"/>
      <c r="H96" s="26">
        <v>0</v>
      </c>
    </row>
    <row r="97" spans="3:8">
      <c r="C97" s="26">
        <v>48</v>
      </c>
      <c r="D97" s="26"/>
      <c r="E97" s="26"/>
      <c r="F97" s="26"/>
      <c r="G97" s="26"/>
      <c r="H97" s="26">
        <v>0</v>
      </c>
    </row>
    <row r="98" spans="3:8">
      <c r="C98" s="26">
        <v>48</v>
      </c>
      <c r="D98" s="26"/>
      <c r="E98" s="26"/>
      <c r="F98" s="26"/>
      <c r="G98" s="26"/>
      <c r="H98" s="26">
        <v>0</v>
      </c>
    </row>
    <row r="99" spans="3:8">
      <c r="C99" s="26">
        <v>48</v>
      </c>
      <c r="D99" s="26"/>
      <c r="E99" s="26"/>
      <c r="F99" s="26"/>
      <c r="G99" s="26"/>
      <c r="H99" s="26">
        <v>0</v>
      </c>
    </row>
    <row r="100" spans="3:8">
      <c r="C100" s="26">
        <v>48</v>
      </c>
      <c r="D100" s="26"/>
      <c r="E100" s="26"/>
      <c r="F100" s="26"/>
      <c r="G100" s="26"/>
      <c r="H100" s="26">
        <v>0</v>
      </c>
    </row>
    <row r="101" spans="3:8">
      <c r="C101" s="26">
        <v>48</v>
      </c>
      <c r="D101" s="26"/>
      <c r="E101" s="26"/>
      <c r="F101" s="26"/>
      <c r="G101" s="26"/>
      <c r="H101" s="26">
        <v>0</v>
      </c>
    </row>
    <row r="102" spans="3:8">
      <c r="C102" s="26">
        <v>48</v>
      </c>
      <c r="D102" s="26"/>
      <c r="E102" s="26"/>
      <c r="F102" s="26"/>
      <c r="G102" s="26"/>
      <c r="H102" s="26">
        <v>0</v>
      </c>
    </row>
    <row r="103" spans="3:8">
      <c r="C103" s="26">
        <v>48</v>
      </c>
      <c r="D103" s="26"/>
      <c r="E103" s="26"/>
      <c r="F103" s="26"/>
      <c r="G103" s="26"/>
      <c r="H103" s="26">
        <v>0</v>
      </c>
    </row>
    <row r="104" spans="3:8">
      <c r="C104" s="26">
        <v>48</v>
      </c>
      <c r="D104" s="26"/>
      <c r="E104" s="26"/>
      <c r="F104" s="26"/>
      <c r="G104" s="26"/>
      <c r="H104" s="26">
        <v>0</v>
      </c>
    </row>
    <row r="105" spans="3:8">
      <c r="C105" s="26">
        <v>48</v>
      </c>
      <c r="D105" s="26"/>
      <c r="E105" s="26"/>
      <c r="F105" s="26"/>
      <c r="G105" s="26"/>
      <c r="H105" s="26"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34396-F09A-4EDD-B655-3B3ADE8EA2FC}">
  <dimension ref="C3:AC97"/>
  <sheetViews>
    <sheetView workbookViewId="0">
      <selection activeCell="L14" sqref="L14"/>
    </sheetView>
  </sheetViews>
  <sheetFormatPr defaultRowHeight="14.4"/>
  <cols>
    <col min="4" max="4" width="14.88671875" customWidth="1"/>
    <col min="18" max="29" width="10.6640625" customWidth="1"/>
  </cols>
  <sheetData>
    <row r="3" spans="3:25">
      <c r="C3" t="s">
        <v>505</v>
      </c>
    </row>
    <row r="5" spans="3:25">
      <c r="C5" t="s">
        <v>510</v>
      </c>
      <c r="E5" s="42" t="s">
        <v>506</v>
      </c>
      <c r="F5" s="42" t="s">
        <v>507</v>
      </c>
      <c r="G5" s="42" t="s">
        <v>511</v>
      </c>
      <c r="H5" s="42" t="s">
        <v>508</v>
      </c>
      <c r="I5" s="42" t="s">
        <v>509</v>
      </c>
      <c r="J5" s="42" t="s">
        <v>512</v>
      </c>
      <c r="K5" s="42" t="s">
        <v>513</v>
      </c>
      <c r="T5" s="3"/>
      <c r="U5" s="3"/>
      <c r="V5" s="3"/>
      <c r="W5" s="3"/>
      <c r="X5" s="3"/>
      <c r="Y5" s="3"/>
    </row>
    <row r="6" spans="3:25">
      <c r="E6" s="41">
        <v>1</v>
      </c>
      <c r="F6" s="41">
        <v>3.4941545899999999</v>
      </c>
      <c r="G6" s="41">
        <v>3.3802110000000001</v>
      </c>
      <c r="H6" s="41">
        <v>3.1398790000000001</v>
      </c>
      <c r="I6" s="41">
        <v>3.4014009999999999</v>
      </c>
      <c r="J6" s="41">
        <v>2.6232489999999999</v>
      </c>
      <c r="K6" s="41">
        <v>2.5563030000000002</v>
      </c>
      <c r="T6" s="1"/>
      <c r="U6" s="1"/>
      <c r="V6" s="1"/>
      <c r="W6" s="1"/>
      <c r="X6" s="1"/>
      <c r="Y6" s="1"/>
    </row>
    <row r="7" spans="3:25">
      <c r="E7" s="41">
        <v>2</v>
      </c>
      <c r="F7" s="41">
        <v>3.6042260499999998</v>
      </c>
      <c r="G7" s="41">
        <v>3.4313639999999999</v>
      </c>
      <c r="H7" s="41">
        <v>5.9334870000000004</v>
      </c>
      <c r="I7" s="41">
        <v>5.6503079999999999</v>
      </c>
      <c r="J7" s="41">
        <v>2.8195440000000001</v>
      </c>
      <c r="K7" s="41">
        <v>2.8195440000000001</v>
      </c>
      <c r="T7" s="1"/>
      <c r="U7" s="1"/>
      <c r="V7" s="1"/>
      <c r="W7" s="1"/>
      <c r="X7" s="1"/>
      <c r="Y7" s="1"/>
    </row>
    <row r="8" spans="3:25">
      <c r="E8" s="41">
        <v>3</v>
      </c>
      <c r="F8" s="41">
        <v>5.1875207200000002</v>
      </c>
      <c r="G8" s="41">
        <v>5.2552729999999999</v>
      </c>
      <c r="H8" s="41">
        <v>6.9822709999999999</v>
      </c>
      <c r="I8" s="41">
        <v>5.8444770000000004</v>
      </c>
      <c r="J8" s="41">
        <v>3.1583619999999999</v>
      </c>
      <c r="K8" s="41">
        <v>3.5263390000000001</v>
      </c>
      <c r="T8" s="1"/>
      <c r="U8" s="1"/>
      <c r="V8" s="1"/>
      <c r="W8" s="1"/>
      <c r="X8" s="1"/>
      <c r="Y8" s="1"/>
    </row>
    <row r="9" spans="3:25">
      <c r="E9" s="41">
        <v>4</v>
      </c>
      <c r="F9" s="41">
        <v>5.9036325200000004</v>
      </c>
      <c r="G9" s="41">
        <v>6.7781510000000003</v>
      </c>
      <c r="H9" s="41">
        <v>7.0606980000000004</v>
      </c>
      <c r="I9" s="41">
        <v>5.5774920000000003</v>
      </c>
      <c r="J9" s="41">
        <v>4.8500329999999998</v>
      </c>
      <c r="K9" s="41">
        <v>3.9148719999999999</v>
      </c>
      <c r="T9" s="1"/>
      <c r="U9" s="1"/>
      <c r="V9" s="1"/>
      <c r="W9" s="1"/>
      <c r="X9" s="1"/>
      <c r="Y9" s="1"/>
    </row>
    <row r="10" spans="3:25">
      <c r="E10" s="41">
        <v>5</v>
      </c>
      <c r="F10" s="41">
        <v>5.9956351899999998</v>
      </c>
      <c r="G10" s="41">
        <v>7.4727560000000004</v>
      </c>
      <c r="H10" s="41">
        <v>7.3926970000000001</v>
      </c>
      <c r="I10" s="41">
        <v>7.2148440000000003</v>
      </c>
      <c r="J10" s="41">
        <v>6.1643530000000002</v>
      </c>
      <c r="K10" s="41">
        <v>3.3404440000000002</v>
      </c>
      <c r="T10" s="1"/>
      <c r="U10" s="1"/>
      <c r="V10" s="1"/>
      <c r="W10" s="1"/>
      <c r="X10" s="1"/>
      <c r="Y10" s="1"/>
    </row>
    <row r="11" spans="3:25">
      <c r="E11" s="41">
        <v>6</v>
      </c>
      <c r="F11" s="41">
        <v>6.4683473300000003</v>
      </c>
      <c r="G11" s="41">
        <v>7.296665</v>
      </c>
      <c r="H11" s="41">
        <v>7.0453229999999998</v>
      </c>
      <c r="I11" s="41">
        <v>7.3404439999999997</v>
      </c>
      <c r="J11" s="41">
        <v>7.1583620000000003</v>
      </c>
      <c r="K11" s="41">
        <v>2.2552729999999999</v>
      </c>
      <c r="T11" s="1"/>
      <c r="U11" s="1"/>
      <c r="V11" s="1"/>
      <c r="W11" s="1"/>
      <c r="X11" s="1"/>
      <c r="Y11" s="1"/>
    </row>
    <row r="13" spans="3:25">
      <c r="C13" t="s">
        <v>514</v>
      </c>
      <c r="E13" s="42" t="s">
        <v>506</v>
      </c>
      <c r="F13" s="42" t="s">
        <v>507</v>
      </c>
      <c r="G13" s="42" t="s">
        <v>511</v>
      </c>
      <c r="H13" s="42" t="s">
        <v>508</v>
      </c>
      <c r="I13" s="42" t="s">
        <v>509</v>
      </c>
      <c r="J13" s="42" t="s">
        <v>512</v>
      </c>
      <c r="K13" s="42" t="s">
        <v>513</v>
      </c>
    </row>
    <row r="14" spans="3:25">
      <c r="E14" s="41">
        <v>1</v>
      </c>
      <c r="F14" s="41">
        <v>6.8573325000000001</v>
      </c>
      <c r="G14" s="41">
        <v>7.3802110000000001</v>
      </c>
      <c r="H14" s="41">
        <v>4.9242790000000003</v>
      </c>
      <c r="I14" s="41">
        <v>7.0791810000000002</v>
      </c>
      <c r="J14" s="41">
        <v>6.6106600000000002</v>
      </c>
      <c r="K14" s="41">
        <v>6.1583620000000003</v>
      </c>
    </row>
    <row r="15" spans="3:25">
      <c r="E15" s="41">
        <v>2</v>
      </c>
      <c r="F15" s="41">
        <v>5.2552725100000002</v>
      </c>
      <c r="G15" s="41">
        <v>5.4941550000000001</v>
      </c>
      <c r="H15" s="41">
        <v>6.681241</v>
      </c>
      <c r="I15" s="41">
        <v>7.3096300000000003</v>
      </c>
      <c r="J15" s="41">
        <v>6.1583620000000003</v>
      </c>
      <c r="K15" s="41">
        <v>7.2174839999999998</v>
      </c>
    </row>
    <row r="16" spans="3:25">
      <c r="E16" s="41">
        <v>3</v>
      </c>
      <c r="F16" s="41">
        <v>5.0791812500000004</v>
      </c>
      <c r="G16" s="41">
        <v>3.2253090000000002</v>
      </c>
      <c r="H16" s="41">
        <v>5.2552729999999999</v>
      </c>
      <c r="I16" s="41">
        <v>7.2718420000000004</v>
      </c>
      <c r="J16" s="41">
        <v>3.4014009999999999</v>
      </c>
      <c r="K16" s="41">
        <v>7.5705429999999998</v>
      </c>
    </row>
    <row r="17" spans="3:11">
      <c r="E17" s="41">
        <v>4</v>
      </c>
      <c r="F17" s="41">
        <v>6.0934216899999996</v>
      </c>
      <c r="G17" s="41">
        <v>5.1583620000000003</v>
      </c>
      <c r="H17" s="41">
        <v>5.9903389999999996</v>
      </c>
      <c r="I17" s="41">
        <v>7.3521830000000001</v>
      </c>
      <c r="J17" s="41">
        <v>3.9822709999999999</v>
      </c>
      <c r="K17" s="41">
        <v>7.3096300000000003</v>
      </c>
    </row>
    <row r="18" spans="3:11">
      <c r="E18" s="41">
        <v>5</v>
      </c>
      <c r="F18" s="41">
        <v>6.0170333400000002</v>
      </c>
      <c r="G18" s="41">
        <v>4.6201359999999996</v>
      </c>
      <c r="H18" s="41">
        <v>5.6106600000000002</v>
      </c>
      <c r="I18" s="41">
        <v>7.2148440000000003</v>
      </c>
      <c r="J18" s="41">
        <v>6.0569050000000004</v>
      </c>
      <c r="K18" s="41">
        <v>7.4313640000000003</v>
      </c>
    </row>
    <row r="19" spans="3:11">
      <c r="E19" s="41">
        <v>6</v>
      </c>
      <c r="F19" s="41">
        <v>7.3222192899999996</v>
      </c>
      <c r="G19" s="41">
        <v>4.5809249999999997</v>
      </c>
      <c r="H19" s="41">
        <v>6.1105900000000002</v>
      </c>
      <c r="I19" s="41">
        <v>7.2900349999999996</v>
      </c>
      <c r="J19" s="41">
        <v>5.8293039999999996</v>
      </c>
      <c r="K19" s="41">
        <v>6.7176710000000002</v>
      </c>
    </row>
    <row r="21" spans="3:11">
      <c r="C21" t="s">
        <v>515</v>
      </c>
      <c r="E21" s="42" t="s">
        <v>506</v>
      </c>
      <c r="F21" s="42" t="s">
        <v>507</v>
      </c>
      <c r="G21" s="42" t="s">
        <v>511</v>
      </c>
      <c r="H21" s="42" t="s">
        <v>508</v>
      </c>
      <c r="I21" s="42" t="s">
        <v>509</v>
      </c>
      <c r="J21" s="42" t="s">
        <v>512</v>
      </c>
      <c r="K21" s="42" t="s">
        <v>513</v>
      </c>
    </row>
    <row r="22" spans="3:11">
      <c r="E22" s="41">
        <v>1</v>
      </c>
      <c r="F22" s="41">
        <v>2.8573325000000001</v>
      </c>
      <c r="G22" s="41">
        <v>3.4313639999999999</v>
      </c>
      <c r="H22" s="41">
        <v>2.8920949999999999</v>
      </c>
      <c r="I22" s="41">
        <v>4.6702459999999997</v>
      </c>
      <c r="J22" s="41">
        <v>1.60206</v>
      </c>
      <c r="K22" s="41">
        <v>5.8573320000000004</v>
      </c>
    </row>
    <row r="23" spans="3:11">
      <c r="E23" s="41">
        <v>2</v>
      </c>
      <c r="F23" s="41">
        <v>1.90308999</v>
      </c>
      <c r="G23" s="41">
        <v>1.60206</v>
      </c>
      <c r="H23" s="41">
        <v>2.2041200000000001</v>
      </c>
      <c r="I23" s="41">
        <v>4.7781510000000003</v>
      </c>
      <c r="J23" s="41">
        <v>4.9822709999999999</v>
      </c>
      <c r="K23" s="41">
        <v>2.0791810000000002</v>
      </c>
    </row>
    <row r="24" spans="3:11">
      <c r="E24" s="41">
        <v>3</v>
      </c>
      <c r="F24" s="41">
        <v>5.2552725100000002</v>
      </c>
      <c r="G24" s="41">
        <v>2.5563030000000002</v>
      </c>
      <c r="H24" s="41">
        <v>3.290035</v>
      </c>
      <c r="I24" s="41">
        <v>2.176091</v>
      </c>
      <c r="J24" s="41">
        <v>1.60206</v>
      </c>
      <c r="K24" s="41">
        <v>2.2304490000000001</v>
      </c>
    </row>
    <row r="25" spans="3:11">
      <c r="E25" s="41">
        <v>4</v>
      </c>
      <c r="F25" s="41">
        <v>3.70156799</v>
      </c>
      <c r="G25" s="41">
        <v>5.9618950000000002</v>
      </c>
      <c r="H25" s="41">
        <v>2.5563030000000002</v>
      </c>
      <c r="I25" s="41">
        <v>1.60206</v>
      </c>
      <c r="J25" s="41">
        <v>1.60206</v>
      </c>
      <c r="K25" s="41">
        <v>1.778151</v>
      </c>
    </row>
    <row r="26" spans="3:11">
      <c r="E26" s="41">
        <v>5</v>
      </c>
      <c r="F26" s="41">
        <v>2.0413926899999999</v>
      </c>
      <c r="G26" s="41">
        <v>0</v>
      </c>
      <c r="H26" s="41">
        <v>3.701568</v>
      </c>
      <c r="I26" s="41">
        <v>2.8920949999999999</v>
      </c>
      <c r="J26" s="41">
        <v>0</v>
      </c>
      <c r="K26" s="41">
        <v>2.3617279999999998</v>
      </c>
    </row>
    <row r="27" spans="3:11">
      <c r="E27" s="41">
        <v>6</v>
      </c>
      <c r="F27" s="41">
        <v>2.2787535999999999</v>
      </c>
      <c r="G27" s="41">
        <v>0</v>
      </c>
      <c r="H27" s="41">
        <v>1.778151</v>
      </c>
      <c r="I27" s="41">
        <v>5.5051500000000004</v>
      </c>
      <c r="J27" s="41">
        <v>0</v>
      </c>
      <c r="K27" s="41">
        <v>1.60206</v>
      </c>
    </row>
    <row r="30" spans="3:11">
      <c r="C30" t="s">
        <v>516</v>
      </c>
      <c r="E30" s="42" t="s">
        <v>506</v>
      </c>
      <c r="F30" s="42" t="s">
        <v>507</v>
      </c>
      <c r="G30" s="42" t="s">
        <v>511</v>
      </c>
      <c r="H30" s="42" t="s">
        <v>508</v>
      </c>
      <c r="I30" s="42" t="s">
        <v>509</v>
      </c>
      <c r="J30" s="42" t="s">
        <v>512</v>
      </c>
      <c r="K30" s="42" t="s">
        <v>513</v>
      </c>
    </row>
    <row r="31" spans="3:11">
      <c r="E31" s="41">
        <v>1</v>
      </c>
      <c r="F31" s="41">
        <v>6.7781512499999996</v>
      </c>
      <c r="G31" s="41">
        <v>6.6106600000000002</v>
      </c>
      <c r="H31" s="41">
        <v>3.0085999999999999</v>
      </c>
      <c r="I31" s="41">
        <v>5.71265</v>
      </c>
      <c r="J31" s="41">
        <v>5.6232490000000004</v>
      </c>
      <c r="K31" s="41">
        <v>6.6106600000000002</v>
      </c>
    </row>
    <row r="32" spans="3:11">
      <c r="E32" s="41">
        <v>2</v>
      </c>
      <c r="F32" s="41">
        <v>6.2833012300000002</v>
      </c>
      <c r="G32" s="41">
        <v>5.3521830000000001</v>
      </c>
      <c r="H32" s="41">
        <v>3.0791810000000002</v>
      </c>
      <c r="I32" s="41">
        <v>6.1522880000000004</v>
      </c>
      <c r="J32" s="41">
        <v>5.9242790000000003</v>
      </c>
      <c r="K32" s="41">
        <v>6.334454</v>
      </c>
    </row>
    <row r="33" spans="3:11">
      <c r="E33" s="41">
        <v>3</v>
      </c>
      <c r="F33" s="41">
        <v>7.1205739299999999</v>
      </c>
      <c r="G33" s="41">
        <v>6.4593920000000002</v>
      </c>
      <c r="H33" s="41">
        <v>3.8014039999999998</v>
      </c>
      <c r="I33" s="41">
        <v>6.0569050000000004</v>
      </c>
      <c r="J33" s="41">
        <v>6.334454</v>
      </c>
      <c r="K33" s="41">
        <v>6.1205740000000004</v>
      </c>
    </row>
    <row r="34" spans="3:11">
      <c r="E34" s="41">
        <v>4</v>
      </c>
      <c r="F34" s="41">
        <v>6.8388490900000001</v>
      </c>
      <c r="G34" s="41">
        <v>6.1673169999999997</v>
      </c>
      <c r="H34" s="41">
        <v>6.8195439999999996</v>
      </c>
      <c r="I34" s="41">
        <v>7.1271050000000002</v>
      </c>
      <c r="J34" s="41">
        <v>6.6324569999999996</v>
      </c>
      <c r="K34" s="41">
        <v>6.5809249999999997</v>
      </c>
    </row>
    <row r="35" spans="3:11">
      <c r="E35" s="41">
        <v>5</v>
      </c>
      <c r="F35" s="41">
        <v>7.5024271200000001</v>
      </c>
      <c r="G35" s="41">
        <v>3.9211659999999999</v>
      </c>
      <c r="H35" s="41">
        <v>6.1553360000000001</v>
      </c>
      <c r="I35" s="41">
        <v>6.6560980000000001</v>
      </c>
      <c r="J35" s="41">
        <v>6.7050080000000003</v>
      </c>
      <c r="K35" s="41">
        <v>7.3636119999999998</v>
      </c>
    </row>
    <row r="36" spans="3:11">
      <c r="E36" s="41">
        <v>6</v>
      </c>
      <c r="F36" s="41">
        <v>7.3096301700000001</v>
      </c>
      <c r="G36" s="41">
        <v>6.62941</v>
      </c>
      <c r="H36" s="41">
        <v>6.6618130000000004</v>
      </c>
      <c r="I36" s="41">
        <v>6.7024309999999998</v>
      </c>
      <c r="J36" s="41">
        <v>5.8055009999999996</v>
      </c>
      <c r="K36" s="41">
        <v>7.1673169999999997</v>
      </c>
    </row>
    <row r="39" spans="3:11">
      <c r="C39" t="s">
        <v>517</v>
      </c>
      <c r="E39" s="42" t="s">
        <v>506</v>
      </c>
      <c r="F39" s="42" t="s">
        <v>507</v>
      </c>
      <c r="G39" s="42" t="s">
        <v>511</v>
      </c>
      <c r="H39" s="42" t="s">
        <v>508</v>
      </c>
      <c r="I39" s="42" t="s">
        <v>509</v>
      </c>
      <c r="J39" s="42" t="s">
        <v>512</v>
      </c>
      <c r="K39" s="42" t="s">
        <v>513</v>
      </c>
    </row>
    <row r="40" spans="3:11">
      <c r="E40" s="41">
        <v>1</v>
      </c>
      <c r="F40" s="41">
        <v>6.6473829699999998</v>
      </c>
      <c r="G40" s="41">
        <v>5.8573320000000004</v>
      </c>
      <c r="H40" s="41">
        <v>4.334454</v>
      </c>
      <c r="I40" s="41">
        <v>4.4593920000000002</v>
      </c>
      <c r="J40" s="41">
        <v>6.5563029999999998</v>
      </c>
      <c r="K40" s="41">
        <v>5.0791810000000002</v>
      </c>
    </row>
    <row r="41" spans="3:11">
      <c r="E41" s="41">
        <v>2</v>
      </c>
      <c r="F41" s="41">
        <v>6.4771212499999997</v>
      </c>
      <c r="G41" s="41">
        <v>6.5563029999999998</v>
      </c>
      <c r="H41" s="41">
        <v>6.6919649999999997</v>
      </c>
      <c r="I41" s="41">
        <v>6.8095600000000003</v>
      </c>
      <c r="J41" s="41">
        <v>6.037426</v>
      </c>
      <c r="K41" s="41">
        <v>5.7781510000000003</v>
      </c>
    </row>
    <row r="42" spans="3:11">
      <c r="E42" s="41">
        <v>3</v>
      </c>
      <c r="F42" s="41">
        <v>6.1172712999999996</v>
      </c>
      <c r="G42" s="41">
        <v>6.2253090000000002</v>
      </c>
      <c r="H42" s="41">
        <v>5.3096300000000003</v>
      </c>
      <c r="I42" s="41">
        <v>6.9822709999999999</v>
      </c>
      <c r="J42" s="41">
        <v>6.7781510000000003</v>
      </c>
      <c r="K42" s="41">
        <v>5.5563029999999998</v>
      </c>
    </row>
    <row r="43" spans="3:11">
      <c r="E43" s="41">
        <v>4</v>
      </c>
      <c r="F43" s="41">
        <v>6.6009729000000004</v>
      </c>
      <c r="G43" s="41">
        <v>5.5843309999999997</v>
      </c>
      <c r="H43" s="41">
        <v>5.201397</v>
      </c>
      <c r="I43" s="41">
        <v>7.1846909999999999</v>
      </c>
      <c r="J43" s="41">
        <v>7.227887</v>
      </c>
      <c r="K43" s="41">
        <v>5.4409090000000004</v>
      </c>
    </row>
    <row r="44" spans="3:11">
      <c r="E44" s="41">
        <v>5</v>
      </c>
      <c r="F44" s="41">
        <v>7.0043213700000004</v>
      </c>
      <c r="G44" s="41">
        <v>5.5415789999999996</v>
      </c>
      <c r="H44" s="41">
        <v>5.2552729999999999</v>
      </c>
      <c r="I44" s="41">
        <v>7.0899049999999999</v>
      </c>
      <c r="J44" s="41">
        <v>6.9116900000000001</v>
      </c>
      <c r="K44" s="41">
        <v>5.9670800000000002</v>
      </c>
    </row>
    <row r="45" spans="3:11">
      <c r="E45" s="41">
        <v>6</v>
      </c>
      <c r="F45" s="41">
        <v>6.8573325000000001</v>
      </c>
      <c r="G45" s="41">
        <v>6.5976949999999999</v>
      </c>
      <c r="H45" s="41">
        <v>6.6414739999999997</v>
      </c>
      <c r="I45" s="41">
        <v>7.0293840000000003</v>
      </c>
      <c r="J45" s="41">
        <v>7.0413930000000002</v>
      </c>
      <c r="K45" s="41">
        <v>5.5378189999999998</v>
      </c>
    </row>
    <row r="48" spans="3:11">
      <c r="C48" t="s">
        <v>518</v>
      </c>
      <c r="E48" s="42" t="s">
        <v>506</v>
      </c>
      <c r="F48" s="42" t="s">
        <v>507</v>
      </c>
      <c r="G48" s="42" t="s">
        <v>511</v>
      </c>
      <c r="H48" s="42" t="s">
        <v>508</v>
      </c>
      <c r="I48" s="42" t="s">
        <v>509</v>
      </c>
      <c r="J48" s="42" t="s">
        <v>512</v>
      </c>
      <c r="K48" s="42" t="s">
        <v>513</v>
      </c>
    </row>
    <row r="49" spans="3:26">
      <c r="E49" s="41">
        <v>1</v>
      </c>
      <c r="F49" s="41">
        <v>4.9822712300000003</v>
      </c>
      <c r="G49" s="41">
        <v>6.2253090000000002</v>
      </c>
      <c r="H49" s="41">
        <v>5.6106600000000002</v>
      </c>
      <c r="I49" s="41">
        <v>5.1205740000000004</v>
      </c>
      <c r="J49" s="41">
        <v>5.3802110000000001</v>
      </c>
      <c r="K49" s="41">
        <v>5.5843309999999997</v>
      </c>
    </row>
    <row r="50" spans="3:26">
      <c r="E50" s="41">
        <v>2</v>
      </c>
      <c r="F50" s="41">
        <v>6.2833012300000002</v>
      </c>
      <c r="G50" s="41">
        <v>7.227887</v>
      </c>
      <c r="H50" s="41">
        <v>5.0791810000000002</v>
      </c>
      <c r="I50" s="41">
        <v>3.5263390000000001</v>
      </c>
      <c r="J50" s="41">
        <v>4.1205740000000004</v>
      </c>
      <c r="K50" s="41">
        <v>4.1205740000000004</v>
      </c>
    </row>
    <row r="51" spans="3:26">
      <c r="E51" s="41">
        <v>3</v>
      </c>
      <c r="F51" s="41">
        <v>6.3579348500000004</v>
      </c>
      <c r="G51" s="41">
        <v>7.9439890000000002</v>
      </c>
      <c r="H51" s="41">
        <v>5.4265109999999996</v>
      </c>
      <c r="I51" s="41">
        <v>5.5976949999999999</v>
      </c>
      <c r="J51" s="41">
        <v>5.2552729999999999</v>
      </c>
      <c r="K51" s="41">
        <v>5.7024309999999998</v>
      </c>
    </row>
    <row r="52" spans="3:26">
      <c r="E52" s="41">
        <v>4</v>
      </c>
      <c r="F52" s="41">
        <v>5.6919651</v>
      </c>
      <c r="G52" s="41">
        <v>7.6674530000000001</v>
      </c>
      <c r="H52" s="41">
        <v>5.7024309999999998</v>
      </c>
      <c r="I52" s="41">
        <v>4.8195439999999996</v>
      </c>
      <c r="J52" s="41">
        <v>5.7867509999999998</v>
      </c>
      <c r="K52" s="41">
        <v>5.8034569999999999</v>
      </c>
    </row>
    <row r="53" spans="3:26">
      <c r="E53" s="41">
        <v>5</v>
      </c>
      <c r="F53" s="41">
        <v>6.6074550199999997</v>
      </c>
      <c r="G53" s="41">
        <v>7.7323940000000002</v>
      </c>
      <c r="H53" s="41">
        <v>4.502427</v>
      </c>
      <c r="I53" s="41">
        <v>5.5774920000000003</v>
      </c>
      <c r="J53" s="41">
        <v>6.5563029999999998</v>
      </c>
      <c r="K53" s="41">
        <v>6.100371</v>
      </c>
    </row>
    <row r="54" spans="3:26">
      <c r="E54" s="41">
        <v>6</v>
      </c>
      <c r="F54" s="41">
        <v>5.39093511</v>
      </c>
      <c r="G54" s="41">
        <v>7.8785220000000002</v>
      </c>
      <c r="H54" s="41">
        <v>4.6757780000000002</v>
      </c>
      <c r="I54" s="41">
        <v>4.4983110000000002</v>
      </c>
      <c r="J54" s="41">
        <v>4.6646419999999997</v>
      </c>
      <c r="K54" s="41">
        <v>5.1430150000000001</v>
      </c>
    </row>
    <row r="57" spans="3:26">
      <c r="C57" t="s">
        <v>519</v>
      </c>
      <c r="E57" s="42" t="s">
        <v>506</v>
      </c>
      <c r="F57" s="42" t="s">
        <v>507</v>
      </c>
      <c r="G57" s="42" t="s">
        <v>511</v>
      </c>
      <c r="H57" s="42" t="s">
        <v>508</v>
      </c>
      <c r="I57" s="42" t="s">
        <v>509</v>
      </c>
      <c r="J57" s="42" t="s">
        <v>512</v>
      </c>
      <c r="K57" s="42" t="s">
        <v>513</v>
      </c>
      <c r="L57" s="42" t="s">
        <v>520</v>
      </c>
      <c r="M57" s="42" t="s">
        <v>521</v>
      </c>
      <c r="N57" s="42" t="s">
        <v>522</v>
      </c>
      <c r="O57" s="42" t="s">
        <v>523</v>
      </c>
    </row>
    <row r="58" spans="3:26">
      <c r="E58" s="41">
        <v>1</v>
      </c>
      <c r="F58" s="41">
        <v>7.2552729999999999</v>
      </c>
      <c r="G58" s="41">
        <v>7.1760910000000004</v>
      </c>
      <c r="H58" s="41">
        <v>7.1760910000000004</v>
      </c>
      <c r="I58" s="41">
        <v>7.4913619999999996</v>
      </c>
      <c r="J58" s="41">
        <v>7.4471579999999999</v>
      </c>
      <c r="K58" s="41">
        <v>7.2304490000000001</v>
      </c>
      <c r="L58" s="41">
        <v>8</v>
      </c>
      <c r="M58" s="41">
        <v>7.3617280000000003</v>
      </c>
      <c r="N58" s="41">
        <v>7.2552729999999999</v>
      </c>
      <c r="O58" s="41">
        <v>6.995635</v>
      </c>
    </row>
    <row r="59" spans="3:26">
      <c r="E59" s="41">
        <v>2</v>
      </c>
      <c r="F59" s="41">
        <v>7.4913619999999996</v>
      </c>
      <c r="G59" s="41">
        <v>7.3979400000000002</v>
      </c>
      <c r="H59" s="41">
        <v>7.2041199999999996</v>
      </c>
      <c r="I59" s="41">
        <v>6.9777240000000003</v>
      </c>
      <c r="J59" s="41">
        <v>7</v>
      </c>
      <c r="K59" s="41">
        <v>7.6720980000000001</v>
      </c>
      <c r="L59" s="41">
        <v>7.7923920000000004</v>
      </c>
      <c r="M59" s="41">
        <v>7.5682020000000003</v>
      </c>
      <c r="N59" s="41">
        <v>6.973128</v>
      </c>
      <c r="O59" s="41">
        <v>7</v>
      </c>
    </row>
    <row r="60" spans="3:26">
      <c r="E60" s="41">
        <v>3</v>
      </c>
      <c r="F60" s="41">
        <v>7.8853609999999996</v>
      </c>
      <c r="G60" s="41">
        <v>7.9556880000000003</v>
      </c>
      <c r="H60" s="41">
        <v>7.9969489999999999</v>
      </c>
      <c r="I60" s="41">
        <v>7.9100910000000004</v>
      </c>
      <c r="J60" s="41">
        <v>7.8075349999999997</v>
      </c>
      <c r="K60" s="41">
        <v>8.2552730000000007</v>
      </c>
      <c r="L60" s="41">
        <v>7.8920950000000003</v>
      </c>
      <c r="M60" s="41">
        <v>7.8312299999999997</v>
      </c>
      <c r="N60" s="41">
        <v>7.968483</v>
      </c>
      <c r="O60" s="41">
        <v>7.3802110000000001</v>
      </c>
    </row>
    <row r="61" spans="3:26">
      <c r="E61" s="41">
        <v>4</v>
      </c>
      <c r="F61" s="41">
        <v>7.9100910000000004</v>
      </c>
      <c r="G61" s="41">
        <v>7.6473829999999996</v>
      </c>
      <c r="H61" s="41">
        <v>7.6042259999999997</v>
      </c>
      <c r="I61" s="41">
        <v>7.8175650000000001</v>
      </c>
      <c r="J61" s="41">
        <v>7.9876659999999999</v>
      </c>
      <c r="K61" s="41">
        <v>8.0085999999999995</v>
      </c>
      <c r="L61" s="41">
        <v>8.1072100000000002</v>
      </c>
      <c r="M61" s="41">
        <v>7.8407330000000002</v>
      </c>
      <c r="N61" s="41">
        <v>7.8733209999999998</v>
      </c>
      <c r="O61" s="41">
        <v>7.8407330000000002</v>
      </c>
    </row>
    <row r="62" spans="3:26">
      <c r="E62" s="41">
        <v>5</v>
      </c>
      <c r="F62" s="41">
        <v>7.6589650000000002</v>
      </c>
      <c r="G62" s="41">
        <v>7.4771210000000004</v>
      </c>
      <c r="H62" s="41">
        <v>7.4116200000000001</v>
      </c>
      <c r="I62" s="41">
        <v>7.4502490000000003</v>
      </c>
      <c r="J62" s="41">
        <v>7.5340259999999999</v>
      </c>
      <c r="K62" s="41">
        <v>8.0413929999999993</v>
      </c>
      <c r="L62" s="41">
        <v>7.8175650000000001</v>
      </c>
      <c r="M62" s="41">
        <v>8.0293840000000003</v>
      </c>
      <c r="N62" s="41">
        <v>7.8095600000000003</v>
      </c>
      <c r="O62" s="41">
        <v>7.6646419999999997</v>
      </c>
      <c r="Q62">
        <f>F62-F58</f>
        <v>0.40369200000000038</v>
      </c>
      <c r="R62">
        <f t="shared" ref="R62:Z62" si="0">G62-G58</f>
        <v>0.30102999999999991</v>
      </c>
      <c r="S62">
        <f t="shared" si="0"/>
        <v>0.23552899999999966</v>
      </c>
      <c r="T62">
        <f t="shared" si="0"/>
        <v>-4.1112999999999289E-2</v>
      </c>
      <c r="U62">
        <f t="shared" si="0"/>
        <v>8.6867999999999945E-2</v>
      </c>
      <c r="V62">
        <f t="shared" si="0"/>
        <v>0.81094399999999922</v>
      </c>
      <c r="W62">
        <f t="shared" si="0"/>
        <v>-0.1824349999999999</v>
      </c>
      <c r="X62">
        <f t="shared" si="0"/>
        <v>0.66765600000000003</v>
      </c>
      <c r="Y62">
        <f t="shared" si="0"/>
        <v>0.55428700000000042</v>
      </c>
      <c r="Z62">
        <f t="shared" si="0"/>
        <v>0.66900699999999969</v>
      </c>
    </row>
    <row r="64" spans="3:26">
      <c r="C64" t="s">
        <v>524</v>
      </c>
      <c r="E64" s="42" t="s">
        <v>506</v>
      </c>
      <c r="F64" s="42" t="s">
        <v>507</v>
      </c>
      <c r="G64" s="42" t="s">
        <v>511</v>
      </c>
      <c r="H64" s="42" t="s">
        <v>508</v>
      </c>
      <c r="I64" s="42" t="s">
        <v>509</v>
      </c>
      <c r="J64" s="42" t="s">
        <v>512</v>
      </c>
      <c r="K64" s="42" t="s">
        <v>513</v>
      </c>
      <c r="L64" s="42" t="s">
        <v>520</v>
      </c>
      <c r="M64" s="42" t="s">
        <v>521</v>
      </c>
      <c r="N64" s="42" t="s">
        <v>522</v>
      </c>
      <c r="O64" s="42" t="s">
        <v>523</v>
      </c>
    </row>
    <row r="65" spans="3:29">
      <c r="E65" s="41">
        <v>1</v>
      </c>
      <c r="F65" s="41">
        <v>7.3617280000000003</v>
      </c>
      <c r="G65" s="41">
        <v>7.4471579999999999</v>
      </c>
      <c r="H65" s="41">
        <v>7.4471579999999999</v>
      </c>
      <c r="I65" s="41">
        <v>7.3222189999999996</v>
      </c>
      <c r="J65" s="41">
        <v>7.6020599999999998</v>
      </c>
      <c r="K65" s="41">
        <v>7.2787540000000002</v>
      </c>
      <c r="L65" s="41">
        <v>7.4471579999999999</v>
      </c>
      <c r="M65" s="41">
        <v>7.4623980000000003</v>
      </c>
      <c r="N65" s="41">
        <v>7.5797840000000001</v>
      </c>
      <c r="O65" s="41">
        <v>7.6020599999999998</v>
      </c>
    </row>
    <row r="66" spans="3:29">
      <c r="E66" s="41">
        <v>2</v>
      </c>
      <c r="F66" s="41">
        <v>7.3617280000000003</v>
      </c>
      <c r="G66" s="41">
        <v>7.5563029999999998</v>
      </c>
      <c r="H66" s="41">
        <v>7.6232490000000004</v>
      </c>
      <c r="I66" s="41">
        <v>7.6020599999999998</v>
      </c>
      <c r="J66" s="41">
        <v>7.6434530000000001</v>
      </c>
      <c r="K66" s="41">
        <v>7.3617280000000003</v>
      </c>
      <c r="L66" s="41">
        <v>7.5051500000000004</v>
      </c>
      <c r="M66" s="41">
        <v>7.1760910000000004</v>
      </c>
      <c r="N66" s="41">
        <v>7.4149729999999998</v>
      </c>
      <c r="O66" s="41">
        <v>7.3424230000000001</v>
      </c>
    </row>
    <row r="67" spans="3:29">
      <c r="E67" s="41">
        <v>3</v>
      </c>
      <c r="F67" s="41">
        <v>7.4502490000000003</v>
      </c>
      <c r="G67" s="41">
        <v>7.6106600000000002</v>
      </c>
      <c r="H67" s="41">
        <v>7.686636</v>
      </c>
      <c r="I67" s="41">
        <v>7.334454</v>
      </c>
      <c r="J67" s="41">
        <v>7.7323940000000002</v>
      </c>
      <c r="K67" s="41">
        <v>7.5490029999999999</v>
      </c>
      <c r="L67" s="41">
        <v>7.681241</v>
      </c>
      <c r="M67" s="41">
        <v>7.6042259999999997</v>
      </c>
      <c r="N67" s="41">
        <v>7.7489629999999998</v>
      </c>
      <c r="O67" s="41">
        <v>7.3909349999999998</v>
      </c>
    </row>
    <row r="68" spans="3:29">
      <c r="E68" s="41">
        <v>4</v>
      </c>
      <c r="F68" s="41">
        <v>6.8573320000000004</v>
      </c>
      <c r="G68" s="41">
        <v>7.4983110000000002</v>
      </c>
      <c r="H68" s="41">
        <v>8.0211889999999997</v>
      </c>
      <c r="I68" s="41">
        <v>7.0334240000000001</v>
      </c>
      <c r="J68" s="41">
        <v>7.5185139999999997</v>
      </c>
      <c r="K68" s="41">
        <v>7.5563029999999998</v>
      </c>
      <c r="L68" s="41">
        <v>7.9795480000000003</v>
      </c>
      <c r="M68" s="41">
        <v>7.3909349999999998</v>
      </c>
      <c r="N68" s="41">
        <v>7.4941550000000001</v>
      </c>
      <c r="O68" s="41">
        <v>7.100371</v>
      </c>
    </row>
    <row r="69" spans="3:29">
      <c r="E69" s="41">
        <v>5</v>
      </c>
      <c r="F69" s="41">
        <v>7.2405489999999997</v>
      </c>
      <c r="G69" s="41">
        <v>7.6414739999999997</v>
      </c>
      <c r="H69" s="41">
        <v>7.7512790000000003</v>
      </c>
      <c r="I69" s="41">
        <v>7.5774920000000003</v>
      </c>
      <c r="J69" s="41">
        <v>7.7371930000000004</v>
      </c>
      <c r="K69" s="41">
        <v>7.502427</v>
      </c>
      <c r="L69" s="41">
        <v>7.9642600000000003</v>
      </c>
      <c r="M69" s="41">
        <v>7.617</v>
      </c>
      <c r="N69" s="41">
        <v>7.613842</v>
      </c>
      <c r="O69" s="41">
        <v>7.7250949999999996</v>
      </c>
      <c r="Q69">
        <f>F69-F65</f>
        <v>-0.12117900000000059</v>
      </c>
      <c r="R69">
        <f t="shared" ref="R69:Z69" si="1">G69-G65</f>
        <v>0.19431599999999971</v>
      </c>
      <c r="S69">
        <f t="shared" si="1"/>
        <v>0.30412100000000031</v>
      </c>
      <c r="T69">
        <f t="shared" si="1"/>
        <v>0.25527300000000075</v>
      </c>
      <c r="U69">
        <f t="shared" si="1"/>
        <v>0.13513300000000061</v>
      </c>
      <c r="V69">
        <f t="shared" si="1"/>
        <v>0.22367299999999979</v>
      </c>
      <c r="W69">
        <f t="shared" si="1"/>
        <v>0.51710200000000039</v>
      </c>
      <c r="X69">
        <f t="shared" si="1"/>
        <v>0.15460199999999968</v>
      </c>
      <c r="Y69">
        <f t="shared" si="1"/>
        <v>3.4057999999999922E-2</v>
      </c>
      <c r="Z69">
        <f t="shared" si="1"/>
        <v>0.12303499999999978</v>
      </c>
    </row>
    <row r="71" spans="3:29">
      <c r="C71" t="s">
        <v>525</v>
      </c>
      <c r="E71" s="42" t="s">
        <v>506</v>
      </c>
      <c r="F71" s="42" t="s">
        <v>507</v>
      </c>
      <c r="G71" s="42" t="s">
        <v>511</v>
      </c>
      <c r="H71" s="42" t="s">
        <v>508</v>
      </c>
      <c r="I71" s="42" t="s">
        <v>509</v>
      </c>
      <c r="J71" s="42" t="s">
        <v>512</v>
      </c>
      <c r="K71" s="42" t="s">
        <v>513</v>
      </c>
      <c r="L71" s="42" t="s">
        <v>520</v>
      </c>
      <c r="M71" s="42" t="s">
        <v>521</v>
      </c>
      <c r="N71" s="42" t="s">
        <v>522</v>
      </c>
      <c r="O71" s="42" t="s">
        <v>523</v>
      </c>
    </row>
    <row r="72" spans="3:29" s="60" customFormat="1">
      <c r="E72" s="61">
        <v>1</v>
      </c>
      <c r="F72" s="61">
        <v>6.7993410000000001</v>
      </c>
      <c r="G72" s="61">
        <v>6.6989700000000001</v>
      </c>
      <c r="H72" s="61">
        <v>6.7481879999999999</v>
      </c>
      <c r="I72" s="61">
        <v>7.0791810000000002</v>
      </c>
      <c r="J72" s="61">
        <v>7.9777240000000003</v>
      </c>
      <c r="K72" s="61">
        <v>6.8633230000000003</v>
      </c>
      <c r="L72" s="61">
        <v>7</v>
      </c>
      <c r="M72" s="61">
        <v>6.9637880000000001</v>
      </c>
      <c r="N72" s="61">
        <v>7.0791810000000002</v>
      </c>
      <c r="O72" s="61">
        <v>7.2304490000000001</v>
      </c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</row>
    <row r="73" spans="3:29">
      <c r="E73" s="41">
        <v>2</v>
      </c>
      <c r="F73" s="41">
        <v>7.0413930000000002</v>
      </c>
      <c r="G73" s="41">
        <v>7.2304490000000001</v>
      </c>
      <c r="H73" s="41">
        <v>7.0791810000000002</v>
      </c>
      <c r="I73" s="41">
        <v>6.8920950000000003</v>
      </c>
      <c r="J73" s="41">
        <v>7.9777240000000003</v>
      </c>
      <c r="K73" s="41">
        <v>7.1139429999999999</v>
      </c>
      <c r="L73" s="41">
        <v>7.146128</v>
      </c>
      <c r="M73" s="41">
        <v>7.5563029999999998</v>
      </c>
      <c r="N73" s="41">
        <v>7.0413930000000002</v>
      </c>
      <c r="O73" s="41">
        <v>6.8750609999999996</v>
      </c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</row>
    <row r="74" spans="3:29">
      <c r="E74" s="41">
        <v>3</v>
      </c>
      <c r="F74" s="41">
        <v>7.2552729999999999</v>
      </c>
      <c r="G74" s="41">
        <v>8.1702619999999992</v>
      </c>
      <c r="H74" s="41">
        <v>8.1731859999999994</v>
      </c>
      <c r="I74" s="41">
        <v>7.8500329999999998</v>
      </c>
      <c r="J74" s="41">
        <v>7.9556880000000003</v>
      </c>
      <c r="K74" s="41">
        <v>7.8195439999999996</v>
      </c>
      <c r="L74" s="41">
        <v>7.0530780000000002</v>
      </c>
      <c r="M74" s="41">
        <v>7.9712759999999996</v>
      </c>
      <c r="N74" s="41">
        <v>7.0170329999999996</v>
      </c>
      <c r="O74" s="41">
        <v>7.4502490000000003</v>
      </c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</row>
    <row r="75" spans="3:29">
      <c r="E75" s="41">
        <v>4</v>
      </c>
      <c r="F75" s="41">
        <v>7.3838150000000002</v>
      </c>
      <c r="G75" s="41">
        <v>7.8609369999999998</v>
      </c>
      <c r="H75" s="41">
        <v>7.823474</v>
      </c>
      <c r="I75" s="41">
        <v>7.7693770000000004</v>
      </c>
      <c r="J75" s="41">
        <v>7.9116900000000001</v>
      </c>
      <c r="K75" s="41">
        <v>7.8715729999999997</v>
      </c>
      <c r="L75" s="41">
        <v>7.8055009999999996</v>
      </c>
      <c r="M75" s="41">
        <v>7.9227249999999998</v>
      </c>
      <c r="N75" s="41">
        <v>7.686636</v>
      </c>
      <c r="O75" s="41">
        <v>7.7626790000000003</v>
      </c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</row>
    <row r="76" spans="3:29">
      <c r="E76" s="41">
        <v>5</v>
      </c>
      <c r="F76" s="41">
        <v>7.1673169999999997</v>
      </c>
      <c r="G76" s="41">
        <v>7.7371930000000004</v>
      </c>
      <c r="H76" s="41">
        <v>7.5415789999999996</v>
      </c>
      <c r="I76" s="41">
        <v>7.9148719999999999</v>
      </c>
      <c r="J76" s="41">
        <v>7.653213</v>
      </c>
      <c r="K76" s="41">
        <v>7.8750609999999996</v>
      </c>
      <c r="L76" s="41">
        <v>8.0211889999999997</v>
      </c>
      <c r="M76" s="41">
        <v>7.7442929999999999</v>
      </c>
      <c r="N76" s="41">
        <v>7.7604220000000002</v>
      </c>
      <c r="O76" s="41">
        <v>7.6919649999999997</v>
      </c>
      <c r="Q76">
        <f>F76-F72</f>
        <v>0.36797599999999964</v>
      </c>
      <c r="R76">
        <f t="shared" ref="R76:Z76" si="2">G76-G72</f>
        <v>1.0382230000000003</v>
      </c>
      <c r="S76">
        <f t="shared" si="2"/>
        <v>0.79339099999999974</v>
      </c>
      <c r="T76">
        <f t="shared" si="2"/>
        <v>0.83569099999999974</v>
      </c>
      <c r="U76">
        <f t="shared" si="2"/>
        <v>-0.32451100000000022</v>
      </c>
      <c r="V76">
        <f t="shared" si="2"/>
        <v>1.0117379999999994</v>
      </c>
      <c r="W76">
        <f t="shared" si="2"/>
        <v>1.0211889999999997</v>
      </c>
      <c r="X76">
        <f t="shared" si="2"/>
        <v>0.78050499999999978</v>
      </c>
      <c r="Y76">
        <f t="shared" si="2"/>
        <v>0.68124099999999999</v>
      </c>
      <c r="Z76">
        <f t="shared" si="2"/>
        <v>0.46151599999999959</v>
      </c>
      <c r="AA76" s="41"/>
      <c r="AB76" s="41"/>
      <c r="AC76" s="41"/>
    </row>
    <row r="77" spans="3:29"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</row>
    <row r="78" spans="3:29">
      <c r="C78" t="s">
        <v>526</v>
      </c>
      <c r="E78" s="42" t="s">
        <v>506</v>
      </c>
      <c r="F78" s="42" t="s">
        <v>507</v>
      </c>
      <c r="G78" s="42" t="s">
        <v>511</v>
      </c>
      <c r="H78" s="42" t="s">
        <v>508</v>
      </c>
      <c r="I78" s="42" t="s">
        <v>509</v>
      </c>
      <c r="J78" s="42" t="s">
        <v>512</v>
      </c>
      <c r="K78" s="42" t="s">
        <v>513</v>
      </c>
      <c r="L78" s="42" t="s">
        <v>520</v>
      </c>
      <c r="M78" s="42" t="s">
        <v>521</v>
      </c>
      <c r="N78" s="42" t="s">
        <v>522</v>
      </c>
      <c r="O78" s="42" t="s">
        <v>523</v>
      </c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</row>
    <row r="79" spans="3:29">
      <c r="E79" s="41">
        <v>1</v>
      </c>
      <c r="F79" s="41">
        <v>6.9003670000000001</v>
      </c>
      <c r="G79" s="41">
        <v>6.71265</v>
      </c>
      <c r="H79" s="41">
        <v>6.8254260000000002</v>
      </c>
      <c r="I79" s="41">
        <v>6.5599069999999999</v>
      </c>
      <c r="J79" s="41">
        <v>6.6009729999999998</v>
      </c>
      <c r="K79" s="41">
        <v>6.1205740000000004</v>
      </c>
      <c r="L79" s="41">
        <v>6.334454</v>
      </c>
      <c r="M79" s="41">
        <v>6.3463529999999997</v>
      </c>
      <c r="N79" s="41">
        <v>6.7176710000000002</v>
      </c>
      <c r="O79" s="41">
        <v>6.8573320000000004</v>
      </c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</row>
    <row r="80" spans="3:29">
      <c r="E80" s="41">
        <v>2</v>
      </c>
      <c r="F80" s="41">
        <v>6.8680560000000002</v>
      </c>
      <c r="G80" s="41">
        <v>6.3096300000000003</v>
      </c>
      <c r="H80" s="41">
        <v>6.9670800000000002</v>
      </c>
      <c r="I80" s="41">
        <v>6.334454</v>
      </c>
      <c r="J80" s="41">
        <v>6.7347999999999999</v>
      </c>
      <c r="K80" s="41">
        <v>5.4771210000000004</v>
      </c>
      <c r="L80" s="41">
        <v>6.7299740000000003</v>
      </c>
      <c r="M80" s="41">
        <v>6.6503079999999999</v>
      </c>
      <c r="N80" s="41">
        <v>6.3909349999999998</v>
      </c>
      <c r="O80" s="41">
        <v>6.4638929999999997</v>
      </c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</row>
    <row r="81" spans="3:29">
      <c r="E81" s="41">
        <v>3</v>
      </c>
      <c r="F81" s="41"/>
      <c r="G81" s="41"/>
      <c r="H81" s="41"/>
      <c r="I81" s="41"/>
      <c r="J81" s="41"/>
      <c r="K81" s="41"/>
      <c r="L81" s="41"/>
      <c r="M81" s="41"/>
      <c r="N81" s="41"/>
      <c r="O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</row>
    <row r="82" spans="3:29">
      <c r="E82" s="41">
        <v>4</v>
      </c>
      <c r="F82" s="41">
        <v>7.7867509999999998</v>
      </c>
      <c r="G82" s="41">
        <v>6.8350559999999998</v>
      </c>
      <c r="H82" s="41">
        <v>7.686636</v>
      </c>
      <c r="I82" s="41">
        <v>7.5634810000000003</v>
      </c>
      <c r="J82" s="41">
        <v>6.4116200000000001</v>
      </c>
      <c r="K82" s="41">
        <v>5.3802110000000001</v>
      </c>
      <c r="L82" s="41">
        <v>7.5954959999999998</v>
      </c>
      <c r="M82" s="41">
        <v>7.4533180000000003</v>
      </c>
      <c r="N82" s="41">
        <v>6.7419390000000003</v>
      </c>
      <c r="O82" s="41">
        <v>7.6757780000000002</v>
      </c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</row>
    <row r="83" spans="3:29">
      <c r="E83" s="41">
        <v>5</v>
      </c>
      <c r="F83" s="41">
        <v>7.6702459999999997</v>
      </c>
      <c r="G83" s="41">
        <v>7.4456040000000003</v>
      </c>
      <c r="H83" s="41">
        <v>7.6414739999999997</v>
      </c>
      <c r="I83" s="41">
        <v>7.7323940000000002</v>
      </c>
      <c r="J83" s="41">
        <v>5.6232490000000004</v>
      </c>
      <c r="K83" s="41">
        <v>4.7323940000000002</v>
      </c>
      <c r="L83" s="41">
        <v>7.7395719999999999</v>
      </c>
      <c r="M83" s="41">
        <v>7.6009729999999998</v>
      </c>
      <c r="N83" s="41">
        <v>6.9148719999999999</v>
      </c>
      <c r="O83" s="41">
        <v>6.9020029999999997</v>
      </c>
      <c r="Q83">
        <f>F83-F79</f>
        <v>0.76987899999999954</v>
      </c>
      <c r="R83">
        <f t="shared" ref="R83:Z83" si="3">G83-G79</f>
        <v>0.73295400000000033</v>
      </c>
      <c r="S83">
        <f t="shared" si="3"/>
        <v>0.81604799999999944</v>
      </c>
      <c r="T83">
        <f t="shared" si="3"/>
        <v>1.1724870000000003</v>
      </c>
      <c r="U83">
        <f t="shared" si="3"/>
        <v>-0.97772399999999937</v>
      </c>
      <c r="V83">
        <f t="shared" si="3"/>
        <v>-1.3881800000000002</v>
      </c>
      <c r="W83">
        <f t="shared" si="3"/>
        <v>1.4051179999999999</v>
      </c>
      <c r="X83">
        <f t="shared" si="3"/>
        <v>1.2546200000000001</v>
      </c>
      <c r="Y83">
        <f t="shared" si="3"/>
        <v>0.19720099999999974</v>
      </c>
      <c r="Z83">
        <f t="shared" si="3"/>
        <v>4.4670999999999239E-2</v>
      </c>
      <c r="AA83" s="41"/>
      <c r="AB83" s="41"/>
      <c r="AC83" s="41"/>
    </row>
    <row r="84" spans="3:29"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</row>
    <row r="85" spans="3:29">
      <c r="C85" t="s">
        <v>527</v>
      </c>
      <c r="E85" s="42" t="s">
        <v>506</v>
      </c>
      <c r="F85" s="42" t="s">
        <v>507</v>
      </c>
      <c r="G85" s="42" t="s">
        <v>511</v>
      </c>
      <c r="H85" s="42" t="s">
        <v>508</v>
      </c>
      <c r="I85" s="42" t="s">
        <v>509</v>
      </c>
      <c r="J85" s="42" t="s">
        <v>512</v>
      </c>
      <c r="K85" s="42" t="s">
        <v>513</v>
      </c>
      <c r="L85" s="42" t="s">
        <v>520</v>
      </c>
      <c r="M85" s="42" t="s">
        <v>521</v>
      </c>
      <c r="N85" s="42" t="s">
        <v>522</v>
      </c>
      <c r="O85" s="42" t="s">
        <v>523</v>
      </c>
    </row>
    <row r="86" spans="3:29">
      <c r="E86" s="41">
        <v>1</v>
      </c>
      <c r="F86" s="41">
        <v>6.81954394</v>
      </c>
      <c r="G86" s="41">
        <v>6.7715870000000002</v>
      </c>
      <c r="H86" s="41">
        <v>7.0086000000000004</v>
      </c>
      <c r="I86" s="41">
        <v>6.0791810000000002</v>
      </c>
      <c r="J86" s="41">
        <v>5.9822709999999999</v>
      </c>
      <c r="K86" s="41">
        <v>6.8970770000000003</v>
      </c>
      <c r="L86" s="41">
        <v>6.3636119999999998</v>
      </c>
      <c r="M86" s="41">
        <v>7</v>
      </c>
      <c r="N86" s="41">
        <v>6.5774920000000003</v>
      </c>
      <c r="O86" s="41">
        <v>6.1760910000000004</v>
      </c>
    </row>
    <row r="87" spans="3:29">
      <c r="E87" s="41">
        <v>2</v>
      </c>
      <c r="F87" s="41">
        <v>6.6560981999999997</v>
      </c>
      <c r="G87" s="41">
        <v>7.0934220000000003</v>
      </c>
      <c r="H87" s="41">
        <v>6.7909879999999996</v>
      </c>
      <c r="I87" s="41">
        <v>6.71265</v>
      </c>
      <c r="J87" s="41">
        <v>6.4727560000000004</v>
      </c>
      <c r="K87" s="41">
        <v>6.7489629999999998</v>
      </c>
      <c r="L87" s="41">
        <v>7.1271050000000002</v>
      </c>
      <c r="M87" s="41">
        <v>6.62941</v>
      </c>
      <c r="N87" s="41">
        <v>6.7930919999999997</v>
      </c>
      <c r="O87" s="41">
        <v>6.1673169999999997</v>
      </c>
    </row>
    <row r="88" spans="3:29">
      <c r="E88" s="41">
        <v>3</v>
      </c>
      <c r="F88" s="41"/>
      <c r="G88" s="41"/>
      <c r="H88" s="41"/>
      <c r="I88" s="41"/>
      <c r="J88" s="41"/>
      <c r="K88" s="41"/>
      <c r="L88" s="41"/>
      <c r="M88" s="41"/>
      <c r="N88" s="41"/>
      <c r="O88" s="41"/>
    </row>
    <row r="89" spans="3:29">
      <c r="E89" s="41">
        <v>4</v>
      </c>
      <c r="F89" s="41">
        <v>6.7930916000000003</v>
      </c>
      <c r="G89" s="41">
        <v>6.8662869999999998</v>
      </c>
      <c r="H89" s="41">
        <v>6.7250949999999996</v>
      </c>
      <c r="I89" s="41">
        <v>6.2552729999999999</v>
      </c>
      <c r="J89" s="41">
        <v>6.9425039999999996</v>
      </c>
      <c r="K89" s="41">
        <v>7.2455129999999999</v>
      </c>
      <c r="L89" s="41">
        <v>6.6354839999999999</v>
      </c>
      <c r="M89" s="41">
        <v>5.6232490000000004</v>
      </c>
      <c r="N89" s="41">
        <v>6.5910650000000004</v>
      </c>
      <c r="O89" s="41">
        <v>6.2095149999999997</v>
      </c>
    </row>
    <row r="90" spans="3:29">
      <c r="E90" s="41">
        <v>5</v>
      </c>
      <c r="F90" s="41">
        <v>7.3344537499999998</v>
      </c>
      <c r="G90" s="41">
        <v>6.1583620000000003</v>
      </c>
      <c r="H90" s="41">
        <v>7.296665</v>
      </c>
      <c r="I90" s="41">
        <v>7.1986569999999999</v>
      </c>
      <c r="J90" s="41">
        <v>7.0293840000000003</v>
      </c>
      <c r="K90" s="41">
        <v>7.5563029999999998</v>
      </c>
      <c r="L90" s="41">
        <v>6.9822709999999999</v>
      </c>
      <c r="M90" s="41">
        <v>7.3765770000000002</v>
      </c>
      <c r="N90" s="41">
        <v>6.9618950000000002</v>
      </c>
      <c r="O90" s="41">
        <v>7.2174839999999998</v>
      </c>
      <c r="Q90">
        <f>F90-F86</f>
        <v>0.5149098099999998</v>
      </c>
      <c r="R90">
        <f t="shared" ref="R90:Z90" si="4">G90-G86</f>
        <v>-0.61322499999999991</v>
      </c>
      <c r="S90">
        <f t="shared" si="4"/>
        <v>0.28806499999999957</v>
      </c>
      <c r="T90">
        <f t="shared" si="4"/>
        <v>1.1194759999999997</v>
      </c>
      <c r="U90">
        <f t="shared" si="4"/>
        <v>1.0471130000000004</v>
      </c>
      <c r="V90">
        <f t="shared" si="4"/>
        <v>0.65922599999999942</v>
      </c>
      <c r="W90">
        <f t="shared" si="4"/>
        <v>0.61865900000000007</v>
      </c>
      <c r="X90">
        <f t="shared" si="4"/>
        <v>0.37657700000000016</v>
      </c>
      <c r="Y90">
        <f t="shared" si="4"/>
        <v>0.38440299999999983</v>
      </c>
      <c r="Z90">
        <f t="shared" si="4"/>
        <v>1.0413929999999993</v>
      </c>
    </row>
    <row r="92" spans="3:29">
      <c r="C92" t="s">
        <v>528</v>
      </c>
      <c r="E92" s="42" t="s">
        <v>506</v>
      </c>
      <c r="F92" s="42" t="s">
        <v>507</v>
      </c>
      <c r="G92" s="42" t="s">
        <v>511</v>
      </c>
      <c r="H92" s="42" t="s">
        <v>508</v>
      </c>
      <c r="I92" s="42" t="s">
        <v>509</v>
      </c>
      <c r="J92" s="42" t="s">
        <v>512</v>
      </c>
      <c r="K92" s="42" t="s">
        <v>513</v>
      </c>
      <c r="L92" s="42" t="s">
        <v>520</v>
      </c>
      <c r="M92" s="42" t="s">
        <v>521</v>
      </c>
      <c r="N92" s="42" t="s">
        <v>522</v>
      </c>
      <c r="O92" s="42" t="s">
        <v>523</v>
      </c>
    </row>
    <row r="93" spans="3:29">
      <c r="E93" s="41">
        <v>1</v>
      </c>
      <c r="F93" s="41">
        <v>7.3138672199999997</v>
      </c>
      <c r="G93" s="41">
        <v>5.0791810000000002</v>
      </c>
      <c r="H93" s="41">
        <v>6.7419390000000003</v>
      </c>
      <c r="I93" s="41">
        <v>5.8920950000000003</v>
      </c>
      <c r="J93" s="41">
        <v>7.1903319999999997</v>
      </c>
      <c r="K93" s="41">
        <v>7.2355280000000004</v>
      </c>
      <c r="L93" s="41">
        <v>7.0293840000000003</v>
      </c>
      <c r="M93" s="41">
        <v>6.7867509999999998</v>
      </c>
      <c r="N93" s="41">
        <v>6.7693770000000004</v>
      </c>
      <c r="O93" s="41">
        <v>6.62941</v>
      </c>
    </row>
    <row r="94" spans="3:29">
      <c r="E94" s="41">
        <v>2</v>
      </c>
      <c r="F94" s="41">
        <v>7.43136376</v>
      </c>
      <c r="G94" s="41">
        <v>7.4014009999999999</v>
      </c>
      <c r="H94" s="41"/>
      <c r="I94" s="41">
        <v>7.3463529999999997</v>
      </c>
      <c r="J94" s="41">
        <v>7.0170329999999996</v>
      </c>
      <c r="K94" s="41">
        <v>7.4857209999999998</v>
      </c>
      <c r="L94" s="41">
        <v>7.8195439999999996</v>
      </c>
      <c r="M94" s="41">
        <v>6.2833009999999998</v>
      </c>
      <c r="N94" s="41">
        <v>7.2695129999999999</v>
      </c>
      <c r="O94" s="41">
        <v>7.3909349999999998</v>
      </c>
    </row>
    <row r="95" spans="3:29">
      <c r="E95" s="41">
        <v>3</v>
      </c>
      <c r="F95" s="41">
        <v>7.8407332299999997</v>
      </c>
      <c r="G95" s="41">
        <v>6.6473829999999996</v>
      </c>
      <c r="H95" s="41">
        <v>6.9289079999999998</v>
      </c>
      <c r="I95" s="41">
        <v>7.0899049999999999</v>
      </c>
      <c r="J95" s="41">
        <v>6.7867509999999998</v>
      </c>
      <c r="K95" s="41">
        <v>7.0086000000000004</v>
      </c>
      <c r="L95" s="41">
        <v>7.2095149999999997</v>
      </c>
      <c r="M95" s="41">
        <v>6.7024309999999998</v>
      </c>
      <c r="N95" s="41">
        <v>6.9513379999999998</v>
      </c>
      <c r="O95" s="41">
        <v>7.1875210000000003</v>
      </c>
    </row>
    <row r="96" spans="3:29">
      <c r="E96" s="41">
        <v>4</v>
      </c>
      <c r="F96" s="41">
        <v>7.6263403700000003</v>
      </c>
      <c r="G96" s="41">
        <v>7.2922560000000001</v>
      </c>
      <c r="H96" s="41">
        <v>6.8388489999999997</v>
      </c>
      <c r="I96" s="41">
        <v>7.3117539999999996</v>
      </c>
      <c r="J96" s="41">
        <v>6.8698180000000004</v>
      </c>
      <c r="K96" s="41">
        <v>7.6042259999999997</v>
      </c>
      <c r="L96" s="41">
        <v>7.1238520000000003</v>
      </c>
      <c r="M96" s="41">
        <v>6.6473829999999996</v>
      </c>
      <c r="N96" s="41">
        <v>6.9995649999999996</v>
      </c>
      <c r="O96" s="41">
        <v>6.9943169999999997</v>
      </c>
    </row>
    <row r="97" spans="5:26">
      <c r="E97" s="41">
        <v>5</v>
      </c>
      <c r="F97" s="41">
        <v>7.5105450100000004</v>
      </c>
      <c r="G97" s="41">
        <v>6.9227249999999998</v>
      </c>
      <c r="H97" s="41">
        <v>7.0086000000000004</v>
      </c>
      <c r="I97" s="41">
        <v>7.4216040000000003</v>
      </c>
      <c r="J97" s="41">
        <v>7.3856060000000001</v>
      </c>
      <c r="K97" s="41">
        <v>7.3201460000000003</v>
      </c>
      <c r="L97" s="41">
        <v>7.827369</v>
      </c>
      <c r="M97" s="41">
        <v>6.8555190000000001</v>
      </c>
      <c r="N97" s="41">
        <v>7.1903319999999997</v>
      </c>
      <c r="O97" s="41">
        <v>7.5105449999999996</v>
      </c>
      <c r="Q97">
        <f>F97-F93</f>
        <v>0.19667779000000074</v>
      </c>
      <c r="R97">
        <f t="shared" ref="R97:Z97" si="5">G97-G93</f>
        <v>1.8435439999999996</v>
      </c>
      <c r="S97">
        <f t="shared" si="5"/>
        <v>0.26666100000000004</v>
      </c>
      <c r="T97">
        <f t="shared" si="5"/>
        <v>1.529509</v>
      </c>
      <c r="U97">
        <f t="shared" si="5"/>
        <v>0.19527400000000039</v>
      </c>
      <c r="V97">
        <f t="shared" si="5"/>
        <v>8.461799999999986E-2</v>
      </c>
      <c r="W97">
        <f t="shared" si="5"/>
        <v>0.79798499999999972</v>
      </c>
      <c r="X97">
        <f t="shared" si="5"/>
        <v>6.8768000000000384E-2</v>
      </c>
      <c r="Y97">
        <f t="shared" si="5"/>
        <v>0.4209549999999993</v>
      </c>
      <c r="Z97">
        <f t="shared" si="5"/>
        <v>0.88113499999999956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C86F2-8A50-49B4-842B-5B17002A5E6B}">
  <dimension ref="B3:I99"/>
  <sheetViews>
    <sheetView workbookViewId="0">
      <selection activeCell="E16" sqref="E16"/>
    </sheetView>
  </sheetViews>
  <sheetFormatPr defaultRowHeight="14.4"/>
  <cols>
    <col min="2" max="2" width="23.44140625" customWidth="1"/>
    <col min="3" max="3" width="31.44140625" customWidth="1"/>
    <col min="4" max="4" width="38.6640625" customWidth="1"/>
    <col min="5" max="5" width="22.33203125" customWidth="1"/>
    <col min="6" max="6" width="52.5546875" customWidth="1"/>
    <col min="7" max="7" width="50.109375" customWidth="1"/>
    <col min="9" max="9" width="37.33203125" style="126" customWidth="1"/>
  </cols>
  <sheetData>
    <row r="3" spans="2:6">
      <c r="C3" s="347" t="s">
        <v>984</v>
      </c>
      <c r="D3" s="347"/>
      <c r="E3" s="347"/>
    </row>
    <row r="4" spans="2:6">
      <c r="B4" s="97"/>
      <c r="C4" s="96" t="s">
        <v>271</v>
      </c>
      <c r="D4" s="96" t="s">
        <v>270</v>
      </c>
      <c r="E4" s="96" t="s">
        <v>548</v>
      </c>
      <c r="F4" s="126"/>
    </row>
    <row r="5" spans="2:6">
      <c r="B5" s="97" t="s">
        <v>29</v>
      </c>
      <c r="C5" s="96">
        <v>17</v>
      </c>
      <c r="D5" s="96">
        <v>18</v>
      </c>
      <c r="E5" s="96">
        <v>13</v>
      </c>
      <c r="F5" s="127">
        <f>SUM(C5:E5)</f>
        <v>48</v>
      </c>
    </row>
    <row r="6" spans="2:6">
      <c r="B6" s="97" t="s">
        <v>28</v>
      </c>
      <c r="C6" s="96">
        <v>10</v>
      </c>
      <c r="D6" s="96">
        <v>6</v>
      </c>
      <c r="E6" s="96">
        <v>6</v>
      </c>
      <c r="F6" s="127">
        <f>SUM(C6:E6)</f>
        <v>22</v>
      </c>
    </row>
    <row r="7" spans="2:6">
      <c r="B7" s="97" t="s">
        <v>27</v>
      </c>
      <c r="C7" s="96">
        <v>5</v>
      </c>
      <c r="D7" s="96">
        <v>5</v>
      </c>
      <c r="E7" s="96">
        <v>10</v>
      </c>
      <c r="F7" s="127">
        <f>SUM(C7:E7)</f>
        <v>20</v>
      </c>
    </row>
    <row r="8" spans="2:6">
      <c r="C8" s="128">
        <f>SUM(C5:C7)</f>
        <v>32</v>
      </c>
      <c r="D8" s="128">
        <f>SUM(D5:D7)</f>
        <v>29</v>
      </c>
      <c r="E8" s="128">
        <f>SUM(E5:E7)</f>
        <v>29</v>
      </c>
      <c r="F8" s="126"/>
    </row>
    <row r="12" spans="2:6">
      <c r="B12" s="2" t="s">
        <v>356</v>
      </c>
      <c r="C12" s="1" t="s">
        <v>985</v>
      </c>
    </row>
    <row r="13" spans="2:6">
      <c r="B13" s="2"/>
      <c r="C13" s="1"/>
    </row>
    <row r="14" spans="2:6">
      <c r="B14" s="2" t="s">
        <v>530</v>
      </c>
      <c r="C14" s="1"/>
    </row>
    <row r="15" spans="2:6">
      <c r="B15" s="2" t="s">
        <v>531</v>
      </c>
      <c r="C15" s="1" t="s">
        <v>532</v>
      </c>
    </row>
    <row r="16" spans="2:6">
      <c r="B16" s="2" t="s">
        <v>533</v>
      </c>
      <c r="C16" s="1">
        <v>0.36709999999999998</v>
      </c>
    </row>
    <row r="17" spans="2:8">
      <c r="B17" s="2" t="s">
        <v>534</v>
      </c>
      <c r="C17" s="1" t="s">
        <v>6</v>
      </c>
    </row>
    <row r="18" spans="2:8">
      <c r="B18" s="2" t="s">
        <v>535</v>
      </c>
      <c r="C18" s="1" t="s">
        <v>536</v>
      </c>
    </row>
    <row r="19" spans="2:8">
      <c r="B19" s="2" t="s">
        <v>537</v>
      </c>
      <c r="C19" s="1" t="s">
        <v>7</v>
      </c>
    </row>
    <row r="20" spans="2:8">
      <c r="B20" s="2"/>
      <c r="C20" s="1"/>
    </row>
    <row r="21" spans="2:8">
      <c r="B21" s="2" t="s">
        <v>538</v>
      </c>
      <c r="C21" s="1"/>
    </row>
    <row r="22" spans="2:8">
      <c r="B22" s="2" t="s">
        <v>539</v>
      </c>
      <c r="C22" s="1">
        <v>3</v>
      </c>
    </row>
    <row r="23" spans="2:8">
      <c r="B23" s="2" t="s">
        <v>540</v>
      </c>
      <c r="C23" s="1">
        <v>3</v>
      </c>
    </row>
    <row r="30" spans="2:8">
      <c r="G30" s="95"/>
      <c r="H30" s="95"/>
    </row>
    <row r="31" spans="2:8">
      <c r="G31" s="95"/>
      <c r="H31" s="95"/>
    </row>
    <row r="32" spans="2:8">
      <c r="G32" s="175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8" spans="9:9">
      <c r="I48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4" spans="9:9">
      <c r="I74"/>
    </row>
    <row r="86" spans="8:9">
      <c r="I86"/>
    </row>
    <row r="87" spans="8:9">
      <c r="H87" s="95"/>
      <c r="I87" s="95"/>
    </row>
    <row r="88" spans="8:9">
      <c r="I88"/>
    </row>
    <row r="89" spans="8:9">
      <c r="I89"/>
    </row>
    <row r="90" spans="8:9">
      <c r="I90"/>
    </row>
    <row r="91" spans="8:9">
      <c r="I91"/>
    </row>
    <row r="92" spans="8:9">
      <c r="I92"/>
    </row>
    <row r="93" spans="8:9">
      <c r="I93"/>
    </row>
    <row r="94" spans="8:9">
      <c r="I94"/>
    </row>
    <row r="95" spans="8:9">
      <c r="I95"/>
    </row>
    <row r="96" spans="8:9">
      <c r="I96"/>
    </row>
    <row r="97" spans="9:9">
      <c r="I97"/>
    </row>
    <row r="98" spans="9:9">
      <c r="I98"/>
    </row>
    <row r="99" spans="9:9">
      <c r="I99"/>
    </row>
  </sheetData>
  <mergeCells count="1">
    <mergeCell ref="C3:E3"/>
  </mergeCells>
  <conditionalFormatting sqref="G13:H30">
    <cfRule type="duplicateValues" dxfId="5" priority="4"/>
  </conditionalFormatting>
  <conditionalFormatting sqref="H76:H85">
    <cfRule type="duplicateValues" dxfId="4" priority="5"/>
  </conditionalFormatting>
  <conditionalFormatting sqref="H56:I59 H50:H55">
    <cfRule type="duplicateValues" dxfId="3" priority="3"/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17FB6-8895-4F91-8149-135776DA6854}">
  <dimension ref="B2:F36"/>
  <sheetViews>
    <sheetView workbookViewId="0">
      <selection activeCell="D16" sqref="D16"/>
    </sheetView>
  </sheetViews>
  <sheetFormatPr defaultRowHeight="14.4"/>
  <cols>
    <col min="2" max="2" width="41" customWidth="1"/>
    <col min="3" max="3" width="31.88671875" customWidth="1"/>
    <col min="4" max="4" width="44.6640625" customWidth="1"/>
    <col min="5" max="5" width="15.88671875" customWidth="1"/>
    <col min="6" max="6" width="36.33203125" customWidth="1"/>
  </cols>
  <sheetData>
    <row r="2" spans="2:6" ht="15" thickBot="1"/>
    <row r="3" spans="2:6">
      <c r="B3" s="163" t="s">
        <v>29</v>
      </c>
      <c r="C3" s="164"/>
      <c r="D3" s="164"/>
      <c r="E3" s="164"/>
      <c r="F3" s="165"/>
    </row>
    <row r="4" spans="2:6">
      <c r="B4" s="150" t="s">
        <v>271</v>
      </c>
      <c r="C4" s="7" t="s">
        <v>897</v>
      </c>
      <c r="D4" s="7" t="s">
        <v>665</v>
      </c>
      <c r="F4" s="51"/>
    </row>
    <row r="5" spans="2:6">
      <c r="B5" s="166" t="s">
        <v>898</v>
      </c>
      <c r="C5" s="95" t="s">
        <v>899</v>
      </c>
      <c r="D5" s="95" t="s">
        <v>900</v>
      </c>
      <c r="F5" s="51"/>
    </row>
    <row r="6" spans="2:6" ht="15.6">
      <c r="B6" s="167" t="s">
        <v>901</v>
      </c>
      <c r="C6" s="168" t="s">
        <v>902</v>
      </c>
      <c r="D6" s="169" t="s">
        <v>903</v>
      </c>
      <c r="F6" s="51"/>
    </row>
    <row r="7" spans="2:6" ht="15.6">
      <c r="B7" s="170" t="s">
        <v>904</v>
      </c>
      <c r="C7" s="169" t="s">
        <v>905</v>
      </c>
      <c r="D7" s="169" t="s">
        <v>906</v>
      </c>
      <c r="F7" s="51"/>
    </row>
    <row r="8" spans="2:6" ht="15.6">
      <c r="B8" s="171" t="s">
        <v>907</v>
      </c>
      <c r="C8" s="126" t="s">
        <v>908</v>
      </c>
      <c r="D8" s="169" t="s">
        <v>909</v>
      </c>
      <c r="F8" s="51"/>
    </row>
    <row r="9" spans="2:6" ht="15.6">
      <c r="B9" s="171" t="s">
        <v>910</v>
      </c>
      <c r="C9" s="126" t="s">
        <v>911</v>
      </c>
      <c r="D9" s="126" t="s">
        <v>912</v>
      </c>
      <c r="F9" s="51"/>
    </row>
    <row r="10" spans="2:6" ht="15.6">
      <c r="B10" s="172" t="s">
        <v>913</v>
      </c>
      <c r="C10" s="126" t="s">
        <v>914</v>
      </c>
      <c r="D10" s="95" t="s">
        <v>915</v>
      </c>
      <c r="F10" s="51"/>
    </row>
    <row r="11" spans="2:6">
      <c r="B11" s="166" t="s">
        <v>916</v>
      </c>
      <c r="C11" s="126" t="s">
        <v>917</v>
      </c>
      <c r="D11" s="95" t="s">
        <v>918</v>
      </c>
      <c r="F11" s="51"/>
    </row>
    <row r="12" spans="2:6">
      <c r="B12" s="173" t="s">
        <v>919</v>
      </c>
      <c r="C12" s="126" t="s">
        <v>920</v>
      </c>
      <c r="D12" s="126" t="s">
        <v>921</v>
      </c>
      <c r="F12" s="51"/>
    </row>
    <row r="13" spans="2:6">
      <c r="B13" s="166" t="s">
        <v>922</v>
      </c>
      <c r="C13" s="126" t="s">
        <v>923</v>
      </c>
      <c r="D13" s="95" t="s">
        <v>924</v>
      </c>
      <c r="F13" s="51"/>
    </row>
    <row r="14" spans="2:6">
      <c r="B14" s="173" t="s">
        <v>900</v>
      </c>
      <c r="C14" s="126" t="s">
        <v>925</v>
      </c>
      <c r="D14" s="95" t="s">
        <v>926</v>
      </c>
      <c r="F14" s="51"/>
    </row>
    <row r="15" spans="2:6">
      <c r="B15" s="166" t="s">
        <v>921</v>
      </c>
      <c r="C15" s="95" t="s">
        <v>900</v>
      </c>
      <c r="D15" s="95" t="s">
        <v>899</v>
      </c>
      <c r="F15" s="51"/>
    </row>
    <row r="16" spans="2:6">
      <c r="B16" s="173" t="s">
        <v>927</v>
      </c>
      <c r="C16" s="126" t="s">
        <v>921</v>
      </c>
      <c r="D16" s="126" t="s">
        <v>928</v>
      </c>
      <c r="F16" s="51"/>
    </row>
    <row r="17" spans="2:6">
      <c r="B17" s="173" t="s">
        <v>929</v>
      </c>
      <c r="C17" s="95" t="s">
        <v>929</v>
      </c>
      <c r="D17" s="95" t="s">
        <v>898</v>
      </c>
      <c r="F17" s="51"/>
    </row>
    <row r="18" spans="2:6">
      <c r="B18" s="173" t="s">
        <v>930</v>
      </c>
      <c r="C18" s="126" t="s">
        <v>931</v>
      </c>
      <c r="F18" s="51"/>
    </row>
    <row r="19" spans="2:6">
      <c r="B19" s="173" t="s">
        <v>899</v>
      </c>
      <c r="C19" s="126" t="s">
        <v>932</v>
      </c>
      <c r="F19" s="51"/>
    </row>
    <row r="20" spans="2:6">
      <c r="B20" s="166" t="s">
        <v>928</v>
      </c>
      <c r="C20" s="126" t="s">
        <v>928</v>
      </c>
      <c r="F20" s="51"/>
    </row>
    <row r="21" spans="2:6">
      <c r="B21" s="166" t="s">
        <v>933</v>
      </c>
      <c r="C21" s="126" t="s">
        <v>933</v>
      </c>
      <c r="F21" s="51"/>
    </row>
    <row r="22" spans="2:6">
      <c r="B22" s="173"/>
      <c r="C22" s="95" t="s">
        <v>898</v>
      </c>
      <c r="D22" s="95"/>
      <c r="E22" s="95"/>
      <c r="F22" s="174"/>
    </row>
    <row r="23" spans="2:6">
      <c r="B23" s="173"/>
      <c r="C23" s="95"/>
      <c r="D23" s="95"/>
      <c r="E23" s="95"/>
      <c r="F23" s="174"/>
    </row>
    <row r="24" spans="2:6" ht="15" thickBot="1">
      <c r="B24" s="348" t="s">
        <v>983</v>
      </c>
      <c r="C24" s="349"/>
      <c r="D24" s="349"/>
      <c r="E24" s="349"/>
      <c r="F24" s="349"/>
    </row>
    <row r="25" spans="2:6" ht="15.6">
      <c r="B25" s="129" t="s">
        <v>934</v>
      </c>
      <c r="C25" s="130" t="s">
        <v>271</v>
      </c>
      <c r="D25" s="130" t="s">
        <v>935</v>
      </c>
      <c r="E25" s="130" t="s">
        <v>663</v>
      </c>
      <c r="F25" s="131" t="s">
        <v>548</v>
      </c>
    </row>
    <row r="26" spans="2:6" ht="15.6">
      <c r="B26" s="132" t="s">
        <v>898</v>
      </c>
      <c r="C26" s="161" t="s">
        <v>901</v>
      </c>
      <c r="D26" s="161" t="s">
        <v>929</v>
      </c>
      <c r="E26" s="161" t="s">
        <v>902</v>
      </c>
      <c r="F26" s="133" t="s">
        <v>903</v>
      </c>
    </row>
    <row r="27" spans="2:6" ht="15.6">
      <c r="B27" s="132" t="s">
        <v>900</v>
      </c>
      <c r="C27" s="161" t="s">
        <v>904</v>
      </c>
      <c r="D27" s="161" t="s">
        <v>933</v>
      </c>
      <c r="E27" s="161" t="s">
        <v>905</v>
      </c>
      <c r="F27" s="133" t="s">
        <v>906</v>
      </c>
    </row>
    <row r="28" spans="2:6" ht="15.6">
      <c r="B28" s="132" t="s">
        <v>921</v>
      </c>
      <c r="C28" s="161" t="s">
        <v>907</v>
      </c>
      <c r="D28" s="161" t="s">
        <v>936</v>
      </c>
      <c r="E28" s="161" t="s">
        <v>908</v>
      </c>
      <c r="F28" s="133" t="s">
        <v>909</v>
      </c>
    </row>
    <row r="29" spans="2:6" ht="15.6">
      <c r="B29" s="132" t="s">
        <v>899</v>
      </c>
      <c r="C29" s="161" t="s">
        <v>910</v>
      </c>
      <c r="D29" s="161" t="s">
        <v>936</v>
      </c>
      <c r="E29" s="161" t="s">
        <v>911</v>
      </c>
      <c r="F29" s="133" t="s">
        <v>912</v>
      </c>
    </row>
    <row r="30" spans="2:6" ht="15.6">
      <c r="B30" s="132" t="s">
        <v>928</v>
      </c>
      <c r="C30" s="161" t="s">
        <v>913</v>
      </c>
      <c r="D30" s="161"/>
      <c r="E30" s="161" t="s">
        <v>914</v>
      </c>
      <c r="F30" s="133" t="s">
        <v>915</v>
      </c>
    </row>
    <row r="31" spans="2:6" ht="15.6">
      <c r="B31" s="132" t="s">
        <v>936</v>
      </c>
      <c r="C31" s="161" t="s">
        <v>916</v>
      </c>
      <c r="D31" s="161" t="s">
        <v>936</v>
      </c>
      <c r="E31" s="161" t="s">
        <v>917</v>
      </c>
      <c r="F31" s="133" t="s">
        <v>918</v>
      </c>
    </row>
    <row r="32" spans="2:6" ht="15.6">
      <c r="B32" s="132" t="s">
        <v>936</v>
      </c>
      <c r="C32" s="161" t="s">
        <v>919</v>
      </c>
      <c r="D32" s="161" t="s">
        <v>936</v>
      </c>
      <c r="E32" s="161" t="s">
        <v>920</v>
      </c>
      <c r="F32" s="133" t="s">
        <v>924</v>
      </c>
    </row>
    <row r="33" spans="2:6" ht="15.6">
      <c r="B33" s="132" t="s">
        <v>936</v>
      </c>
      <c r="C33" s="161" t="s">
        <v>922</v>
      </c>
      <c r="D33" s="161" t="s">
        <v>936</v>
      </c>
      <c r="E33" s="161" t="s">
        <v>923</v>
      </c>
      <c r="F33" s="133" t="s">
        <v>926</v>
      </c>
    </row>
    <row r="34" spans="2:6" ht="15.6">
      <c r="B34" s="132" t="s">
        <v>936</v>
      </c>
      <c r="C34" s="161" t="s">
        <v>927</v>
      </c>
      <c r="D34" s="161" t="s">
        <v>936</v>
      </c>
      <c r="E34" s="161" t="s">
        <v>925</v>
      </c>
      <c r="F34" s="133" t="s">
        <v>936</v>
      </c>
    </row>
    <row r="35" spans="2:6" ht="15.6">
      <c r="B35" s="132" t="s">
        <v>936</v>
      </c>
      <c r="C35" s="161" t="s">
        <v>930</v>
      </c>
      <c r="D35" s="161" t="s">
        <v>936</v>
      </c>
      <c r="E35" s="161" t="s">
        <v>931</v>
      </c>
      <c r="F35" s="133" t="s">
        <v>936</v>
      </c>
    </row>
    <row r="36" spans="2:6" ht="16.2" thickBot="1">
      <c r="B36" s="134" t="s">
        <v>936</v>
      </c>
      <c r="C36" s="135" t="s">
        <v>936</v>
      </c>
      <c r="D36" s="135" t="s">
        <v>936</v>
      </c>
      <c r="E36" s="135" t="s">
        <v>932</v>
      </c>
      <c r="F36" s="136" t="s">
        <v>936</v>
      </c>
    </row>
  </sheetData>
  <mergeCells count="1">
    <mergeCell ref="B24:F24"/>
  </mergeCells>
  <conditionalFormatting sqref="E5:E22">
    <cfRule type="duplicateValues" dxfId="2" priority="1"/>
  </conditionalFormatting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371DA-4339-4F83-B1E4-59E3200F4F69}">
  <dimension ref="B2:G25"/>
  <sheetViews>
    <sheetView workbookViewId="0">
      <selection activeCell="D12" sqref="D12"/>
    </sheetView>
  </sheetViews>
  <sheetFormatPr defaultRowHeight="14.4"/>
  <cols>
    <col min="2" max="2" width="32.6640625" customWidth="1"/>
    <col min="3" max="3" width="35.88671875" customWidth="1"/>
    <col min="4" max="4" width="33.6640625" customWidth="1"/>
    <col min="5" max="5" width="25.109375" customWidth="1"/>
  </cols>
  <sheetData>
    <row r="2" spans="2:7" ht="15" thickBot="1"/>
    <row r="3" spans="2:7">
      <c r="B3" s="353" t="s">
        <v>946</v>
      </c>
      <c r="C3" s="354"/>
      <c r="D3" s="354"/>
      <c r="E3" s="354"/>
      <c r="F3" s="354"/>
      <c r="G3" s="355"/>
    </row>
    <row r="4" spans="2:7" ht="15" thickBot="1">
      <c r="B4" s="150" t="s">
        <v>271</v>
      </c>
      <c r="C4" s="7" t="s">
        <v>897</v>
      </c>
      <c r="D4" s="7" t="s">
        <v>548</v>
      </c>
      <c r="G4" s="51"/>
    </row>
    <row r="5" spans="2:7" ht="15" thickBot="1">
      <c r="B5" s="151" t="s">
        <v>947</v>
      </c>
      <c r="C5" s="141" t="s">
        <v>948</v>
      </c>
      <c r="D5" s="141" t="s">
        <v>948</v>
      </c>
      <c r="G5" s="51"/>
    </row>
    <row r="6" spans="2:7" ht="16.2" thickBot="1">
      <c r="B6" s="152" t="s">
        <v>949</v>
      </c>
      <c r="C6" s="142" t="s">
        <v>950</v>
      </c>
      <c r="D6" s="141" t="s">
        <v>951</v>
      </c>
      <c r="G6" s="51"/>
    </row>
    <row r="7" spans="2:7" ht="15" thickBot="1">
      <c r="B7" s="153" t="s">
        <v>952</v>
      </c>
      <c r="C7" s="141" t="s">
        <v>953</v>
      </c>
      <c r="D7" s="144" t="s">
        <v>954</v>
      </c>
      <c r="G7" s="51"/>
    </row>
    <row r="8" spans="2:7" ht="15" thickBot="1">
      <c r="B8" s="154" t="s">
        <v>955</v>
      </c>
      <c r="C8" s="142" t="s">
        <v>956</v>
      </c>
      <c r="D8" s="142" t="s">
        <v>957</v>
      </c>
      <c r="G8" s="51"/>
    </row>
    <row r="9" spans="2:7" ht="15" thickBot="1">
      <c r="B9" s="155" t="s">
        <v>953</v>
      </c>
      <c r="C9" s="147" t="s">
        <v>958</v>
      </c>
      <c r="D9" s="147" t="s">
        <v>959</v>
      </c>
      <c r="G9" s="51"/>
    </row>
    <row r="10" spans="2:7" ht="15" thickBot="1">
      <c r="B10" s="156" t="s">
        <v>960</v>
      </c>
      <c r="C10" s="143" t="s">
        <v>961</v>
      </c>
      <c r="D10" s="143" t="s">
        <v>953</v>
      </c>
      <c r="G10" s="51"/>
    </row>
    <row r="11" spans="2:7" ht="15" thickBot="1">
      <c r="B11" s="156" t="s">
        <v>962</v>
      </c>
      <c r="G11" s="51"/>
    </row>
    <row r="12" spans="2:7">
      <c r="B12" s="157" t="s">
        <v>963</v>
      </c>
      <c r="G12" s="51"/>
    </row>
    <row r="13" spans="2:7">
      <c r="B13" s="156" t="s">
        <v>948</v>
      </c>
      <c r="G13" s="51"/>
    </row>
    <row r="14" spans="2:7" ht="15" thickBot="1">
      <c r="B14" s="153" t="s">
        <v>964</v>
      </c>
      <c r="G14" s="51"/>
    </row>
    <row r="15" spans="2:7">
      <c r="B15" s="158"/>
      <c r="G15" s="51"/>
    </row>
    <row r="16" spans="2:7">
      <c r="B16" s="350" t="s">
        <v>983</v>
      </c>
      <c r="C16" s="351"/>
      <c r="D16" s="351"/>
      <c r="E16" s="351"/>
      <c r="F16" s="351"/>
      <c r="G16" s="352"/>
    </row>
    <row r="17" spans="2:7" ht="15.6">
      <c r="B17" s="159" t="s">
        <v>271</v>
      </c>
      <c r="C17" s="160" t="s">
        <v>934</v>
      </c>
      <c r="D17" s="160" t="s">
        <v>663</v>
      </c>
      <c r="E17" s="160" t="s">
        <v>548</v>
      </c>
      <c r="G17" s="51"/>
    </row>
    <row r="18" spans="2:7" ht="15.6">
      <c r="B18" s="132" t="s">
        <v>947</v>
      </c>
      <c r="C18" s="161" t="s">
        <v>953</v>
      </c>
      <c r="D18" s="161" t="s">
        <v>950</v>
      </c>
      <c r="E18" s="161" t="s">
        <v>951</v>
      </c>
      <c r="G18" s="51"/>
    </row>
    <row r="19" spans="2:7" ht="15.6">
      <c r="B19" s="132" t="s">
        <v>949</v>
      </c>
      <c r="C19" s="161" t="s">
        <v>948</v>
      </c>
      <c r="D19" s="161" t="s">
        <v>956</v>
      </c>
      <c r="E19" s="161" t="s">
        <v>954</v>
      </c>
      <c r="G19" s="51"/>
    </row>
    <row r="20" spans="2:7" ht="15.6">
      <c r="B20" s="132" t="s">
        <v>952</v>
      </c>
      <c r="C20" s="161" t="s">
        <v>936</v>
      </c>
      <c r="D20" s="161" t="s">
        <v>958</v>
      </c>
      <c r="E20" s="161" t="s">
        <v>957</v>
      </c>
      <c r="G20" s="51"/>
    </row>
    <row r="21" spans="2:7" ht="15.6">
      <c r="B21" s="132" t="s">
        <v>955</v>
      </c>
      <c r="C21" s="161" t="s">
        <v>936</v>
      </c>
      <c r="D21" s="161" t="s">
        <v>961</v>
      </c>
      <c r="E21" s="161" t="s">
        <v>959</v>
      </c>
      <c r="G21" s="51"/>
    </row>
    <row r="22" spans="2:7" ht="15.6">
      <c r="B22" s="132" t="s">
        <v>960</v>
      </c>
      <c r="C22" s="161" t="s">
        <v>936</v>
      </c>
      <c r="D22" s="161" t="s">
        <v>936</v>
      </c>
      <c r="E22" s="161" t="s">
        <v>936</v>
      </c>
      <c r="G22" s="51"/>
    </row>
    <row r="23" spans="2:7" ht="15.6">
      <c r="B23" s="132" t="s">
        <v>962</v>
      </c>
      <c r="C23" s="161" t="s">
        <v>936</v>
      </c>
      <c r="D23" s="161" t="s">
        <v>936</v>
      </c>
      <c r="E23" s="161" t="s">
        <v>936</v>
      </c>
      <c r="G23" s="51"/>
    </row>
    <row r="24" spans="2:7" ht="15.6">
      <c r="B24" s="132" t="s">
        <v>963</v>
      </c>
      <c r="C24" s="161" t="s">
        <v>936</v>
      </c>
      <c r="D24" s="161" t="s">
        <v>936</v>
      </c>
      <c r="E24" s="161" t="s">
        <v>936</v>
      </c>
      <c r="G24" s="51"/>
    </row>
    <row r="25" spans="2:7" ht="16.2" thickBot="1">
      <c r="B25" s="134" t="s">
        <v>964</v>
      </c>
      <c r="C25" s="135" t="s">
        <v>936</v>
      </c>
      <c r="D25" s="135" t="s">
        <v>936</v>
      </c>
      <c r="E25" s="135" t="s">
        <v>936</v>
      </c>
      <c r="F25" s="162"/>
      <c r="G25" s="52"/>
    </row>
  </sheetData>
  <mergeCells count="2">
    <mergeCell ref="B16:G16"/>
    <mergeCell ref="B3:G3"/>
  </mergeCells>
  <conditionalFormatting sqref="E11:G14 G5:G10 E5:E10">
    <cfRule type="duplicateValues" dxfId="1" priority="1"/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BCB5-4BC7-47E2-9EB7-1548342E5135}">
  <dimension ref="B2:G27"/>
  <sheetViews>
    <sheetView workbookViewId="0">
      <selection activeCell="D21" sqref="D21"/>
    </sheetView>
  </sheetViews>
  <sheetFormatPr defaultRowHeight="14.4"/>
  <cols>
    <col min="2" max="2" width="21.5546875" customWidth="1"/>
    <col min="3" max="3" width="39.5546875" customWidth="1"/>
    <col min="4" max="4" width="39" customWidth="1"/>
    <col min="5" max="5" width="20.6640625" customWidth="1"/>
    <col min="6" max="6" width="27.5546875" customWidth="1"/>
    <col min="7" max="7" width="44.5546875" customWidth="1"/>
  </cols>
  <sheetData>
    <row r="2" spans="2:7" ht="15" thickBot="1"/>
    <row r="3" spans="2:7">
      <c r="B3" s="176" t="s">
        <v>27</v>
      </c>
      <c r="C3" s="177"/>
      <c r="D3" s="177"/>
      <c r="E3" s="177"/>
      <c r="F3" s="177"/>
      <c r="G3" s="178"/>
    </row>
    <row r="4" spans="2:7" ht="15" thickBot="1">
      <c r="B4" s="150" t="s">
        <v>271</v>
      </c>
      <c r="C4" s="7" t="s">
        <v>897</v>
      </c>
      <c r="D4" s="7" t="s">
        <v>548</v>
      </c>
      <c r="G4" s="51"/>
    </row>
    <row r="5" spans="2:7">
      <c r="B5" s="179" t="s">
        <v>980</v>
      </c>
      <c r="C5" s="144" t="s">
        <v>976</v>
      </c>
      <c r="D5" s="137" t="s">
        <v>979</v>
      </c>
      <c r="G5" s="51"/>
    </row>
    <row r="6" spans="2:7" ht="15" thickBot="1">
      <c r="B6" s="180" t="s">
        <v>979</v>
      </c>
      <c r="C6" s="145" t="s">
        <v>979</v>
      </c>
      <c r="D6" s="143" t="s">
        <v>975</v>
      </c>
      <c r="G6" s="51"/>
    </row>
    <row r="7" spans="2:7" ht="15" thickBot="1">
      <c r="B7" s="154" t="s">
        <v>978</v>
      </c>
      <c r="C7" s="144" t="s">
        <v>978</v>
      </c>
      <c r="D7" s="137" t="s">
        <v>972</v>
      </c>
      <c r="G7" s="51"/>
    </row>
    <row r="8" spans="2:7" ht="16.2" thickBot="1">
      <c r="B8" s="181" t="s">
        <v>977</v>
      </c>
      <c r="C8" s="149" t="s">
        <v>982</v>
      </c>
      <c r="D8" s="148" t="s">
        <v>970</v>
      </c>
      <c r="G8" s="51"/>
    </row>
    <row r="9" spans="2:7" ht="15" thickBot="1">
      <c r="B9" s="154" t="s">
        <v>974</v>
      </c>
      <c r="C9" s="146" t="s">
        <v>971</v>
      </c>
      <c r="D9" s="141" t="s">
        <v>969</v>
      </c>
      <c r="G9" s="51"/>
    </row>
    <row r="10" spans="2:7" ht="15" thickBot="1">
      <c r="B10" s="158"/>
      <c r="D10" s="141" t="s">
        <v>968</v>
      </c>
      <c r="G10" s="51"/>
    </row>
    <row r="11" spans="2:7" ht="15" thickBot="1">
      <c r="B11" s="158"/>
      <c r="D11" s="141" t="s">
        <v>967</v>
      </c>
      <c r="G11" s="51"/>
    </row>
    <row r="12" spans="2:7" ht="15" thickBot="1">
      <c r="B12" s="158"/>
      <c r="D12" s="141" t="s">
        <v>966</v>
      </c>
      <c r="G12" s="51"/>
    </row>
    <row r="13" spans="2:7">
      <c r="B13" s="158"/>
      <c r="D13" s="144" t="s">
        <v>977</v>
      </c>
      <c r="G13" s="51"/>
    </row>
    <row r="14" spans="2:7" ht="15" thickBot="1">
      <c r="B14" s="158"/>
      <c r="D14" s="143" t="s">
        <v>965</v>
      </c>
      <c r="G14" s="51"/>
    </row>
    <row r="15" spans="2:7">
      <c r="B15" s="158"/>
      <c r="G15" s="51"/>
    </row>
    <row r="16" spans="2:7">
      <c r="B16" s="173"/>
      <c r="C16" s="95"/>
      <c r="D16" s="95"/>
      <c r="E16" s="95"/>
      <c r="F16" s="95"/>
      <c r="G16" s="174"/>
    </row>
    <row r="17" spans="2:7">
      <c r="B17" s="158"/>
      <c r="G17" s="51"/>
    </row>
    <row r="18" spans="2:7">
      <c r="B18" s="350" t="s">
        <v>983</v>
      </c>
      <c r="C18" s="351"/>
      <c r="D18" s="351"/>
      <c r="E18" s="351"/>
      <c r="F18" s="351"/>
      <c r="G18" s="352"/>
    </row>
    <row r="19" spans="2:7" ht="15.6">
      <c r="B19" s="159" t="s">
        <v>271</v>
      </c>
      <c r="C19" s="160" t="s">
        <v>934</v>
      </c>
      <c r="D19" s="160" t="s">
        <v>935</v>
      </c>
      <c r="E19" s="160" t="s">
        <v>981</v>
      </c>
      <c r="F19" s="160" t="s">
        <v>663</v>
      </c>
      <c r="G19" s="182" t="s">
        <v>548</v>
      </c>
    </row>
    <row r="20" spans="2:7" ht="15.6">
      <c r="B20" s="132" t="s">
        <v>980</v>
      </c>
      <c r="C20" s="161" t="s">
        <v>979</v>
      </c>
      <c r="D20" s="161" t="s">
        <v>978</v>
      </c>
      <c r="E20" s="161" t="s">
        <v>977</v>
      </c>
      <c r="F20" s="161" t="s">
        <v>976</v>
      </c>
      <c r="G20" s="133" t="s">
        <v>975</v>
      </c>
    </row>
    <row r="21" spans="2:7" ht="15.6">
      <c r="B21" s="132" t="s">
        <v>974</v>
      </c>
      <c r="C21" s="161" t="s">
        <v>936</v>
      </c>
      <c r="D21" s="161" t="s">
        <v>936</v>
      </c>
      <c r="E21" s="161" t="s">
        <v>936</v>
      </c>
      <c r="F21" s="161" t="s">
        <v>973</v>
      </c>
      <c r="G21" s="133" t="s">
        <v>972</v>
      </c>
    </row>
    <row r="22" spans="2:7" ht="15.6">
      <c r="B22" s="132" t="s">
        <v>936</v>
      </c>
      <c r="C22" s="161" t="s">
        <v>936</v>
      </c>
      <c r="D22" s="161" t="s">
        <v>936</v>
      </c>
      <c r="E22" s="161" t="s">
        <v>936</v>
      </c>
      <c r="F22" s="161" t="s">
        <v>971</v>
      </c>
      <c r="G22" s="133" t="s">
        <v>970</v>
      </c>
    </row>
    <row r="23" spans="2:7" ht="15.6">
      <c r="B23" s="132" t="s">
        <v>936</v>
      </c>
      <c r="C23" s="161" t="s">
        <v>936</v>
      </c>
      <c r="D23" s="161" t="s">
        <v>936</v>
      </c>
      <c r="E23" s="161" t="s">
        <v>936</v>
      </c>
      <c r="F23" s="161" t="s">
        <v>936</v>
      </c>
      <c r="G23" s="133" t="s">
        <v>969</v>
      </c>
    </row>
    <row r="24" spans="2:7" ht="15.6">
      <c r="B24" s="132" t="s">
        <v>936</v>
      </c>
      <c r="C24" s="161" t="s">
        <v>936</v>
      </c>
      <c r="D24" s="161" t="s">
        <v>936</v>
      </c>
      <c r="E24" s="161" t="s">
        <v>936</v>
      </c>
      <c r="F24" s="161" t="s">
        <v>936</v>
      </c>
      <c r="G24" s="133" t="s">
        <v>968</v>
      </c>
    </row>
    <row r="25" spans="2:7" ht="15.6">
      <c r="B25" s="132" t="s">
        <v>936</v>
      </c>
      <c r="C25" s="161" t="s">
        <v>936</v>
      </c>
      <c r="D25" s="161" t="s">
        <v>936</v>
      </c>
      <c r="E25" s="161" t="s">
        <v>936</v>
      </c>
      <c r="F25" s="161" t="s">
        <v>936</v>
      </c>
      <c r="G25" s="133" t="s">
        <v>967</v>
      </c>
    </row>
    <row r="26" spans="2:7" ht="15.6">
      <c r="B26" s="132" t="s">
        <v>936</v>
      </c>
      <c r="C26" s="161" t="s">
        <v>936</v>
      </c>
      <c r="D26" s="161" t="s">
        <v>936</v>
      </c>
      <c r="E26" s="161" t="s">
        <v>936</v>
      </c>
      <c r="F26" s="161" t="s">
        <v>936</v>
      </c>
      <c r="G26" s="133" t="s">
        <v>966</v>
      </c>
    </row>
    <row r="27" spans="2:7" ht="16.2" thickBot="1">
      <c r="B27" s="134" t="s">
        <v>936</v>
      </c>
      <c r="C27" s="135" t="s">
        <v>936</v>
      </c>
      <c r="D27" s="135" t="s">
        <v>936</v>
      </c>
      <c r="E27" s="135" t="s">
        <v>936</v>
      </c>
      <c r="F27" s="135" t="s">
        <v>936</v>
      </c>
      <c r="G27" s="136" t="s">
        <v>965</v>
      </c>
    </row>
  </sheetData>
  <mergeCells count="1">
    <mergeCell ref="B18:G18"/>
  </mergeCells>
  <conditionalFormatting sqref="E10:G14 G5:G9 E5:E9">
    <cfRule type="duplicateValues" dxfId="0" priority="1"/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B3227-D3E2-47BA-A139-50152C60A660}">
  <dimension ref="A1:Q60"/>
  <sheetViews>
    <sheetView zoomScale="40" zoomScaleNormal="40" workbookViewId="0">
      <selection activeCell="S45" sqref="S45"/>
    </sheetView>
  </sheetViews>
  <sheetFormatPr defaultColWidth="12" defaultRowHeight="15.6"/>
  <cols>
    <col min="1" max="1" width="15.33203125" style="278" customWidth="1"/>
    <col min="2" max="4" width="12" style="287"/>
    <col min="5" max="10" width="12" style="258"/>
    <col min="11" max="11" width="12.44140625" style="258" customWidth="1"/>
    <col min="12" max="16384" width="12" style="258"/>
  </cols>
  <sheetData>
    <row r="1" spans="1:17">
      <c r="A1" s="257" t="s">
        <v>1374</v>
      </c>
      <c r="B1" s="360" t="s">
        <v>1375</v>
      </c>
      <c r="C1" s="361"/>
      <c r="D1" s="362"/>
      <c r="E1" s="360" t="s">
        <v>1376</v>
      </c>
      <c r="F1" s="361"/>
      <c r="G1" s="362"/>
      <c r="H1" s="363" t="s">
        <v>1377</v>
      </c>
      <c r="I1" s="364"/>
      <c r="J1" s="365"/>
      <c r="K1" s="366" t="s">
        <v>1378</v>
      </c>
      <c r="L1" s="367"/>
      <c r="M1" s="368"/>
      <c r="N1" s="366" t="s">
        <v>1379</v>
      </c>
      <c r="O1" s="367"/>
      <c r="P1" s="368"/>
    </row>
    <row r="2" spans="1:17">
      <c r="A2" s="259" t="s">
        <v>1380</v>
      </c>
      <c r="B2" s="356">
        <v>12090</v>
      </c>
      <c r="C2" s="356">
        <v>11912</v>
      </c>
      <c r="D2" s="358">
        <v>14734</v>
      </c>
      <c r="E2" s="356">
        <v>12090</v>
      </c>
      <c r="F2" s="356">
        <v>11912</v>
      </c>
      <c r="G2" s="358">
        <v>14734</v>
      </c>
      <c r="H2" s="356">
        <v>12090</v>
      </c>
      <c r="I2" s="356">
        <v>11912</v>
      </c>
      <c r="J2" s="358">
        <v>14734</v>
      </c>
      <c r="K2" s="356">
        <v>12090</v>
      </c>
      <c r="L2" s="356">
        <v>11912</v>
      </c>
      <c r="M2" s="358">
        <v>14734</v>
      </c>
      <c r="N2" s="356">
        <v>12090</v>
      </c>
      <c r="O2" s="356">
        <v>11912</v>
      </c>
      <c r="P2" s="358">
        <v>14734</v>
      </c>
    </row>
    <row r="3" spans="1:17">
      <c r="A3" s="259" t="s">
        <v>1381</v>
      </c>
      <c r="B3" s="357"/>
      <c r="C3" s="357"/>
      <c r="D3" s="359"/>
      <c r="E3" s="357"/>
      <c r="F3" s="357"/>
      <c r="G3" s="359"/>
      <c r="H3" s="357"/>
      <c r="I3" s="357"/>
      <c r="J3" s="359"/>
      <c r="K3" s="357"/>
      <c r="L3" s="357"/>
      <c r="M3" s="359"/>
      <c r="N3" s="357"/>
      <c r="O3" s="357"/>
      <c r="P3" s="359"/>
    </row>
    <row r="4" spans="1:17">
      <c r="A4" s="264">
        <v>1</v>
      </c>
      <c r="B4" s="265">
        <v>6</v>
      </c>
      <c r="C4" s="265">
        <v>31</v>
      </c>
      <c r="D4" s="265">
        <v>21</v>
      </c>
      <c r="E4" s="266">
        <f>'[1]CFU counts'!AL4</f>
        <v>88000000</v>
      </c>
      <c r="F4" s="266">
        <v>800000000</v>
      </c>
      <c r="G4" s="267">
        <v>200000000</v>
      </c>
      <c r="H4" s="268">
        <f>B4/E4</f>
        <v>6.8181818181818186E-8</v>
      </c>
      <c r="I4" s="268">
        <f t="shared" ref="I4:J19" si="0">C4/F4</f>
        <v>3.875E-8</v>
      </c>
      <c r="J4" s="269">
        <f t="shared" si="0"/>
        <v>1.05E-7</v>
      </c>
      <c r="K4" s="270">
        <f>N4/(2*(E28))</f>
        <v>2.1609201088300766E-8</v>
      </c>
      <c r="L4" s="270">
        <f>O4/(2*(F28))</f>
        <v>8.5046250000000003E-9</v>
      </c>
      <c r="M4" s="270">
        <f>P4/(2*(G28))</f>
        <v>3.1867041595925298E-8</v>
      </c>
      <c r="N4" s="271">
        <v>7.2805</v>
      </c>
      <c r="O4" s="272">
        <v>6.8037000000000001</v>
      </c>
      <c r="P4" s="272">
        <v>10.0105</v>
      </c>
      <c r="Q4" s="258" t="s">
        <v>1382</v>
      </c>
    </row>
    <row r="5" spans="1:17">
      <c r="A5" s="264">
        <v>2</v>
      </c>
      <c r="B5" s="273">
        <v>30</v>
      </c>
      <c r="C5" s="273">
        <v>40</v>
      </c>
      <c r="D5" s="273">
        <v>21</v>
      </c>
      <c r="E5" s="274">
        <f>'[1]CFU counts'!AL5</f>
        <v>54000000</v>
      </c>
      <c r="F5" s="274">
        <v>600000000</v>
      </c>
      <c r="G5" s="275">
        <v>70000000</v>
      </c>
      <c r="H5" s="276">
        <f t="shared" ref="H5:J27" si="1">B5/E5</f>
        <v>5.5555555555555552E-7</v>
      </c>
      <c r="I5" s="276">
        <f t="shared" si="0"/>
        <v>6.6666666666666668E-8</v>
      </c>
      <c r="J5" s="277">
        <f t="shared" si="0"/>
        <v>2.9999999999999999E-7</v>
      </c>
      <c r="K5" s="270">
        <f>N5/(2*(E28))</f>
        <v>4.08528320554044E-9</v>
      </c>
      <c r="L5" s="270">
        <f>O5/(2*(F28))</f>
        <v>3.0267500000000001E-9</v>
      </c>
      <c r="M5" s="270">
        <f>P5/(2*(G28))</f>
        <v>5.2506366723259763E-9</v>
      </c>
      <c r="N5" s="272">
        <v>1.3764000000000001</v>
      </c>
      <c r="O5" s="272">
        <v>2.4214000000000002</v>
      </c>
      <c r="P5" s="272">
        <v>1.6494</v>
      </c>
      <c r="Q5" s="278" t="s">
        <v>1383</v>
      </c>
    </row>
    <row r="6" spans="1:17">
      <c r="A6" s="264">
        <v>3</v>
      </c>
      <c r="B6" s="273">
        <v>85</v>
      </c>
      <c r="C6" s="273">
        <v>24</v>
      </c>
      <c r="D6" s="273">
        <v>62</v>
      </c>
      <c r="E6" s="274">
        <f>'[1]CFU counts'!AL6</f>
        <v>620000000</v>
      </c>
      <c r="F6" s="274">
        <v>400000000</v>
      </c>
      <c r="G6" s="275">
        <v>320000000</v>
      </c>
      <c r="H6" s="276">
        <f t="shared" si="1"/>
        <v>1.3709677419354838E-7</v>
      </c>
      <c r="I6" s="276">
        <f t="shared" si="0"/>
        <v>5.9999999999999995E-8</v>
      </c>
      <c r="J6" s="277">
        <f t="shared" si="0"/>
        <v>1.9375E-7</v>
      </c>
      <c r="K6" s="270">
        <f>N6/(2*(E28))</f>
        <v>2.979460796438288E-7</v>
      </c>
      <c r="L6" s="270">
        <f>O6/(2*(F28))</f>
        <v>2.1031249999999998E-8</v>
      </c>
      <c r="M6" s="270">
        <f>P6/(2*(G28))</f>
        <v>3.559634974533107E-7</v>
      </c>
      <c r="N6" s="272">
        <v>100.383</v>
      </c>
      <c r="O6" s="272">
        <v>16.824999999999999</v>
      </c>
      <c r="P6" s="272">
        <v>111.82</v>
      </c>
      <c r="Q6" s="278" t="s">
        <v>1384</v>
      </c>
    </row>
    <row r="7" spans="1:17">
      <c r="A7" s="264">
        <v>4</v>
      </c>
      <c r="B7" s="273">
        <v>7</v>
      </c>
      <c r="C7" s="273">
        <v>73</v>
      </c>
      <c r="D7" s="273">
        <v>36</v>
      </c>
      <c r="E7" s="274">
        <f>'[1]CFU counts'!AL7</f>
        <v>42000000</v>
      </c>
      <c r="F7" s="274">
        <v>320000000</v>
      </c>
      <c r="G7" s="275">
        <v>320000000</v>
      </c>
      <c r="H7" s="276">
        <f t="shared" si="1"/>
        <v>1.6666666666666668E-7</v>
      </c>
      <c r="I7" s="276">
        <f t="shared" si="0"/>
        <v>2.2812500000000001E-7</v>
      </c>
      <c r="J7" s="277">
        <f t="shared" si="0"/>
        <v>1.1249999999999999E-7</v>
      </c>
      <c r="K7" s="279"/>
      <c r="L7" s="279"/>
      <c r="M7" s="279"/>
    </row>
    <row r="8" spans="1:17">
      <c r="A8" s="264">
        <v>5</v>
      </c>
      <c r="B8" s="273">
        <v>33</v>
      </c>
      <c r="C8" s="273">
        <v>11</v>
      </c>
      <c r="D8" s="273">
        <v>55</v>
      </c>
      <c r="E8" s="274">
        <f>'[1]CFU counts'!AL8</f>
        <v>58000000</v>
      </c>
      <c r="F8" s="274">
        <v>380000000</v>
      </c>
      <c r="G8" s="275">
        <v>220000000</v>
      </c>
      <c r="H8" s="276">
        <f t="shared" si="1"/>
        <v>5.6896551724137933E-7</v>
      </c>
      <c r="I8" s="276">
        <f t="shared" si="0"/>
        <v>2.8947368421052633E-8</v>
      </c>
      <c r="J8" s="277">
        <f t="shared" si="0"/>
        <v>2.4999999999999999E-7</v>
      </c>
      <c r="K8" s="279"/>
      <c r="L8" s="279"/>
      <c r="M8" s="279"/>
    </row>
    <row r="9" spans="1:17">
      <c r="A9" s="264">
        <v>6</v>
      </c>
      <c r="B9" s="273">
        <v>1</v>
      </c>
      <c r="C9" s="273">
        <v>19</v>
      </c>
      <c r="D9" s="273">
        <v>36</v>
      </c>
      <c r="E9" s="274">
        <f>'[1]CFU counts'!AL9</f>
        <v>45000000</v>
      </c>
      <c r="F9" s="274">
        <v>160000000</v>
      </c>
      <c r="G9" s="275">
        <v>240000000</v>
      </c>
      <c r="H9" s="276">
        <f t="shared" si="1"/>
        <v>2.2222222222222224E-8</v>
      </c>
      <c r="I9" s="276">
        <f t="shared" si="0"/>
        <v>1.1875E-7</v>
      </c>
      <c r="J9" s="277">
        <f t="shared" si="0"/>
        <v>1.4999999999999999E-7</v>
      </c>
      <c r="K9" s="279"/>
      <c r="L9" s="279"/>
      <c r="M9" s="279"/>
    </row>
    <row r="10" spans="1:17">
      <c r="A10" s="264">
        <v>7</v>
      </c>
      <c r="B10" s="273">
        <v>374</v>
      </c>
      <c r="C10" s="273">
        <v>10</v>
      </c>
      <c r="D10" s="273">
        <v>38</v>
      </c>
      <c r="E10" s="274">
        <f>'[1]CFU counts'!AL10</f>
        <v>54000000</v>
      </c>
      <c r="F10" s="274">
        <v>300000000</v>
      </c>
      <c r="G10" s="275">
        <v>300000000</v>
      </c>
      <c r="H10" s="276">
        <f t="shared" si="1"/>
        <v>6.9259259259259256E-6</v>
      </c>
      <c r="I10" s="276">
        <f t="shared" si="0"/>
        <v>3.3333333333333334E-8</v>
      </c>
      <c r="J10" s="277">
        <f t="shared" si="0"/>
        <v>1.2666666666666666E-7</v>
      </c>
      <c r="K10" s="279"/>
      <c r="L10" s="279"/>
      <c r="M10" s="279"/>
    </row>
    <row r="11" spans="1:17">
      <c r="A11" s="264">
        <v>8</v>
      </c>
      <c r="B11" s="273">
        <v>131</v>
      </c>
      <c r="C11" s="273">
        <v>4</v>
      </c>
      <c r="D11" s="273">
        <v>69</v>
      </c>
      <c r="E11" s="274">
        <f>'[1]CFU counts'!AL11</f>
        <v>76000000</v>
      </c>
      <c r="F11" s="274">
        <v>200000000</v>
      </c>
      <c r="G11" s="275">
        <v>180000000</v>
      </c>
      <c r="H11" s="276">
        <f t="shared" si="1"/>
        <v>1.7236842105263158E-6</v>
      </c>
      <c r="I11" s="276">
        <f t="shared" si="0"/>
        <v>2E-8</v>
      </c>
      <c r="J11" s="277">
        <f t="shared" si="0"/>
        <v>3.8333333333333335E-7</v>
      </c>
      <c r="K11" s="279"/>
      <c r="L11" s="279"/>
      <c r="M11" s="279"/>
    </row>
    <row r="12" spans="1:17">
      <c r="A12" s="264">
        <v>9</v>
      </c>
      <c r="B12" s="273">
        <v>36</v>
      </c>
      <c r="C12" s="273">
        <v>14</v>
      </c>
      <c r="D12" s="273">
        <v>73</v>
      </c>
      <c r="E12" s="274">
        <f>'[1]CFU counts'!AL12</f>
        <v>380000000</v>
      </c>
      <c r="F12" s="274">
        <v>960000000</v>
      </c>
      <c r="G12" s="275">
        <v>400000000</v>
      </c>
      <c r="H12" s="276">
        <f t="shared" si="1"/>
        <v>9.4736842105263159E-8</v>
      </c>
      <c r="I12" s="276">
        <f t="shared" si="0"/>
        <v>1.4583333333333333E-8</v>
      </c>
      <c r="J12" s="277">
        <f t="shared" si="0"/>
        <v>1.825E-7</v>
      </c>
      <c r="K12" s="279"/>
      <c r="L12" s="279"/>
      <c r="M12" s="279"/>
    </row>
    <row r="13" spans="1:17">
      <c r="A13" s="264">
        <v>10</v>
      </c>
      <c r="B13" s="273">
        <v>93</v>
      </c>
      <c r="C13" s="273">
        <v>21</v>
      </c>
      <c r="D13" s="273">
        <v>32</v>
      </c>
      <c r="E13" s="274">
        <f>'[1]CFU counts'!AL13</f>
        <v>140000000</v>
      </c>
      <c r="F13" s="274">
        <v>880000000</v>
      </c>
      <c r="G13" s="275">
        <v>240000000</v>
      </c>
      <c r="H13" s="276">
        <f t="shared" si="1"/>
        <v>6.6428571428571426E-7</v>
      </c>
      <c r="I13" s="276">
        <f t="shared" si="0"/>
        <v>2.3863636363636364E-8</v>
      </c>
      <c r="J13" s="277">
        <f t="shared" si="0"/>
        <v>1.3333333333333334E-7</v>
      </c>
      <c r="K13" s="279"/>
      <c r="L13" s="279"/>
      <c r="M13" s="279"/>
    </row>
    <row r="14" spans="1:17">
      <c r="A14" s="264">
        <v>11</v>
      </c>
      <c r="B14" s="273">
        <v>16</v>
      </c>
      <c r="C14" s="273">
        <v>8</v>
      </c>
      <c r="D14" s="273">
        <v>52</v>
      </c>
      <c r="E14" s="274">
        <f>'[1]CFU counts'!AL14</f>
        <v>360000000</v>
      </c>
      <c r="F14" s="274">
        <v>520000000</v>
      </c>
      <c r="G14" s="275">
        <v>260000000</v>
      </c>
      <c r="H14" s="276">
        <f t="shared" si="1"/>
        <v>4.4444444444444448E-8</v>
      </c>
      <c r="I14" s="276">
        <f t="shared" si="0"/>
        <v>1.5384615384615385E-8</v>
      </c>
      <c r="J14" s="277">
        <f t="shared" si="0"/>
        <v>1.9999999999999999E-7</v>
      </c>
      <c r="K14" s="279"/>
      <c r="L14" s="279"/>
      <c r="M14" s="279"/>
    </row>
    <row r="15" spans="1:17">
      <c r="A15" s="264">
        <v>12</v>
      </c>
      <c r="B15" s="273">
        <v>592</v>
      </c>
      <c r="C15" s="273">
        <v>8</v>
      </c>
      <c r="D15" s="273">
        <v>272</v>
      </c>
      <c r="E15" s="274">
        <f>'[1]CFU counts'!AL15</f>
        <v>120000000</v>
      </c>
      <c r="F15" s="274">
        <v>760000000</v>
      </c>
      <c r="G15" s="275">
        <v>260000000</v>
      </c>
      <c r="H15" s="276">
        <f t="shared" si="1"/>
        <v>4.9333333333333333E-6</v>
      </c>
      <c r="I15" s="276">
        <f t="shared" si="0"/>
        <v>1.0526315789473684E-8</v>
      </c>
      <c r="J15" s="277">
        <f t="shared" si="0"/>
        <v>1.0461538461538461E-6</v>
      </c>
      <c r="K15" s="279"/>
      <c r="L15" s="279"/>
      <c r="M15" s="279"/>
    </row>
    <row r="16" spans="1:17">
      <c r="A16" s="264">
        <v>13</v>
      </c>
      <c r="B16" s="273">
        <v>22</v>
      </c>
      <c r="C16" s="273">
        <v>50</v>
      </c>
      <c r="D16" s="273">
        <v>69</v>
      </c>
      <c r="E16" s="274">
        <f>'[1]CFU counts'!AL16</f>
        <v>149000000</v>
      </c>
      <c r="F16" s="274">
        <v>460000000</v>
      </c>
      <c r="G16" s="275">
        <v>140000000</v>
      </c>
      <c r="H16" s="276">
        <f t="shared" si="1"/>
        <v>1.4765100671140939E-7</v>
      </c>
      <c r="I16" s="276">
        <f t="shared" si="0"/>
        <v>1.0869565217391305E-7</v>
      </c>
      <c r="J16" s="277">
        <f t="shared" si="0"/>
        <v>4.9285714285714286E-7</v>
      </c>
      <c r="K16" s="279"/>
      <c r="L16" s="279"/>
      <c r="M16" s="279"/>
    </row>
    <row r="17" spans="1:16">
      <c r="A17" s="264">
        <v>14</v>
      </c>
      <c r="B17" s="273">
        <v>10</v>
      </c>
      <c r="C17" s="273">
        <v>65</v>
      </c>
      <c r="D17" s="273">
        <v>0</v>
      </c>
      <c r="E17" s="274">
        <f>'[1]CFU counts'!AL17</f>
        <v>36000000</v>
      </c>
      <c r="F17" s="274">
        <v>500000000</v>
      </c>
      <c r="G17" s="275">
        <v>1600000</v>
      </c>
      <c r="H17" s="276">
        <f t="shared" si="1"/>
        <v>2.7777777777777776E-7</v>
      </c>
      <c r="I17" s="276">
        <f t="shared" si="0"/>
        <v>1.3E-7</v>
      </c>
      <c r="J17" s="277">
        <f t="shared" si="0"/>
        <v>0</v>
      </c>
      <c r="K17" s="279"/>
      <c r="L17" s="279"/>
      <c r="M17" s="279"/>
    </row>
    <row r="18" spans="1:16">
      <c r="A18" s="264">
        <v>15</v>
      </c>
      <c r="B18" s="273">
        <v>264</v>
      </c>
      <c r="C18" s="273">
        <v>6</v>
      </c>
      <c r="D18" s="273">
        <v>35</v>
      </c>
      <c r="E18" s="274">
        <f>'[1]CFU counts'!AL18</f>
        <v>50000000</v>
      </c>
      <c r="F18" s="274">
        <v>240000000</v>
      </c>
      <c r="G18" s="275">
        <v>120000000</v>
      </c>
      <c r="H18" s="276">
        <f t="shared" si="1"/>
        <v>5.2800000000000003E-6</v>
      </c>
      <c r="I18" s="276">
        <f t="shared" si="0"/>
        <v>2.4999999999999999E-8</v>
      </c>
      <c r="J18" s="277">
        <f t="shared" si="0"/>
        <v>2.9166666666666664E-7</v>
      </c>
      <c r="K18" s="279"/>
      <c r="L18" s="279"/>
      <c r="M18" s="279"/>
    </row>
    <row r="19" spans="1:16">
      <c r="A19" s="264">
        <v>16</v>
      </c>
      <c r="B19" s="273">
        <v>584</v>
      </c>
      <c r="C19" s="273">
        <v>26</v>
      </c>
      <c r="D19" s="273">
        <v>34</v>
      </c>
      <c r="E19" s="274">
        <f>'[1]CFU counts'!AL19</f>
        <v>51000000</v>
      </c>
      <c r="F19" s="274">
        <v>400000000</v>
      </c>
      <c r="G19" s="275">
        <v>60000000</v>
      </c>
      <c r="H19" s="276">
        <f t="shared" si="1"/>
        <v>1.1450980392156862E-5</v>
      </c>
      <c r="I19" s="276">
        <f t="shared" si="0"/>
        <v>6.5E-8</v>
      </c>
      <c r="J19" s="277">
        <f t="shared" si="0"/>
        <v>5.6666666666666671E-7</v>
      </c>
      <c r="K19" s="279"/>
      <c r="L19" s="279"/>
      <c r="M19" s="279"/>
    </row>
    <row r="20" spans="1:16">
      <c r="A20" s="264">
        <v>17</v>
      </c>
      <c r="B20" s="273">
        <v>8</v>
      </c>
      <c r="C20" s="273">
        <v>39</v>
      </c>
      <c r="D20" s="273">
        <v>26</v>
      </c>
      <c r="E20" s="274">
        <f>'[1]CFU counts'!AL20</f>
        <v>440000000</v>
      </c>
      <c r="F20" s="274">
        <v>80000000</v>
      </c>
      <c r="G20" s="275">
        <v>96000000</v>
      </c>
      <c r="H20" s="276">
        <f t="shared" si="1"/>
        <v>1.8181818181818182E-8</v>
      </c>
      <c r="I20" s="276">
        <f t="shared" si="1"/>
        <v>4.8749999999999999E-7</v>
      </c>
      <c r="J20" s="277">
        <f t="shared" si="1"/>
        <v>2.7083333333333332E-7</v>
      </c>
      <c r="K20" s="279"/>
      <c r="L20" s="279"/>
      <c r="M20" s="279"/>
    </row>
    <row r="21" spans="1:16">
      <c r="A21" s="264">
        <v>18</v>
      </c>
      <c r="B21" s="273">
        <v>8</v>
      </c>
      <c r="C21" s="273">
        <v>17</v>
      </c>
      <c r="D21" s="273">
        <v>59</v>
      </c>
      <c r="E21" s="274">
        <f>'[1]CFU counts'!AL21</f>
        <v>180000000</v>
      </c>
      <c r="F21" s="274">
        <v>200000000</v>
      </c>
      <c r="G21" s="275">
        <v>40000000</v>
      </c>
      <c r="H21" s="276">
        <f t="shared" si="1"/>
        <v>4.4444444444444448E-8</v>
      </c>
      <c r="I21" s="276">
        <f t="shared" si="1"/>
        <v>8.4999999999999994E-8</v>
      </c>
      <c r="J21" s="277">
        <f t="shared" si="1"/>
        <v>1.4750000000000001E-6</v>
      </c>
      <c r="K21" s="279"/>
      <c r="L21" s="279"/>
      <c r="M21" s="279"/>
    </row>
    <row r="22" spans="1:16">
      <c r="A22" s="264">
        <v>19</v>
      </c>
      <c r="B22" s="273">
        <v>29</v>
      </c>
      <c r="C22" s="273">
        <v>22</v>
      </c>
      <c r="D22" s="273">
        <v>12</v>
      </c>
      <c r="E22" s="274">
        <f>'[1]CFU counts'!AL22</f>
        <v>260000000</v>
      </c>
      <c r="F22" s="274">
        <v>180000000</v>
      </c>
      <c r="G22" s="275">
        <v>140000000</v>
      </c>
      <c r="H22" s="276">
        <f t="shared" si="1"/>
        <v>1.1153846153846154E-7</v>
      </c>
      <c r="I22" s="276">
        <f t="shared" si="1"/>
        <v>1.2222222222222222E-7</v>
      </c>
      <c r="J22" s="277">
        <f t="shared" si="1"/>
        <v>8.5714285714285716E-8</v>
      </c>
      <c r="K22" s="279"/>
      <c r="L22" s="279"/>
      <c r="M22" s="279"/>
    </row>
    <row r="23" spans="1:16">
      <c r="A23" s="264">
        <v>20</v>
      </c>
      <c r="B23" s="273">
        <v>9</v>
      </c>
      <c r="C23" s="273">
        <v>9</v>
      </c>
      <c r="D23" s="273">
        <v>16</v>
      </c>
      <c r="E23" s="274">
        <f>'[1]CFU counts'!AL23</f>
        <v>140000000</v>
      </c>
      <c r="F23" s="274">
        <v>340000000</v>
      </c>
      <c r="G23" s="275">
        <v>40000000</v>
      </c>
      <c r="H23" s="276">
        <f t="shared" si="1"/>
        <v>6.428571428571429E-8</v>
      </c>
      <c r="I23" s="276">
        <f t="shared" si="1"/>
        <v>2.6470588235294116E-8</v>
      </c>
      <c r="J23" s="277">
        <f t="shared" si="1"/>
        <v>3.9999999999999998E-7</v>
      </c>
      <c r="K23" s="279"/>
      <c r="L23" s="279"/>
      <c r="M23" s="279"/>
    </row>
    <row r="24" spans="1:16">
      <c r="A24" s="264">
        <v>21</v>
      </c>
      <c r="B24" s="273">
        <v>8</v>
      </c>
      <c r="C24" s="273">
        <v>65</v>
      </c>
      <c r="D24" s="273">
        <v>18</v>
      </c>
      <c r="E24" s="274">
        <f>'[1]CFU counts'!AL24</f>
        <v>180000000</v>
      </c>
      <c r="F24" s="274">
        <v>380000000</v>
      </c>
      <c r="G24" s="275">
        <v>30000000</v>
      </c>
      <c r="H24" s="276">
        <f t="shared" si="1"/>
        <v>4.4444444444444448E-8</v>
      </c>
      <c r="I24" s="276">
        <f t="shared" si="1"/>
        <v>1.7105263157894736E-7</v>
      </c>
      <c r="J24" s="277">
        <f t="shared" si="1"/>
        <v>5.9999999999999997E-7</v>
      </c>
      <c r="K24" s="279"/>
      <c r="L24" s="279"/>
      <c r="M24" s="279"/>
    </row>
    <row r="25" spans="1:16">
      <c r="A25" s="264">
        <v>22</v>
      </c>
      <c r="B25" s="273">
        <v>25</v>
      </c>
      <c r="C25" s="273">
        <v>9</v>
      </c>
      <c r="D25" s="273">
        <v>1200</v>
      </c>
      <c r="E25" s="274">
        <f>'[1]CFU counts'!AL25</f>
        <v>200000000</v>
      </c>
      <c r="F25" s="274">
        <v>120000000</v>
      </c>
      <c r="G25" s="275">
        <v>48000000</v>
      </c>
      <c r="H25" s="276">
        <f t="shared" si="1"/>
        <v>1.2499999999999999E-7</v>
      </c>
      <c r="I25" s="276">
        <f t="shared" si="1"/>
        <v>7.4999999999999997E-8</v>
      </c>
      <c r="J25" s="277">
        <f t="shared" si="1"/>
        <v>2.5000000000000001E-5</v>
      </c>
      <c r="K25" s="279"/>
      <c r="L25" s="279"/>
      <c r="M25" s="279"/>
    </row>
    <row r="26" spans="1:16">
      <c r="A26" s="264">
        <v>23</v>
      </c>
      <c r="B26" s="273">
        <v>9</v>
      </c>
      <c r="C26" s="273">
        <v>47</v>
      </c>
      <c r="D26" s="273">
        <v>8</v>
      </c>
      <c r="E26" s="274">
        <f>'[1]CFU counts'!AL26</f>
        <v>80000000</v>
      </c>
      <c r="F26" s="274">
        <v>260000000</v>
      </c>
      <c r="G26" s="275">
        <v>18000000</v>
      </c>
      <c r="H26" s="276">
        <f t="shared" si="1"/>
        <v>1.1249999999999999E-7</v>
      </c>
      <c r="I26" s="276">
        <f t="shared" si="1"/>
        <v>1.8076923076923076E-7</v>
      </c>
      <c r="J26" s="277">
        <f t="shared" si="1"/>
        <v>4.4444444444444444E-7</v>
      </c>
      <c r="K26" s="279"/>
      <c r="L26" s="279"/>
      <c r="M26" s="279"/>
    </row>
    <row r="27" spans="1:16">
      <c r="A27" s="280">
        <v>24</v>
      </c>
      <c r="B27" s="281">
        <v>3</v>
      </c>
      <c r="C27" s="281">
        <v>43</v>
      </c>
      <c r="D27" s="281">
        <v>5</v>
      </c>
      <c r="E27" s="282">
        <f>'[1]CFU counts'!AL27</f>
        <v>240000000</v>
      </c>
      <c r="F27" s="282">
        <v>160000000</v>
      </c>
      <c r="G27" s="283">
        <v>26000000</v>
      </c>
      <c r="H27" s="284">
        <f t="shared" si="1"/>
        <v>1.2499999999999999E-8</v>
      </c>
      <c r="I27" s="284">
        <f t="shared" si="1"/>
        <v>2.6875000000000002E-7</v>
      </c>
      <c r="J27" s="285">
        <f t="shared" si="1"/>
        <v>1.9230769230769231E-7</v>
      </c>
      <c r="K27" s="286"/>
      <c r="L27" s="286"/>
      <c r="M27" s="286"/>
    </row>
    <row r="28" spans="1:16">
      <c r="A28" s="278" t="s">
        <v>1385</v>
      </c>
      <c r="B28" s="287">
        <f>MEDIAN(B4:B27)</f>
        <v>23.5</v>
      </c>
      <c r="C28" s="287">
        <f>MEDIAN(C4:C27)</f>
        <v>21.5</v>
      </c>
      <c r="D28" s="287">
        <f>MEDIAN(D4:D27)</f>
        <v>35.5</v>
      </c>
      <c r="E28" s="288">
        <f>AVERAGE(E4:E27)</f>
        <v>168458333.33333334</v>
      </c>
      <c r="F28" s="288">
        <f>AVERAGE(F4:F27)</f>
        <v>400000000</v>
      </c>
      <c r="G28" s="288">
        <f>AVERAGE(G4:G27)</f>
        <v>157066666.66666666</v>
      </c>
      <c r="H28" s="288"/>
      <c r="I28" s="288"/>
      <c r="J28" s="288"/>
    </row>
    <row r="29" spans="1:16">
      <c r="A29" s="278" t="s">
        <v>1383</v>
      </c>
      <c r="B29" s="287">
        <f>_xlfn.PERCENTILE.INC(B4:B27,0.025)</f>
        <v>2.1500000000000004</v>
      </c>
      <c r="C29" s="287">
        <f>_xlfn.PERCENTILE.INC(C4:C27,0.025)</f>
        <v>5.15</v>
      </c>
      <c r="D29" s="287">
        <f>_xlfn.PERCENTILE.INC(D4:D27,0.025)</f>
        <v>2.8750000000000009</v>
      </c>
      <c r="E29" s="288"/>
      <c r="F29" s="288"/>
      <c r="G29" s="288"/>
    </row>
    <row r="30" spans="1:16">
      <c r="A30" s="278" t="s">
        <v>1384</v>
      </c>
      <c r="B30" s="287">
        <f>_xlfn.PERCENTILE.INC(B5:B28,0.975)</f>
        <v>587.4</v>
      </c>
      <c r="C30" s="287">
        <f>_xlfn.PERCENTILE.INC(C5:C28,0.975)</f>
        <v>68.400000000000006</v>
      </c>
      <c r="D30" s="287">
        <f>_xlfn.PERCENTILE.INC(D5:D28,0.975)</f>
        <v>666.40000000000066</v>
      </c>
      <c r="E30" s="288"/>
      <c r="F30" s="288"/>
      <c r="G30" s="288"/>
    </row>
    <row r="31" spans="1:16" ht="15" customHeight="1">
      <c r="A31" s="257" t="s">
        <v>1386</v>
      </c>
      <c r="B31" s="360" t="s">
        <v>1375</v>
      </c>
      <c r="C31" s="361"/>
      <c r="D31" s="362"/>
      <c r="E31" s="360" t="s">
        <v>1387</v>
      </c>
      <c r="F31" s="361"/>
      <c r="G31" s="362"/>
      <c r="H31" s="363" t="s">
        <v>1377</v>
      </c>
      <c r="I31" s="364"/>
      <c r="J31" s="365"/>
      <c r="K31" s="366" t="s">
        <v>1378</v>
      </c>
      <c r="L31" s="367"/>
      <c r="M31" s="368"/>
      <c r="N31" s="366" t="s">
        <v>1379</v>
      </c>
      <c r="O31" s="367"/>
      <c r="P31" s="368"/>
    </row>
    <row r="32" spans="1:16">
      <c r="A32" s="289" t="s">
        <v>1380</v>
      </c>
      <c r="B32" s="260">
        <v>12090</v>
      </c>
      <c r="C32" s="260">
        <v>11912</v>
      </c>
      <c r="D32" s="261">
        <v>14734</v>
      </c>
      <c r="E32" s="260">
        <v>12090</v>
      </c>
      <c r="F32" s="260">
        <v>11912</v>
      </c>
      <c r="G32" s="261">
        <v>14734</v>
      </c>
      <c r="H32" s="260">
        <v>12090</v>
      </c>
      <c r="I32" s="260">
        <v>11912</v>
      </c>
      <c r="J32" s="261">
        <v>14734</v>
      </c>
      <c r="K32" s="260">
        <v>12090</v>
      </c>
      <c r="L32" s="260">
        <v>11912</v>
      </c>
      <c r="M32" s="261">
        <v>14734</v>
      </c>
      <c r="N32" s="260">
        <v>12090</v>
      </c>
      <c r="O32" s="260">
        <v>11912</v>
      </c>
      <c r="P32" s="261">
        <v>14734</v>
      </c>
    </row>
    <row r="33" spans="1:17">
      <c r="A33" s="289" t="s">
        <v>1381</v>
      </c>
      <c r="B33" s="262"/>
      <c r="C33" s="262"/>
      <c r="D33" s="263"/>
      <c r="E33" s="262"/>
      <c r="F33" s="262"/>
      <c r="G33" s="263"/>
      <c r="H33" s="262"/>
      <c r="I33" s="262"/>
      <c r="J33" s="263"/>
      <c r="K33" s="262"/>
      <c r="L33" s="262"/>
      <c r="M33" s="263"/>
      <c r="N33" s="262"/>
      <c r="O33" s="262"/>
      <c r="P33" s="263"/>
    </row>
    <row r="34" spans="1:17">
      <c r="A34" s="290">
        <v>1</v>
      </c>
      <c r="B34" s="265">
        <v>28</v>
      </c>
      <c r="C34" s="265">
        <v>145</v>
      </c>
      <c r="D34" s="265">
        <v>1227</v>
      </c>
      <c r="E34" s="266">
        <v>1000000000</v>
      </c>
      <c r="F34" s="266">
        <v>2000000000</v>
      </c>
      <c r="G34" s="266">
        <v>2500000000</v>
      </c>
      <c r="H34" s="268">
        <f>B34/E34</f>
        <v>2.7999999999999999E-8</v>
      </c>
      <c r="I34" s="268">
        <f t="shared" ref="I34:J57" si="2">C34/F34</f>
        <v>7.2499999999999994E-8</v>
      </c>
      <c r="J34" s="268">
        <f t="shared" si="2"/>
        <v>4.9080000000000003E-7</v>
      </c>
      <c r="K34" s="270">
        <f>N34/(2*(E58))</f>
        <v>2.1100816326530613E-9</v>
      </c>
      <c r="L34" s="270">
        <f>O34/(2*(F58))</f>
        <v>5.6001992031872505E-9</v>
      </c>
      <c r="M34" s="270">
        <f>P34/(2*(G58))</f>
        <v>5.0406050420168064E-9</v>
      </c>
      <c r="N34" s="272">
        <v>10.339399999999999</v>
      </c>
      <c r="O34" s="272">
        <v>23.427499999999998</v>
      </c>
      <c r="P34" s="272">
        <v>24.992999999999999</v>
      </c>
      <c r="Q34" s="258" t="s">
        <v>1382</v>
      </c>
    </row>
    <row r="35" spans="1:17">
      <c r="A35" s="290">
        <v>2</v>
      </c>
      <c r="B35" s="273">
        <v>21</v>
      </c>
      <c r="C35" s="273">
        <v>1000</v>
      </c>
      <c r="D35" s="273">
        <v>1220</v>
      </c>
      <c r="E35" s="274">
        <v>2000000000</v>
      </c>
      <c r="F35" s="274">
        <v>3000000000</v>
      </c>
      <c r="G35" s="274">
        <v>3700000000</v>
      </c>
      <c r="H35" s="276">
        <f t="shared" ref="H35:H57" si="3">B35/E35</f>
        <v>1.05E-8</v>
      </c>
      <c r="I35" s="276">
        <f t="shared" si="2"/>
        <v>3.3333333333333335E-7</v>
      </c>
      <c r="J35" s="276">
        <f t="shared" si="2"/>
        <v>3.2972972972972973E-7</v>
      </c>
      <c r="K35" s="270">
        <f>N35/(2*(E58))</f>
        <v>1.0751224489795917E-9</v>
      </c>
      <c r="L35" s="270">
        <f>O35/(2*(F58))</f>
        <v>3.0216334661354581E-9</v>
      </c>
      <c r="M35" s="270">
        <f>P35/(2*(G58))</f>
        <v>3.0441680672268908E-9</v>
      </c>
      <c r="N35" s="272">
        <v>5.2680999999999996</v>
      </c>
      <c r="O35" s="272">
        <v>12.640499999999999</v>
      </c>
      <c r="P35" s="272">
        <v>15.093999999999999</v>
      </c>
      <c r="Q35" s="278" t="s">
        <v>1383</v>
      </c>
    </row>
    <row r="36" spans="1:17">
      <c r="A36" s="290">
        <v>3</v>
      </c>
      <c r="B36" s="273">
        <v>1200</v>
      </c>
      <c r="C36" s="273">
        <v>199</v>
      </c>
      <c r="D36" s="273">
        <v>465</v>
      </c>
      <c r="E36" s="274">
        <v>2000000000</v>
      </c>
      <c r="F36" s="274">
        <v>2700000000</v>
      </c>
      <c r="G36" s="274">
        <v>2600000000</v>
      </c>
      <c r="H36" s="276">
        <f t="shared" si="3"/>
        <v>5.9999999999999997E-7</v>
      </c>
      <c r="I36" s="276">
        <f t="shared" si="2"/>
        <v>7.37037037037037E-8</v>
      </c>
      <c r="J36" s="276">
        <f t="shared" si="2"/>
        <v>1.7884615384615384E-7</v>
      </c>
      <c r="K36" s="270">
        <f>N36/(2*(E58))</f>
        <v>2.3090408163265307E-8</v>
      </c>
      <c r="L36" s="270">
        <f>O36/(2*(F58))</f>
        <v>4.4762151394422307E-8</v>
      </c>
      <c r="M36" s="270">
        <f>P36/(2*(G58))</f>
        <v>4.4672268907563031E-8</v>
      </c>
      <c r="N36" s="272">
        <v>113.143</v>
      </c>
      <c r="O36" s="272">
        <v>187.255</v>
      </c>
      <c r="P36" s="272">
        <v>221.5</v>
      </c>
      <c r="Q36" s="278" t="s">
        <v>1384</v>
      </c>
    </row>
    <row r="37" spans="1:17">
      <c r="A37" s="290">
        <v>4</v>
      </c>
      <c r="B37" s="273">
        <v>132</v>
      </c>
      <c r="C37" s="273">
        <v>184</v>
      </c>
      <c r="D37" s="273">
        <v>90</v>
      </c>
      <c r="E37" s="274">
        <v>2400000000</v>
      </c>
      <c r="F37" s="274">
        <v>2000000000</v>
      </c>
      <c r="G37" s="274">
        <v>1600000000</v>
      </c>
      <c r="H37" s="276">
        <f t="shared" si="3"/>
        <v>5.5000000000000003E-8</v>
      </c>
      <c r="I37" s="276">
        <f t="shared" si="2"/>
        <v>9.2000000000000003E-8</v>
      </c>
      <c r="J37" s="276">
        <f t="shared" si="2"/>
        <v>5.6249999999999997E-8</v>
      </c>
      <c r="K37" s="279"/>
      <c r="L37" s="279"/>
      <c r="M37" s="279"/>
    </row>
    <row r="38" spans="1:17">
      <c r="A38" s="290">
        <v>5</v>
      </c>
      <c r="B38" s="273">
        <v>19</v>
      </c>
      <c r="C38" s="273">
        <v>79</v>
      </c>
      <c r="D38" s="273">
        <v>63</v>
      </c>
      <c r="E38" s="274">
        <v>2000000000</v>
      </c>
      <c r="F38" s="274">
        <v>2300000000</v>
      </c>
      <c r="G38" s="274">
        <v>2000000000</v>
      </c>
      <c r="H38" s="276">
        <f t="shared" si="3"/>
        <v>9.5000000000000007E-9</v>
      </c>
      <c r="I38" s="276">
        <f t="shared" si="2"/>
        <v>3.4347826086956523E-8</v>
      </c>
      <c r="J38" s="276">
        <f t="shared" si="2"/>
        <v>3.1499999999999998E-8</v>
      </c>
      <c r="K38" s="279"/>
      <c r="L38" s="279"/>
      <c r="M38" s="279"/>
      <c r="O38" s="291"/>
    </row>
    <row r="39" spans="1:17">
      <c r="A39" s="290">
        <v>6</v>
      </c>
      <c r="B39" s="273">
        <v>64</v>
      </c>
      <c r="C39" s="273">
        <v>68</v>
      </c>
      <c r="D39" s="273">
        <v>58</v>
      </c>
      <c r="E39" s="274">
        <v>2900000000</v>
      </c>
      <c r="F39" s="274">
        <v>2400000000</v>
      </c>
      <c r="G39" s="274">
        <v>2000000000</v>
      </c>
      <c r="H39" s="276">
        <f t="shared" si="3"/>
        <v>2.206896551724138E-8</v>
      </c>
      <c r="I39" s="276">
        <f t="shared" si="2"/>
        <v>2.8333333333333332E-8</v>
      </c>
      <c r="J39" s="276">
        <f t="shared" si="2"/>
        <v>2.9000000000000002E-8</v>
      </c>
      <c r="K39" s="279"/>
      <c r="L39" s="279"/>
      <c r="M39" s="279"/>
    </row>
    <row r="40" spans="1:17">
      <c r="A40" s="290">
        <v>7</v>
      </c>
      <c r="B40" s="273">
        <v>17</v>
      </c>
      <c r="C40" s="273">
        <v>91</v>
      </c>
      <c r="D40" s="273">
        <v>1437</v>
      </c>
      <c r="E40" s="274">
        <v>2600000000</v>
      </c>
      <c r="F40" s="274">
        <v>2300000000</v>
      </c>
      <c r="G40" s="274">
        <v>2600000000</v>
      </c>
      <c r="H40" s="276">
        <f t="shared" si="3"/>
        <v>6.5384615384615388E-9</v>
      </c>
      <c r="I40" s="276">
        <f t="shared" si="2"/>
        <v>3.956521739130435E-8</v>
      </c>
      <c r="J40" s="276">
        <f t="shared" si="2"/>
        <v>5.5269230769230773E-7</v>
      </c>
      <c r="K40" s="279"/>
      <c r="L40" s="279"/>
      <c r="M40" s="279"/>
    </row>
    <row r="41" spans="1:17">
      <c r="A41" s="290">
        <v>8</v>
      </c>
      <c r="B41" s="273">
        <v>144</v>
      </c>
      <c r="C41" s="273">
        <v>125</v>
      </c>
      <c r="D41" s="273">
        <v>195</v>
      </c>
      <c r="E41" s="274">
        <v>2000000000</v>
      </c>
      <c r="F41" s="274">
        <v>1900000000</v>
      </c>
      <c r="G41" s="274">
        <v>2800000000</v>
      </c>
      <c r="H41" s="276">
        <f t="shared" si="3"/>
        <v>7.1999999999999996E-8</v>
      </c>
      <c r="I41" s="276">
        <f t="shared" si="2"/>
        <v>6.578947368421052E-8</v>
      </c>
      <c r="J41" s="276">
        <f t="shared" si="2"/>
        <v>6.9642857142857143E-8</v>
      </c>
      <c r="K41" s="279"/>
      <c r="L41" s="279"/>
      <c r="M41" s="279"/>
    </row>
    <row r="42" spans="1:17">
      <c r="A42" s="290">
        <v>9</v>
      </c>
      <c r="B42" s="273">
        <v>30</v>
      </c>
      <c r="C42" s="273">
        <v>146</v>
      </c>
      <c r="D42" s="273">
        <v>110</v>
      </c>
      <c r="E42" s="274">
        <v>4000000000</v>
      </c>
      <c r="F42" s="274">
        <v>1700000000</v>
      </c>
      <c r="G42" s="274">
        <v>5000000000</v>
      </c>
      <c r="H42" s="276">
        <f t="shared" si="3"/>
        <v>7.4999999999999993E-9</v>
      </c>
      <c r="I42" s="276">
        <f t="shared" si="2"/>
        <v>8.5882352941176471E-8</v>
      </c>
      <c r="J42" s="276">
        <f t="shared" si="2"/>
        <v>2.1999999999999998E-8</v>
      </c>
      <c r="K42" s="279"/>
      <c r="L42" s="279"/>
      <c r="M42" s="279"/>
    </row>
    <row r="43" spans="1:17">
      <c r="A43" s="290">
        <v>10</v>
      </c>
      <c r="B43" s="273">
        <v>39</v>
      </c>
      <c r="C43" s="273">
        <v>79</v>
      </c>
      <c r="D43" s="273">
        <v>75</v>
      </c>
      <c r="E43" s="274">
        <v>2500000000</v>
      </c>
      <c r="F43" s="274">
        <v>2000000000</v>
      </c>
      <c r="G43" s="274">
        <v>1600000000</v>
      </c>
      <c r="H43" s="276">
        <f t="shared" si="3"/>
        <v>1.5600000000000001E-8</v>
      </c>
      <c r="I43" s="276">
        <f t="shared" si="2"/>
        <v>3.9500000000000003E-8</v>
      </c>
      <c r="J43" s="276">
        <f t="shared" si="2"/>
        <v>4.6875000000000001E-8</v>
      </c>
      <c r="K43" s="279"/>
      <c r="L43" s="279"/>
      <c r="M43" s="279"/>
    </row>
    <row r="44" spans="1:17">
      <c r="A44" s="290">
        <v>11</v>
      </c>
      <c r="B44" s="273">
        <v>21</v>
      </c>
      <c r="C44" s="273">
        <v>67</v>
      </c>
      <c r="D44" s="273">
        <v>1518</v>
      </c>
      <c r="E44" s="274">
        <v>3000000000</v>
      </c>
      <c r="F44" s="274">
        <v>1700000000</v>
      </c>
      <c r="G44" s="274">
        <v>1300000000</v>
      </c>
      <c r="H44" s="276">
        <f t="shared" si="3"/>
        <v>6.9999999999999998E-9</v>
      </c>
      <c r="I44" s="276">
        <f t="shared" si="2"/>
        <v>3.9411764705882351E-8</v>
      </c>
      <c r="J44" s="276">
        <f t="shared" si="2"/>
        <v>1.1676923076923078E-6</v>
      </c>
      <c r="K44" s="279"/>
      <c r="L44" s="279"/>
      <c r="M44" s="279"/>
    </row>
    <row r="45" spans="1:17">
      <c r="A45" s="290">
        <v>12</v>
      </c>
      <c r="B45" s="273">
        <v>200</v>
      </c>
      <c r="C45" s="273">
        <v>38</v>
      </c>
      <c r="D45" s="273">
        <v>165</v>
      </c>
      <c r="E45" s="274">
        <v>4000000000</v>
      </c>
      <c r="F45" s="274">
        <v>2600000000</v>
      </c>
      <c r="G45" s="274">
        <v>1900000000</v>
      </c>
      <c r="H45" s="276">
        <f t="shared" si="3"/>
        <v>4.9999999999999998E-8</v>
      </c>
      <c r="I45" s="276">
        <f t="shared" si="2"/>
        <v>1.4615384615384615E-8</v>
      </c>
      <c r="J45" s="276">
        <f t="shared" si="2"/>
        <v>8.6842105263157892E-8</v>
      </c>
      <c r="K45" s="279"/>
      <c r="L45" s="279"/>
      <c r="M45" s="279"/>
    </row>
    <row r="46" spans="1:17">
      <c r="A46" s="290">
        <v>13</v>
      </c>
      <c r="B46" s="273">
        <v>13</v>
      </c>
      <c r="C46" s="273">
        <v>59</v>
      </c>
      <c r="D46" s="273">
        <v>87</v>
      </c>
      <c r="E46" s="274">
        <v>2000000000</v>
      </c>
      <c r="F46" s="274">
        <v>1800000000</v>
      </c>
      <c r="G46" s="274">
        <v>1900000000</v>
      </c>
      <c r="H46" s="276">
        <f t="shared" si="3"/>
        <v>6.5000000000000003E-9</v>
      </c>
      <c r="I46" s="276">
        <f t="shared" si="2"/>
        <v>3.2777777777777776E-8</v>
      </c>
      <c r="J46" s="276">
        <f t="shared" si="2"/>
        <v>4.5789473684210526E-8</v>
      </c>
      <c r="K46" s="279"/>
      <c r="L46" s="279"/>
      <c r="M46" s="279"/>
    </row>
    <row r="47" spans="1:17">
      <c r="A47" s="290">
        <v>14</v>
      </c>
      <c r="B47" s="273">
        <v>22</v>
      </c>
      <c r="C47" s="273">
        <v>1500</v>
      </c>
      <c r="D47" s="273">
        <v>83</v>
      </c>
      <c r="E47" s="274">
        <v>3500000000</v>
      </c>
      <c r="F47" s="274">
        <v>2000000000</v>
      </c>
      <c r="G47" s="274">
        <v>1500000000</v>
      </c>
      <c r="H47" s="276">
        <f t="shared" si="3"/>
        <v>6.2857142857142855E-9</v>
      </c>
      <c r="I47" s="276">
        <f t="shared" si="2"/>
        <v>7.5000000000000002E-7</v>
      </c>
      <c r="J47" s="276">
        <f t="shared" si="2"/>
        <v>5.5333333333333333E-8</v>
      </c>
      <c r="K47" s="279"/>
      <c r="L47" s="279"/>
      <c r="M47" s="279"/>
    </row>
    <row r="48" spans="1:17">
      <c r="A48" s="290">
        <v>15</v>
      </c>
      <c r="B48" s="273">
        <v>21</v>
      </c>
      <c r="C48" s="273">
        <v>88</v>
      </c>
      <c r="D48" s="273">
        <v>133</v>
      </c>
      <c r="E48" s="274">
        <v>2000000000</v>
      </c>
      <c r="F48" s="274">
        <v>2000000000</v>
      </c>
      <c r="G48" s="274">
        <v>3400000000</v>
      </c>
      <c r="H48" s="276">
        <f t="shared" si="3"/>
        <v>1.05E-8</v>
      </c>
      <c r="I48" s="276">
        <f t="shared" si="2"/>
        <v>4.3999999999999997E-8</v>
      </c>
      <c r="J48" s="276">
        <f t="shared" si="2"/>
        <v>3.911764705882353E-8</v>
      </c>
      <c r="K48" s="279"/>
      <c r="L48" s="279"/>
      <c r="M48" s="279"/>
    </row>
    <row r="49" spans="1:13">
      <c r="A49" s="290">
        <v>16</v>
      </c>
      <c r="B49" s="273">
        <v>288</v>
      </c>
      <c r="C49" s="273">
        <v>55</v>
      </c>
      <c r="D49" s="273">
        <v>82</v>
      </c>
      <c r="E49" s="274">
        <v>2000000000</v>
      </c>
      <c r="F49" s="274">
        <v>2400000000</v>
      </c>
      <c r="G49" s="274">
        <v>1600000000</v>
      </c>
      <c r="H49" s="276">
        <f t="shared" si="3"/>
        <v>1.4399999999999999E-7</v>
      </c>
      <c r="I49" s="276">
        <f t="shared" si="2"/>
        <v>2.2916666666666667E-8</v>
      </c>
      <c r="J49" s="276">
        <f t="shared" si="2"/>
        <v>5.1249999999999999E-8</v>
      </c>
      <c r="K49" s="279"/>
      <c r="L49" s="279"/>
      <c r="M49" s="279"/>
    </row>
    <row r="50" spans="1:13">
      <c r="A50" s="290">
        <v>17</v>
      </c>
      <c r="B50" s="273">
        <v>34</v>
      </c>
      <c r="C50" s="273">
        <v>143</v>
      </c>
      <c r="D50" s="273">
        <v>133</v>
      </c>
      <c r="E50" s="274">
        <v>1900000000</v>
      </c>
      <c r="F50" s="274">
        <v>1400000000</v>
      </c>
      <c r="G50" s="274">
        <v>2800000000</v>
      </c>
      <c r="H50" s="276">
        <f t="shared" si="3"/>
        <v>1.7894736842105265E-8</v>
      </c>
      <c r="I50" s="276">
        <f t="shared" si="2"/>
        <v>1.0214285714285714E-7</v>
      </c>
      <c r="J50" s="276">
        <f t="shared" si="2"/>
        <v>4.7500000000000002E-8</v>
      </c>
      <c r="K50" s="279"/>
      <c r="L50" s="279"/>
      <c r="M50" s="279"/>
    </row>
    <row r="51" spans="1:13">
      <c r="A51" s="290">
        <v>18</v>
      </c>
      <c r="B51" s="273">
        <v>37</v>
      </c>
      <c r="C51" s="273">
        <v>110</v>
      </c>
      <c r="D51" s="273">
        <v>73</v>
      </c>
      <c r="E51" s="274">
        <v>1900000000</v>
      </c>
      <c r="F51" s="274">
        <v>1600000000</v>
      </c>
      <c r="G51" s="274">
        <v>5000000000</v>
      </c>
      <c r="H51" s="276">
        <f t="shared" si="3"/>
        <v>1.9473684210526315E-8</v>
      </c>
      <c r="I51" s="276">
        <f t="shared" si="2"/>
        <v>6.8750000000000004E-8</v>
      </c>
      <c r="J51" s="276">
        <f t="shared" si="2"/>
        <v>1.46E-8</v>
      </c>
      <c r="K51" s="279"/>
      <c r="L51" s="279"/>
      <c r="M51" s="279"/>
    </row>
    <row r="52" spans="1:13">
      <c r="A52" s="290">
        <v>19</v>
      </c>
      <c r="B52" s="273">
        <v>42</v>
      </c>
      <c r="C52" s="273">
        <v>1000</v>
      </c>
      <c r="D52" s="273">
        <v>736</v>
      </c>
      <c r="E52" s="274">
        <v>2300000000</v>
      </c>
      <c r="F52" s="274">
        <v>2000000000</v>
      </c>
      <c r="G52" s="274">
        <v>4000000000</v>
      </c>
      <c r="H52" s="276">
        <f t="shared" si="3"/>
        <v>1.8260869565217391E-8</v>
      </c>
      <c r="I52" s="276">
        <f t="shared" si="2"/>
        <v>4.9999999999999998E-7</v>
      </c>
      <c r="J52" s="276">
        <f t="shared" si="2"/>
        <v>1.8400000000000001E-7</v>
      </c>
      <c r="K52" s="279"/>
      <c r="L52" s="279"/>
      <c r="M52" s="279"/>
    </row>
    <row r="53" spans="1:13">
      <c r="A53" s="290">
        <v>20</v>
      </c>
      <c r="B53" s="273">
        <v>80</v>
      </c>
      <c r="C53" s="273">
        <v>61</v>
      </c>
      <c r="D53" s="273">
        <v>61</v>
      </c>
      <c r="E53" s="274">
        <v>2100000000</v>
      </c>
      <c r="F53" s="274">
        <v>2100000000</v>
      </c>
      <c r="G53" s="274">
        <v>4000000000</v>
      </c>
      <c r="H53" s="276">
        <f t="shared" si="3"/>
        <v>3.8095238095238096E-8</v>
      </c>
      <c r="I53" s="276">
        <f t="shared" si="2"/>
        <v>2.9047619047619048E-8</v>
      </c>
      <c r="J53" s="276">
        <f t="shared" si="2"/>
        <v>1.5250000000000001E-8</v>
      </c>
      <c r="K53" s="279"/>
      <c r="L53" s="279"/>
      <c r="M53" s="279"/>
    </row>
    <row r="54" spans="1:13">
      <c r="A54" s="290">
        <v>21</v>
      </c>
      <c r="B54" s="273">
        <v>108</v>
      </c>
      <c r="C54" s="273">
        <v>96</v>
      </c>
      <c r="D54" s="273">
        <v>150</v>
      </c>
      <c r="E54" s="274">
        <v>2000000000</v>
      </c>
      <c r="F54" s="274">
        <v>2800000000</v>
      </c>
      <c r="G54" s="274">
        <v>1700000000</v>
      </c>
      <c r="H54" s="276">
        <f t="shared" si="3"/>
        <v>5.4E-8</v>
      </c>
      <c r="I54" s="276">
        <f t="shared" si="2"/>
        <v>3.4285714285714286E-8</v>
      </c>
      <c r="J54" s="276">
        <f t="shared" si="2"/>
        <v>8.8235294117647056E-8</v>
      </c>
      <c r="K54" s="279"/>
      <c r="L54" s="279"/>
      <c r="M54" s="279"/>
    </row>
    <row r="55" spans="1:13">
      <c r="A55" s="290">
        <v>22</v>
      </c>
      <c r="B55" s="273">
        <v>37</v>
      </c>
      <c r="C55" s="273">
        <v>268</v>
      </c>
      <c r="D55" s="273">
        <v>72</v>
      </c>
      <c r="E55" s="274">
        <v>2300000000</v>
      </c>
      <c r="F55" s="274">
        <v>1900000000</v>
      </c>
      <c r="G55" s="274">
        <v>1600000000</v>
      </c>
      <c r="H55" s="276">
        <f t="shared" si="3"/>
        <v>1.6086956521739132E-8</v>
      </c>
      <c r="I55" s="276">
        <f t="shared" si="2"/>
        <v>1.4105263157894736E-7</v>
      </c>
      <c r="J55" s="276">
        <f t="shared" si="2"/>
        <v>4.4999999999999999E-8</v>
      </c>
      <c r="K55" s="279"/>
      <c r="L55" s="279"/>
      <c r="M55" s="279"/>
    </row>
    <row r="56" spans="1:13">
      <c r="A56" s="290">
        <v>23</v>
      </c>
      <c r="B56" s="273">
        <v>55</v>
      </c>
      <c r="C56" s="273">
        <v>91</v>
      </c>
      <c r="D56" s="273">
        <v>113</v>
      </c>
      <c r="E56" s="274">
        <v>2400000000</v>
      </c>
      <c r="F56" s="274">
        <v>1700000000</v>
      </c>
      <c r="G56" s="274">
        <v>900000000</v>
      </c>
      <c r="H56" s="276">
        <f t="shared" si="3"/>
        <v>2.2916666666666667E-8</v>
      </c>
      <c r="I56" s="276">
        <f t="shared" si="2"/>
        <v>5.3529411764705882E-8</v>
      </c>
      <c r="J56" s="276">
        <f t="shared" si="2"/>
        <v>1.2555555555555556E-7</v>
      </c>
      <c r="K56" s="279"/>
      <c r="L56" s="279"/>
      <c r="M56" s="279"/>
    </row>
    <row r="57" spans="1:13">
      <c r="A57" s="262">
        <v>24</v>
      </c>
      <c r="B57" s="281">
        <v>20</v>
      </c>
      <c r="C57" s="281">
        <v>210</v>
      </c>
      <c r="D57" s="281">
        <v>76</v>
      </c>
      <c r="E57" s="292">
        <v>4000000000</v>
      </c>
      <c r="F57" s="282">
        <v>1900000000</v>
      </c>
      <c r="G57" s="292">
        <v>1500000000</v>
      </c>
      <c r="H57" s="284">
        <f t="shared" si="3"/>
        <v>5.0000000000000001E-9</v>
      </c>
      <c r="I57" s="284">
        <f t="shared" si="2"/>
        <v>1.1052631578947368E-7</v>
      </c>
      <c r="J57" s="284">
        <f t="shared" si="2"/>
        <v>5.0666666666666664E-8</v>
      </c>
      <c r="K57" s="286"/>
      <c r="L57" s="286"/>
      <c r="M57" s="286"/>
    </row>
    <row r="58" spans="1:13">
      <c r="A58" s="278" t="s">
        <v>1382</v>
      </c>
      <c r="B58" s="287">
        <f>MEDIAN(B34:B57)</f>
        <v>37</v>
      </c>
      <c r="C58" s="287">
        <f>MEDIAN(C34:C57)</f>
        <v>103</v>
      </c>
      <c r="D58" s="287">
        <f>MEDIAN(D34:D57)</f>
        <v>111.5</v>
      </c>
      <c r="E58" s="288">
        <f>AVERAGE(E34:E57)</f>
        <v>2450000000</v>
      </c>
      <c r="F58" s="288">
        <f>AVERAGE(F34:F57)</f>
        <v>2091666666.6666667</v>
      </c>
      <c r="G58" s="288">
        <f>AVERAGE(G34:G57)</f>
        <v>2479166666.6666665</v>
      </c>
    </row>
    <row r="59" spans="1:13">
      <c r="A59" s="278" t="s">
        <v>1383</v>
      </c>
      <c r="B59" s="287">
        <f>_xlfn.PERCENTILE.INC(B34:B57,0.025)</f>
        <v>15.3</v>
      </c>
      <c r="C59" s="287">
        <f>_xlfn.PERCENTILE.INC(C34:C57,0.025)</f>
        <v>47.775000000000006</v>
      </c>
      <c r="D59" s="287">
        <f>_xlfn.PERCENTILE.INC(D34:D57,0.025)</f>
        <v>59.725000000000001</v>
      </c>
    </row>
    <row r="60" spans="1:13">
      <c r="A60" s="278" t="s">
        <v>1384</v>
      </c>
      <c r="B60" s="287">
        <f>_xlfn.PERCENTILE.INC(B35:B58,0.975)</f>
        <v>675.60000000000059</v>
      </c>
      <c r="C60" s="287">
        <f>_xlfn.PERCENTILE.INC(C35:C58,0.975)</f>
        <v>1212.5000000000005</v>
      </c>
      <c r="D60" s="287">
        <f>_xlfn.PERCENTILE.INC(D35:D58,0.975)</f>
        <v>1471.425</v>
      </c>
    </row>
  </sheetData>
  <mergeCells count="25">
    <mergeCell ref="B31:D31"/>
    <mergeCell ref="E31:G31"/>
    <mergeCell ref="H31:J31"/>
    <mergeCell ref="K31:M31"/>
    <mergeCell ref="N31:P31"/>
    <mergeCell ref="H1:J1"/>
    <mergeCell ref="K1:M1"/>
    <mergeCell ref="N1:P1"/>
    <mergeCell ref="M2:M3"/>
    <mergeCell ref="N2:N3"/>
    <mergeCell ref="O2:O3"/>
    <mergeCell ref="P2:P3"/>
    <mergeCell ref="H2:H3"/>
    <mergeCell ref="I2:I3"/>
    <mergeCell ref="J2:J3"/>
    <mergeCell ref="K2:K3"/>
    <mergeCell ref="L2:L3"/>
    <mergeCell ref="C2:C3"/>
    <mergeCell ref="D2:D3"/>
    <mergeCell ref="E2:E3"/>
    <mergeCell ref="F2:F3"/>
    <mergeCell ref="B1:D1"/>
    <mergeCell ref="E1:G1"/>
    <mergeCell ref="G2:G3"/>
    <mergeCell ref="B2:B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2F995-9755-4CE3-90E0-65F5273A2F67}">
  <dimension ref="B3:S33"/>
  <sheetViews>
    <sheetView topLeftCell="A16" workbookViewId="0">
      <selection activeCell="L35" sqref="L35"/>
    </sheetView>
  </sheetViews>
  <sheetFormatPr defaultRowHeight="14.4"/>
  <cols>
    <col min="2" max="2" width="20.5546875" customWidth="1"/>
    <col min="6" max="6" width="11.44140625" customWidth="1"/>
  </cols>
  <sheetData>
    <row r="3" spans="2:19">
      <c r="C3" s="301" t="s">
        <v>1412</v>
      </c>
      <c r="D3" s="301"/>
      <c r="E3" s="301"/>
      <c r="F3" s="301"/>
      <c r="G3" s="301"/>
      <c r="H3" s="301"/>
      <c r="I3" s="301"/>
      <c r="M3" s="301" t="s">
        <v>1414</v>
      </c>
      <c r="N3" s="301"/>
      <c r="O3" s="301"/>
      <c r="P3" s="301"/>
      <c r="Q3" s="301"/>
      <c r="R3" s="301"/>
      <c r="S3" s="301"/>
    </row>
    <row r="4" spans="2:19">
      <c r="C4" t="s">
        <v>1413</v>
      </c>
      <c r="G4" t="s">
        <v>1392</v>
      </c>
      <c r="M4" t="s">
        <v>1415</v>
      </c>
      <c r="Q4" t="s">
        <v>1392</v>
      </c>
    </row>
    <row r="6" spans="2:19">
      <c r="B6" t="s">
        <v>1393</v>
      </c>
      <c r="C6">
        <v>2.4999999999999996E-3</v>
      </c>
      <c r="D6">
        <v>1.4516129032258066E-3</v>
      </c>
      <c r="E6">
        <v>1.8644067796610177E-3</v>
      </c>
      <c r="G6">
        <v>1.2893243940175347</v>
      </c>
      <c r="H6">
        <v>0.74863997071985899</v>
      </c>
      <c r="I6">
        <v>0.9615300565554501</v>
      </c>
      <c r="L6" t="s">
        <v>1393</v>
      </c>
      <c r="M6">
        <v>1.2678571428571428E-2</v>
      </c>
      <c r="N6">
        <v>1.2096774193548387E-2</v>
      </c>
      <c r="O6">
        <v>1.2881355932203391E-2</v>
      </c>
      <c r="Q6">
        <v>1.0100837658199033</v>
      </c>
      <c r="R6">
        <v>0.96373280700672292</v>
      </c>
      <c r="S6">
        <v>1.026239319009193</v>
      </c>
    </row>
    <row r="7" spans="2:19">
      <c r="B7" t="s">
        <v>1394</v>
      </c>
      <c r="C7">
        <v>3.9999999999999992E-3</v>
      </c>
      <c r="D7">
        <v>5.0000000000000001E-3</v>
      </c>
      <c r="E7">
        <v>7.8723404255319155E-3</v>
      </c>
      <c r="G7">
        <v>2.0629190304280551</v>
      </c>
      <c r="H7">
        <v>2.5786487880350699</v>
      </c>
      <c r="I7">
        <v>4.0600002194594715</v>
      </c>
      <c r="L7" t="s">
        <v>1394</v>
      </c>
      <c r="M7">
        <v>5.1999999999999998E-3</v>
      </c>
      <c r="N7">
        <v>6.7187499999999999E-3</v>
      </c>
      <c r="O7">
        <v>1.0638297872340427E-2</v>
      </c>
      <c r="Q7">
        <v>0.41427660930528998</v>
      </c>
      <c r="R7">
        <v>0.53527326322498403</v>
      </c>
      <c r="S7">
        <v>0.84753807141016779</v>
      </c>
    </row>
    <row r="8" spans="2:19">
      <c r="B8" t="s">
        <v>1395</v>
      </c>
      <c r="C8">
        <v>4.2222222222222227E-3</v>
      </c>
      <c r="D8">
        <v>4.6296296296296294E-3</v>
      </c>
      <c r="E8">
        <v>1.173076923076923E-2</v>
      </c>
      <c r="G8">
        <v>2.1775256432296146</v>
      </c>
      <c r="H8">
        <v>2.3876377666991386</v>
      </c>
      <c r="I8">
        <v>6.0499067719284323</v>
      </c>
      <c r="L8" t="s">
        <v>1395</v>
      </c>
      <c r="M8">
        <v>6.6666666666666662E-3</v>
      </c>
      <c r="N8">
        <v>8.3333333333333332E-3</v>
      </c>
      <c r="O8">
        <v>6.1538461538461538E-3</v>
      </c>
      <c r="Q8">
        <v>0.5311238580837051</v>
      </c>
      <c r="R8">
        <v>0.66390482260463135</v>
      </c>
      <c r="S8">
        <v>0.49026817669265088</v>
      </c>
    </row>
    <row r="9" spans="2:19">
      <c r="B9" t="s">
        <v>1396</v>
      </c>
      <c r="C9">
        <v>6.4583333333333324E-3</v>
      </c>
      <c r="D9">
        <v>6.59090909090909E-3</v>
      </c>
      <c r="E9">
        <v>1.0208333333333335E-2</v>
      </c>
      <c r="G9">
        <v>3.330754684545298</v>
      </c>
      <c r="H9">
        <v>3.3991279478644096</v>
      </c>
      <c r="I9">
        <v>5.264741275571601</v>
      </c>
      <c r="L9" t="s">
        <v>1396</v>
      </c>
      <c r="M9">
        <v>0</v>
      </c>
      <c r="N9">
        <v>5.909090909090909E-3</v>
      </c>
      <c r="O9">
        <v>5.8333333333333336E-3</v>
      </c>
      <c r="Q9">
        <v>0</v>
      </c>
      <c r="R9">
        <v>0.4707688742105568</v>
      </c>
      <c r="S9">
        <v>0.46473337582324198</v>
      </c>
    </row>
    <row r="10" spans="2:19">
      <c r="B10" t="s">
        <v>1397</v>
      </c>
      <c r="C10">
        <v>1.9354838709677419E-3</v>
      </c>
      <c r="D10">
        <v>2.0588235294117644E-3</v>
      </c>
      <c r="E10">
        <v>1.6129032258064514E-3</v>
      </c>
      <c r="G10">
        <v>0.99818662762647858</v>
      </c>
      <c r="H10">
        <v>1.0617965597791461</v>
      </c>
      <c r="I10">
        <v>0.83182218968873201</v>
      </c>
      <c r="L10" t="s">
        <v>1397</v>
      </c>
      <c r="M10">
        <v>1.4838709677419354E-2</v>
      </c>
      <c r="N10">
        <v>0.01</v>
      </c>
      <c r="O10">
        <v>1.1129032258064516E-2</v>
      </c>
      <c r="Q10">
        <v>1.1821789099282467</v>
      </c>
      <c r="R10">
        <v>0.79668578712555771</v>
      </c>
      <c r="S10">
        <v>0.88663418244618519</v>
      </c>
    </row>
    <row r="11" spans="2:19">
      <c r="B11" t="s">
        <v>1399</v>
      </c>
      <c r="C11">
        <v>2.5000000000000001E-3</v>
      </c>
      <c r="D11">
        <v>1.5873015873015873E-3</v>
      </c>
      <c r="E11">
        <v>3.6507936507936514E-3</v>
      </c>
      <c r="G11">
        <v>1.289324394017535</v>
      </c>
      <c r="H11">
        <v>0.81861866286827611</v>
      </c>
      <c r="I11">
        <v>1.8828229245970354</v>
      </c>
      <c r="L11" t="s">
        <v>1399</v>
      </c>
      <c r="M11">
        <v>1.2500000000000002E-2</v>
      </c>
      <c r="N11">
        <v>8.4126984126984133E-3</v>
      </c>
      <c r="O11">
        <v>1.0793650793650795E-2</v>
      </c>
      <c r="Q11">
        <v>0.99585723390694725</v>
      </c>
      <c r="R11">
        <v>0.67022772567705646</v>
      </c>
      <c r="S11">
        <v>0.85991481784980828</v>
      </c>
    </row>
    <row r="12" spans="2:19">
      <c r="B12" t="s">
        <v>1398</v>
      </c>
      <c r="C12">
        <v>0</v>
      </c>
      <c r="D12">
        <v>3.3333333333333327E-3</v>
      </c>
      <c r="E12">
        <v>2.8333333333333331E-3</v>
      </c>
      <c r="G12">
        <v>0</v>
      </c>
      <c r="H12">
        <v>1.7190991920233794</v>
      </c>
      <c r="I12">
        <v>1.4612343132198726</v>
      </c>
      <c r="L12" t="s">
        <v>1398</v>
      </c>
      <c r="M12">
        <v>2.0312500000000001E-3</v>
      </c>
      <c r="N12">
        <v>5.1666666666666666E-3</v>
      </c>
      <c r="O12">
        <v>3.8333333333333331E-3</v>
      </c>
      <c r="Q12">
        <v>0.16182680050987891</v>
      </c>
      <c r="R12">
        <v>0.41162099001487146</v>
      </c>
      <c r="S12">
        <v>0.30539621839813041</v>
      </c>
    </row>
    <row r="15" spans="2:19">
      <c r="B15" s="224" t="s">
        <v>305</v>
      </c>
      <c r="C15" s="215">
        <v>1</v>
      </c>
      <c r="D15" s="215"/>
      <c r="E15" s="215"/>
      <c r="F15" s="215"/>
      <c r="G15" s="215"/>
      <c r="H15" s="215"/>
      <c r="L15" s="224" t="s">
        <v>305</v>
      </c>
      <c r="M15" s="215">
        <v>1</v>
      </c>
      <c r="N15" s="215"/>
      <c r="O15" s="215"/>
      <c r="P15" s="215"/>
      <c r="Q15" s="215"/>
      <c r="R15" s="215"/>
    </row>
    <row r="16" spans="2:19">
      <c r="B16" s="224" t="s">
        <v>306</v>
      </c>
      <c r="C16" s="215">
        <v>6</v>
      </c>
      <c r="D16" s="215"/>
      <c r="E16" s="215"/>
      <c r="F16" s="215"/>
      <c r="G16" s="215"/>
      <c r="H16" s="215"/>
      <c r="L16" s="224" t="s">
        <v>306</v>
      </c>
      <c r="M16" s="215">
        <v>6</v>
      </c>
      <c r="N16" s="215"/>
      <c r="O16" s="215"/>
      <c r="P16" s="215"/>
      <c r="Q16" s="215"/>
      <c r="R16" s="215"/>
    </row>
    <row r="17" spans="2:18">
      <c r="B17" s="224" t="s">
        <v>24</v>
      </c>
      <c r="C17" s="215">
        <v>0.05</v>
      </c>
      <c r="D17" s="215"/>
      <c r="E17" s="215"/>
      <c r="F17" s="215"/>
      <c r="G17" s="215"/>
      <c r="H17" s="215"/>
      <c r="L17" s="224" t="s">
        <v>24</v>
      </c>
      <c r="M17" s="215">
        <v>0.05</v>
      </c>
      <c r="N17" s="215"/>
      <c r="O17" s="215"/>
      <c r="P17" s="215"/>
      <c r="Q17" s="215"/>
      <c r="R17" s="215"/>
    </row>
    <row r="18" spans="2:18">
      <c r="B18" s="224"/>
      <c r="C18" s="215"/>
      <c r="D18" s="215"/>
      <c r="E18" s="215"/>
      <c r="F18" s="215"/>
      <c r="G18" s="215"/>
      <c r="H18" s="215"/>
      <c r="L18" s="224"/>
      <c r="M18" s="215"/>
      <c r="N18" s="215"/>
      <c r="O18" s="215"/>
      <c r="P18" s="215"/>
      <c r="Q18" s="215"/>
      <c r="R18" s="215"/>
    </row>
    <row r="19" spans="2:18">
      <c r="B19" s="224" t="s">
        <v>436</v>
      </c>
      <c r="C19" s="215" t="s">
        <v>437</v>
      </c>
      <c r="D19" s="215" t="s">
        <v>22</v>
      </c>
      <c r="E19" s="215" t="s">
        <v>21</v>
      </c>
      <c r="F19" s="215" t="s">
        <v>311</v>
      </c>
      <c r="G19" s="215" t="s">
        <v>23</v>
      </c>
      <c r="H19" s="215"/>
      <c r="L19" s="224" t="s">
        <v>436</v>
      </c>
      <c r="M19" s="215" t="s">
        <v>437</v>
      </c>
      <c r="N19" s="215" t="s">
        <v>22</v>
      </c>
      <c r="O19" s="215" t="s">
        <v>21</v>
      </c>
      <c r="P19" s="215" t="s">
        <v>311</v>
      </c>
      <c r="Q19" s="215" t="s">
        <v>23</v>
      </c>
      <c r="R19" s="215"/>
    </row>
    <row r="20" spans="2:18">
      <c r="B20" s="224" t="s">
        <v>1400</v>
      </c>
      <c r="C20" s="215">
        <v>-10.83</v>
      </c>
      <c r="D20" s="215" t="s">
        <v>7</v>
      </c>
      <c r="E20" s="215" t="s">
        <v>6</v>
      </c>
      <c r="F20" s="215">
        <v>0.1946</v>
      </c>
      <c r="G20" s="215" t="s">
        <v>19</v>
      </c>
      <c r="H20" s="215" t="s">
        <v>1401</v>
      </c>
      <c r="L20" s="224" t="s">
        <v>1400</v>
      </c>
      <c r="M20" s="215">
        <v>9</v>
      </c>
      <c r="N20" s="215" t="s">
        <v>7</v>
      </c>
      <c r="O20" s="215" t="s">
        <v>6</v>
      </c>
      <c r="P20" s="215">
        <v>0.45390000000000003</v>
      </c>
      <c r="Q20" s="215" t="s">
        <v>19</v>
      </c>
      <c r="R20" s="215" t="s">
        <v>1401</v>
      </c>
    </row>
    <row r="21" spans="2:18">
      <c r="B21" s="224" t="s">
        <v>1402</v>
      </c>
      <c r="C21" s="215">
        <v>-11.5</v>
      </c>
      <c r="D21" s="215" t="s">
        <v>7</v>
      </c>
      <c r="E21" s="215" t="s">
        <v>6</v>
      </c>
      <c r="F21" s="215">
        <v>0.13900000000000001</v>
      </c>
      <c r="G21" s="215" t="s">
        <v>17</v>
      </c>
      <c r="H21" s="215" t="s">
        <v>1403</v>
      </c>
      <c r="L21" s="224" t="s">
        <v>1402</v>
      </c>
      <c r="M21" s="215">
        <v>9.3330000000000002</v>
      </c>
      <c r="N21" s="215" t="s">
        <v>7</v>
      </c>
      <c r="O21" s="215" t="s">
        <v>6</v>
      </c>
      <c r="P21" s="215">
        <v>0.3926</v>
      </c>
      <c r="Q21" s="215" t="s">
        <v>17</v>
      </c>
      <c r="R21" s="215" t="s">
        <v>1403</v>
      </c>
    </row>
    <row r="22" spans="2:18">
      <c r="B22" s="224" t="s">
        <v>1404</v>
      </c>
      <c r="C22" s="215">
        <v>-13.17</v>
      </c>
      <c r="D22" s="215" t="s">
        <v>7</v>
      </c>
      <c r="E22" s="215" t="s">
        <v>6</v>
      </c>
      <c r="F22" s="294">
        <v>5.6000000000000001E-2</v>
      </c>
      <c r="G22" s="215" t="s">
        <v>15</v>
      </c>
      <c r="H22" s="215" t="s">
        <v>1405</v>
      </c>
      <c r="L22" s="224" t="s">
        <v>1404</v>
      </c>
      <c r="M22" s="215">
        <v>14</v>
      </c>
      <c r="N22" s="215" t="s">
        <v>10</v>
      </c>
      <c r="O22" s="294" t="s">
        <v>9</v>
      </c>
      <c r="P22" s="215">
        <v>3.4299999999999997E-2</v>
      </c>
      <c r="Q22" s="215" t="s">
        <v>15</v>
      </c>
      <c r="R22" s="215" t="s">
        <v>1405</v>
      </c>
    </row>
    <row r="23" spans="2:18">
      <c r="B23" s="224" t="s">
        <v>1406</v>
      </c>
      <c r="C23" s="215">
        <v>-0.5</v>
      </c>
      <c r="D23" s="215" t="s">
        <v>7</v>
      </c>
      <c r="E23" s="215" t="s">
        <v>6</v>
      </c>
      <c r="F23" s="215" t="s">
        <v>5</v>
      </c>
      <c r="G23" s="215" t="s">
        <v>13</v>
      </c>
      <c r="H23" s="215" t="s">
        <v>1407</v>
      </c>
      <c r="L23" s="224" t="s">
        <v>1406</v>
      </c>
      <c r="M23" s="215">
        <v>2</v>
      </c>
      <c r="N23" s="215" t="s">
        <v>7</v>
      </c>
      <c r="O23" s="215" t="s">
        <v>6</v>
      </c>
      <c r="P23" s="215" t="s">
        <v>5</v>
      </c>
      <c r="Q23" s="215" t="s">
        <v>13</v>
      </c>
      <c r="R23" s="215" t="s">
        <v>1407</v>
      </c>
    </row>
    <row r="24" spans="2:18">
      <c r="B24" s="224" t="s">
        <v>1408</v>
      </c>
      <c r="C24" s="215">
        <v>-2.6669999999999998</v>
      </c>
      <c r="D24" s="215" t="s">
        <v>7</v>
      </c>
      <c r="E24" s="215" t="s">
        <v>6</v>
      </c>
      <c r="F24" s="215" t="s">
        <v>5</v>
      </c>
      <c r="G24" s="215" t="s">
        <v>11</v>
      </c>
      <c r="H24" s="215" t="s">
        <v>1409</v>
      </c>
      <c r="L24" s="224" t="s">
        <v>1408</v>
      </c>
      <c r="M24" s="215">
        <v>3.6669999999999998</v>
      </c>
      <c r="N24" s="215" t="s">
        <v>7</v>
      </c>
      <c r="O24" s="215" t="s">
        <v>6</v>
      </c>
      <c r="P24" s="215" t="s">
        <v>5</v>
      </c>
      <c r="Q24" s="215" t="s">
        <v>11</v>
      </c>
      <c r="R24" s="215" t="s">
        <v>1409</v>
      </c>
    </row>
    <row r="25" spans="2:18">
      <c r="B25" s="224" t="s">
        <v>1410</v>
      </c>
      <c r="C25" s="215">
        <v>-2.1669999999999998</v>
      </c>
      <c r="D25" s="215" t="s">
        <v>7</v>
      </c>
      <c r="E25" s="215" t="s">
        <v>6</v>
      </c>
      <c r="F25" s="215" t="s">
        <v>5</v>
      </c>
      <c r="G25" s="215" t="s">
        <v>4</v>
      </c>
      <c r="H25" s="293" t="s">
        <v>1411</v>
      </c>
      <c r="L25" s="224" t="s">
        <v>1410</v>
      </c>
      <c r="M25" s="215">
        <v>15.67</v>
      </c>
      <c r="N25" s="215" t="s">
        <v>10</v>
      </c>
      <c r="O25" s="294" t="s">
        <v>9</v>
      </c>
      <c r="P25" s="215">
        <v>1.1900000000000001E-2</v>
      </c>
      <c r="Q25" s="215" t="s">
        <v>4</v>
      </c>
      <c r="R25" s="293" t="s">
        <v>1411</v>
      </c>
    </row>
    <row r="26" spans="2:18">
      <c r="B26" s="224"/>
      <c r="C26" s="215"/>
      <c r="D26" s="215"/>
      <c r="E26" s="215"/>
      <c r="F26" s="215"/>
      <c r="G26" s="215"/>
      <c r="H26" s="215"/>
      <c r="L26" s="224"/>
      <c r="M26" s="215"/>
      <c r="N26" s="215"/>
      <c r="O26" s="215"/>
      <c r="P26" s="215"/>
      <c r="Q26" s="215"/>
      <c r="R26" s="215"/>
    </row>
    <row r="27" spans="2:18">
      <c r="B27" s="224" t="s">
        <v>325</v>
      </c>
      <c r="C27" s="215" t="s">
        <v>449</v>
      </c>
      <c r="D27" s="215" t="s">
        <v>450</v>
      </c>
      <c r="E27" s="215" t="s">
        <v>437</v>
      </c>
      <c r="F27" s="215" t="s">
        <v>2</v>
      </c>
      <c r="G27" s="215" t="s">
        <v>1</v>
      </c>
      <c r="H27" s="215" t="s">
        <v>0</v>
      </c>
      <c r="L27" s="224" t="s">
        <v>325</v>
      </c>
      <c r="M27" s="215" t="s">
        <v>449</v>
      </c>
      <c r="N27" s="215" t="s">
        <v>450</v>
      </c>
      <c r="O27" s="215" t="s">
        <v>437</v>
      </c>
      <c r="P27" s="215" t="s">
        <v>2</v>
      </c>
      <c r="Q27" s="215" t="s">
        <v>1</v>
      </c>
      <c r="R27" s="215" t="s">
        <v>0</v>
      </c>
    </row>
    <row r="28" spans="2:18">
      <c r="B28" s="224" t="s">
        <v>1400</v>
      </c>
      <c r="C28" s="215">
        <v>5.1669999999999998</v>
      </c>
      <c r="D28" s="215">
        <v>16</v>
      </c>
      <c r="E28" s="215">
        <v>-10.83</v>
      </c>
      <c r="F28" s="215">
        <v>3</v>
      </c>
      <c r="G28" s="215">
        <v>3</v>
      </c>
      <c r="H28" s="215">
        <v>2.1389999999999998</v>
      </c>
      <c r="L28" s="224" t="s">
        <v>1400</v>
      </c>
      <c r="M28" s="215">
        <v>18.670000000000002</v>
      </c>
      <c r="N28" s="215">
        <v>9.6669999999999998</v>
      </c>
      <c r="O28" s="215">
        <v>9</v>
      </c>
      <c r="P28" s="215">
        <v>3</v>
      </c>
      <c r="Q28" s="215">
        <v>3</v>
      </c>
      <c r="R28" s="215">
        <v>1.776</v>
      </c>
    </row>
    <row r="29" spans="2:18">
      <c r="B29" s="224" t="s">
        <v>1402</v>
      </c>
      <c r="C29" s="215">
        <v>5.1669999999999998</v>
      </c>
      <c r="D29" s="215">
        <v>16.670000000000002</v>
      </c>
      <c r="E29" s="215">
        <v>-11.5</v>
      </c>
      <c r="F29" s="215">
        <v>3</v>
      </c>
      <c r="G29" s="215">
        <v>3</v>
      </c>
      <c r="H29" s="215">
        <v>2.2709999999999999</v>
      </c>
      <c r="L29" s="224" t="s">
        <v>1402</v>
      </c>
      <c r="M29" s="215">
        <v>18.670000000000002</v>
      </c>
      <c r="N29" s="215">
        <v>9.3330000000000002</v>
      </c>
      <c r="O29" s="215">
        <v>9.3330000000000002</v>
      </c>
      <c r="P29" s="215">
        <v>3</v>
      </c>
      <c r="Q29" s="215">
        <v>3</v>
      </c>
      <c r="R29" s="215">
        <v>1.8420000000000001</v>
      </c>
    </row>
    <row r="30" spans="2:18">
      <c r="B30" s="224" t="s">
        <v>1404</v>
      </c>
      <c r="C30" s="215">
        <v>5.1669999999999998</v>
      </c>
      <c r="D30" s="215">
        <v>18.329999999999998</v>
      </c>
      <c r="E30" s="215">
        <v>-13.17</v>
      </c>
      <c r="F30" s="215">
        <v>3</v>
      </c>
      <c r="G30" s="215">
        <v>3</v>
      </c>
      <c r="H30" s="215">
        <v>2.6</v>
      </c>
      <c r="L30" s="224" t="s">
        <v>1404</v>
      </c>
      <c r="M30" s="215">
        <v>18.670000000000002</v>
      </c>
      <c r="N30" s="215">
        <v>4.6669999999999998</v>
      </c>
      <c r="O30" s="215">
        <v>14</v>
      </c>
      <c r="P30" s="215">
        <v>3</v>
      </c>
      <c r="Q30" s="215">
        <v>3</v>
      </c>
      <c r="R30" s="215">
        <v>2.7629999999999999</v>
      </c>
    </row>
    <row r="31" spans="2:18">
      <c r="B31" s="224" t="s">
        <v>1406</v>
      </c>
      <c r="C31" s="215">
        <v>5.1669999999999998</v>
      </c>
      <c r="D31" s="215">
        <v>5.6669999999999998</v>
      </c>
      <c r="E31" s="215">
        <v>-0.5</v>
      </c>
      <c r="F31" s="215">
        <v>3</v>
      </c>
      <c r="G31" s="215">
        <v>3</v>
      </c>
      <c r="H31" s="215">
        <v>9.8720000000000002E-2</v>
      </c>
      <c r="L31" s="224" t="s">
        <v>1406</v>
      </c>
      <c r="M31" s="215">
        <v>18.670000000000002</v>
      </c>
      <c r="N31" s="215">
        <v>16.670000000000002</v>
      </c>
      <c r="O31" s="215">
        <v>2</v>
      </c>
      <c r="P31" s="215">
        <v>3</v>
      </c>
      <c r="Q31" s="215">
        <v>3</v>
      </c>
      <c r="R31" s="215">
        <v>0.39479999999999998</v>
      </c>
    </row>
    <row r="32" spans="2:18">
      <c r="B32" s="224" t="s">
        <v>1408</v>
      </c>
      <c r="C32" s="215">
        <v>5.1669999999999998</v>
      </c>
      <c r="D32" s="215">
        <v>7.8330000000000002</v>
      </c>
      <c r="E32" s="215">
        <v>-2.6669999999999998</v>
      </c>
      <c r="F32" s="215">
        <v>3</v>
      </c>
      <c r="G32" s="215">
        <v>3</v>
      </c>
      <c r="H32" s="215">
        <v>0.52649999999999997</v>
      </c>
      <c r="L32" s="224" t="s">
        <v>1408</v>
      </c>
      <c r="M32" s="215">
        <v>18.670000000000002</v>
      </c>
      <c r="N32" s="215">
        <v>15</v>
      </c>
      <c r="O32" s="215">
        <v>3.6669999999999998</v>
      </c>
      <c r="P32" s="215">
        <v>3</v>
      </c>
      <c r="Q32" s="215">
        <v>3</v>
      </c>
      <c r="R32" s="215">
        <v>0.72370000000000001</v>
      </c>
    </row>
    <row r="33" spans="2:18">
      <c r="B33" s="224" t="s">
        <v>1410</v>
      </c>
      <c r="C33" s="215">
        <v>5.1669999999999998</v>
      </c>
      <c r="D33" s="215">
        <v>7.3330000000000002</v>
      </c>
      <c r="E33" s="215">
        <v>-2.1669999999999998</v>
      </c>
      <c r="F33" s="215">
        <v>3</v>
      </c>
      <c r="G33" s="215">
        <v>3</v>
      </c>
      <c r="H33" s="215">
        <v>0.42780000000000001</v>
      </c>
      <c r="L33" s="224" t="s">
        <v>1410</v>
      </c>
      <c r="M33" s="215">
        <v>18.670000000000002</v>
      </c>
      <c r="N33" s="215">
        <v>3</v>
      </c>
      <c r="O33" s="215">
        <v>15.67</v>
      </c>
      <c r="P33" s="215">
        <v>3</v>
      </c>
      <c r="Q33" s="215">
        <v>3</v>
      </c>
      <c r="R33" s="215">
        <v>3.0920000000000001</v>
      </c>
    </row>
  </sheetData>
  <mergeCells count="2">
    <mergeCell ref="C3:I3"/>
    <mergeCell ref="M3:S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81481-F715-4295-8B38-81DEC83CB7A0}">
  <dimension ref="B1:R41"/>
  <sheetViews>
    <sheetView workbookViewId="0">
      <selection activeCell="H20" sqref="H20"/>
    </sheetView>
  </sheetViews>
  <sheetFormatPr defaultRowHeight="14.4"/>
  <cols>
    <col min="2" max="2" width="54.44140625" customWidth="1"/>
    <col min="5" max="5" width="25.109375" customWidth="1"/>
  </cols>
  <sheetData>
    <row r="1" spans="2:18" ht="15" thickBot="1"/>
    <row r="2" spans="2:18">
      <c r="C2" s="369" t="s">
        <v>877</v>
      </c>
      <c r="D2" s="370"/>
      <c r="E2" s="370"/>
      <c r="F2" s="370"/>
      <c r="G2" s="370"/>
      <c r="H2" s="370"/>
      <c r="I2" s="370"/>
      <c r="J2" s="371"/>
      <c r="K2" s="372" t="s">
        <v>878</v>
      </c>
      <c r="L2" s="370"/>
      <c r="M2" s="370"/>
      <c r="N2" s="370"/>
      <c r="O2" s="370"/>
      <c r="P2" s="370"/>
      <c r="Q2" s="370"/>
      <c r="R2" s="371"/>
    </row>
    <row r="3" spans="2:18">
      <c r="B3" s="2" t="s">
        <v>868</v>
      </c>
      <c r="C3" s="121">
        <v>2.68</v>
      </c>
      <c r="D3" s="1">
        <v>2.08</v>
      </c>
      <c r="E3" s="1">
        <v>2.86</v>
      </c>
      <c r="F3" s="1">
        <v>4.26</v>
      </c>
      <c r="G3" s="1">
        <v>2.92</v>
      </c>
      <c r="H3" s="1">
        <v>2.38</v>
      </c>
      <c r="I3" s="1">
        <v>4.2300000000000004</v>
      </c>
      <c r="J3" s="46">
        <v>3.42</v>
      </c>
      <c r="K3" s="121">
        <v>2.38</v>
      </c>
      <c r="L3" s="1">
        <v>3.57</v>
      </c>
      <c r="M3" s="1">
        <v>3.72</v>
      </c>
      <c r="N3" s="1">
        <v>4.4800000000000004</v>
      </c>
      <c r="O3" s="1">
        <v>4.5599999999999996</v>
      </c>
      <c r="P3" s="1">
        <v>3.19</v>
      </c>
      <c r="Q3" s="1">
        <v>2.98</v>
      </c>
      <c r="R3" s="46">
        <v>2.86</v>
      </c>
    </row>
    <row r="4" spans="2:18">
      <c r="B4" s="2" t="s">
        <v>869</v>
      </c>
      <c r="C4" s="121">
        <v>2.62324929</v>
      </c>
      <c r="D4" s="1">
        <v>7.1205739299999999</v>
      </c>
      <c r="E4" s="1">
        <v>4.44090908</v>
      </c>
      <c r="F4" s="1">
        <v>2.38021124</v>
      </c>
      <c r="G4" s="1">
        <v>3.68</v>
      </c>
      <c r="H4" s="1">
        <v>3.78</v>
      </c>
      <c r="I4" s="1">
        <v>2.68</v>
      </c>
      <c r="J4" s="46">
        <v>4.4800000000000004</v>
      </c>
      <c r="K4" s="121">
        <v>5.3802112400000004</v>
      </c>
      <c r="L4" s="1">
        <v>5.3802112400000004</v>
      </c>
      <c r="M4" s="1">
        <v>5.9242792900000003</v>
      </c>
      <c r="N4" s="1">
        <v>6.0334237599999998</v>
      </c>
      <c r="O4" s="1">
        <v>5.78</v>
      </c>
      <c r="P4" s="1">
        <v>5.78</v>
      </c>
      <c r="Q4" s="1">
        <v>5.56</v>
      </c>
      <c r="R4" s="46">
        <v>5.98</v>
      </c>
    </row>
    <row r="5" spans="2:18">
      <c r="B5" s="2" t="s">
        <v>1388</v>
      </c>
      <c r="C5" s="121">
        <v>3.6812412399999999</v>
      </c>
      <c r="D5" s="1">
        <v>4.0334237599999998</v>
      </c>
      <c r="E5" s="1">
        <v>2.5563025000000001</v>
      </c>
      <c r="F5" s="1">
        <v>5.0334237599999998</v>
      </c>
      <c r="G5" s="1">
        <v>3.78</v>
      </c>
      <c r="H5" s="1">
        <v>4.03</v>
      </c>
      <c r="I5" s="1">
        <v>4.38</v>
      </c>
      <c r="J5" s="46">
        <v>4.92</v>
      </c>
      <c r="K5" s="121">
        <v>7.15836249</v>
      </c>
      <c r="L5" s="1">
        <v>7.44090908</v>
      </c>
      <c r="M5" s="1">
        <v>7.4771212499999997</v>
      </c>
      <c r="N5" s="1">
        <v>7.4771212499999997</v>
      </c>
      <c r="O5" s="1">
        <v>7.36</v>
      </c>
      <c r="P5" s="1">
        <v>6.78</v>
      </c>
      <c r="Q5" s="1">
        <v>7.38</v>
      </c>
      <c r="R5" s="46">
        <v>7.44</v>
      </c>
    </row>
    <row r="6" spans="2:18">
      <c r="B6" s="2" t="s">
        <v>870</v>
      </c>
      <c r="C6" s="121">
        <v>3.6812412399999999</v>
      </c>
      <c r="D6" s="35" t="s">
        <v>871</v>
      </c>
      <c r="E6" s="1">
        <v>3.05690485</v>
      </c>
      <c r="F6" s="1">
        <v>1.7781512500000001</v>
      </c>
      <c r="G6" s="1">
        <v>3.27</v>
      </c>
      <c r="H6" s="1">
        <v>3.33</v>
      </c>
      <c r="I6" s="1">
        <v>3.24</v>
      </c>
      <c r="J6" s="122" t="s">
        <v>872</v>
      </c>
      <c r="K6" s="121">
        <v>5.9242792900000003</v>
      </c>
      <c r="L6" s="1">
        <v>4.0334237599999998</v>
      </c>
      <c r="M6" s="1">
        <v>4.6812412400000003</v>
      </c>
      <c r="N6" s="1">
        <v>7.15836249</v>
      </c>
      <c r="O6" s="1">
        <v>3.78</v>
      </c>
      <c r="P6" s="1">
        <v>4.4400000000000004</v>
      </c>
      <c r="Q6" s="1">
        <v>4.4000000000000004</v>
      </c>
      <c r="R6" s="46">
        <v>3.92</v>
      </c>
    </row>
    <row r="7" spans="2:18">
      <c r="B7" s="2" t="s">
        <v>775</v>
      </c>
      <c r="C7" s="121">
        <v>3.9822712299999998</v>
      </c>
      <c r="D7" s="1">
        <v>3.07918125</v>
      </c>
      <c r="E7" s="1">
        <v>2.9242792899999999</v>
      </c>
      <c r="F7" s="1">
        <v>4.0791812500000004</v>
      </c>
      <c r="G7" s="1">
        <v>4.6399999999999997</v>
      </c>
      <c r="H7" s="1">
        <v>3.32</v>
      </c>
      <c r="I7" s="1">
        <v>7.98</v>
      </c>
      <c r="J7" s="46">
        <v>4.8600000000000003</v>
      </c>
      <c r="K7" s="121">
        <v>6.9242792900000003</v>
      </c>
      <c r="L7" s="1">
        <v>7.15836249</v>
      </c>
      <c r="M7" s="1">
        <v>6.9242792900000003</v>
      </c>
      <c r="N7" s="1">
        <v>4.7781512499999996</v>
      </c>
      <c r="O7" s="1">
        <v>4.16</v>
      </c>
      <c r="P7" s="1">
        <v>6.42</v>
      </c>
      <c r="Q7" s="1">
        <v>7.42</v>
      </c>
      <c r="R7" s="46">
        <v>6.44</v>
      </c>
    </row>
    <row r="8" spans="2:18">
      <c r="B8" s="2" t="s">
        <v>873</v>
      </c>
      <c r="C8" s="121">
        <v>6.7781512499999996</v>
      </c>
      <c r="D8" s="1">
        <v>7.0334237599999998</v>
      </c>
      <c r="E8" s="1">
        <v>6.7781512499999996</v>
      </c>
      <c r="F8" s="1">
        <v>6.7781512499999996</v>
      </c>
      <c r="G8" s="1">
        <v>6.78</v>
      </c>
      <c r="H8" s="1">
        <v>6.68</v>
      </c>
      <c r="I8" s="1">
        <v>7.56</v>
      </c>
      <c r="J8" s="46">
        <v>6.92</v>
      </c>
      <c r="K8" s="121">
        <v>7.8573325000000001</v>
      </c>
      <c r="L8" s="1">
        <v>7.7126497000000001</v>
      </c>
      <c r="M8" s="1">
        <v>7.7781512499999996</v>
      </c>
      <c r="N8" s="1">
        <v>7.7781512499999996</v>
      </c>
      <c r="O8" s="1">
        <v>7.92</v>
      </c>
      <c r="P8" s="1">
        <v>7.78</v>
      </c>
      <c r="Q8" s="1">
        <v>7.78</v>
      </c>
      <c r="R8" s="46">
        <v>7.78</v>
      </c>
    </row>
    <row r="9" spans="2:18">
      <c r="B9" s="2" t="s">
        <v>874</v>
      </c>
      <c r="C9" s="121">
        <v>2.68</v>
      </c>
      <c r="D9" s="1">
        <v>3.49</v>
      </c>
      <c r="E9" s="1">
        <v>3.49</v>
      </c>
      <c r="F9" s="1">
        <v>2.38</v>
      </c>
      <c r="G9" s="1">
        <v>4.26</v>
      </c>
      <c r="H9" s="1">
        <v>3.44</v>
      </c>
      <c r="I9" s="1">
        <v>3.68</v>
      </c>
      <c r="J9" s="46">
        <v>3.68</v>
      </c>
      <c r="K9" s="121">
        <v>5.49</v>
      </c>
      <c r="L9" s="1">
        <v>7.78</v>
      </c>
      <c r="M9" s="1">
        <v>7.12</v>
      </c>
      <c r="N9" s="1">
        <v>6.44</v>
      </c>
      <c r="O9" s="1">
        <v>4.49</v>
      </c>
      <c r="P9" s="1">
        <v>4.12</v>
      </c>
      <c r="Q9" s="1">
        <v>5.03</v>
      </c>
      <c r="R9" s="46">
        <v>6.92</v>
      </c>
    </row>
    <row r="10" spans="2:18">
      <c r="B10" s="2" t="s">
        <v>771</v>
      </c>
      <c r="C10" s="121">
        <v>4.9800000000000004</v>
      </c>
      <c r="D10" s="1">
        <v>4.03</v>
      </c>
      <c r="E10" s="1">
        <v>4.12</v>
      </c>
      <c r="F10" s="1"/>
      <c r="G10" s="1">
        <v>4.6100000000000003</v>
      </c>
      <c r="H10" s="1">
        <v>4.4800000000000004</v>
      </c>
      <c r="I10" s="1">
        <v>5.23</v>
      </c>
      <c r="J10" s="46">
        <v>5.08</v>
      </c>
      <c r="K10" s="121">
        <v>6.7</v>
      </c>
      <c r="L10" s="1">
        <v>6.92</v>
      </c>
      <c r="M10" s="1">
        <v>7.16</v>
      </c>
      <c r="N10" s="1">
        <v>5.49</v>
      </c>
      <c r="O10" s="1">
        <v>4.8600000000000003</v>
      </c>
      <c r="P10" s="1">
        <v>7.69</v>
      </c>
      <c r="Q10" s="1">
        <v>7.6</v>
      </c>
      <c r="R10" s="46">
        <v>5.92</v>
      </c>
    </row>
    <row r="11" spans="2:18">
      <c r="B11" s="2" t="s">
        <v>875</v>
      </c>
      <c r="C11" s="121">
        <v>7.03</v>
      </c>
      <c r="D11" s="1">
        <v>7.49</v>
      </c>
      <c r="E11" s="1">
        <v>6.28</v>
      </c>
      <c r="F11" s="1">
        <v>6.98</v>
      </c>
      <c r="G11" s="1"/>
      <c r="H11" s="1"/>
      <c r="I11" s="1"/>
      <c r="J11" s="46"/>
      <c r="K11" s="121">
        <v>7.16</v>
      </c>
      <c r="L11" s="1">
        <v>6.86</v>
      </c>
      <c r="M11" s="1">
        <v>6.57</v>
      </c>
      <c r="N11" s="1">
        <v>6.38</v>
      </c>
      <c r="O11" s="1"/>
      <c r="P11" s="1"/>
      <c r="Q11" s="1"/>
      <c r="R11" s="46"/>
    </row>
    <row r="12" spans="2:18" ht="15" thickBot="1">
      <c r="B12" s="2" t="s">
        <v>876</v>
      </c>
      <c r="C12" s="123">
        <v>6.98</v>
      </c>
      <c r="D12" s="49">
        <v>6.78</v>
      </c>
      <c r="E12" s="49">
        <v>5.86</v>
      </c>
      <c r="F12" s="49">
        <v>6.71</v>
      </c>
      <c r="G12" s="49"/>
      <c r="H12" s="49"/>
      <c r="I12" s="49"/>
      <c r="J12" s="50"/>
      <c r="K12" s="123">
        <v>6.92</v>
      </c>
      <c r="L12" s="49">
        <v>6.98</v>
      </c>
      <c r="M12" s="49">
        <v>6.86</v>
      </c>
      <c r="N12" s="49">
        <v>7.19</v>
      </c>
      <c r="O12" s="49"/>
      <c r="P12" s="49"/>
      <c r="Q12" s="49"/>
      <c r="R12" s="50"/>
    </row>
    <row r="15" spans="2:18" ht="15" thickBot="1"/>
    <row r="16" spans="2:18">
      <c r="B16" s="32" t="s">
        <v>356</v>
      </c>
      <c r="C16" s="124" t="s">
        <v>868</v>
      </c>
      <c r="E16" s="32" t="s">
        <v>356</v>
      </c>
      <c r="F16" s="85" t="s">
        <v>28</v>
      </c>
    </row>
    <row r="17" spans="2:6">
      <c r="B17" s="33"/>
      <c r="C17" s="46"/>
      <c r="E17" s="33"/>
      <c r="F17" s="46"/>
    </row>
    <row r="18" spans="2:6">
      <c r="B18" s="33" t="s">
        <v>358</v>
      </c>
      <c r="C18" s="46" t="s">
        <v>878</v>
      </c>
      <c r="E18" s="33" t="s">
        <v>358</v>
      </c>
      <c r="F18" s="46" t="s">
        <v>878</v>
      </c>
    </row>
    <row r="19" spans="2:6">
      <c r="B19" s="33" t="s">
        <v>359</v>
      </c>
      <c r="C19" s="46" t="s">
        <v>359</v>
      </c>
      <c r="E19" s="33" t="s">
        <v>359</v>
      </c>
      <c r="F19" s="46" t="s">
        <v>359</v>
      </c>
    </row>
    <row r="20" spans="2:6">
      <c r="B20" s="33" t="s">
        <v>360</v>
      </c>
      <c r="C20" s="46" t="s">
        <v>879</v>
      </c>
      <c r="E20" s="33" t="s">
        <v>360</v>
      </c>
      <c r="F20" s="46" t="s">
        <v>879</v>
      </c>
    </row>
    <row r="21" spans="2:6">
      <c r="B21" s="33"/>
      <c r="C21" s="46"/>
      <c r="E21" s="33"/>
      <c r="F21" s="46"/>
    </row>
    <row r="22" spans="2:6">
      <c r="B22" s="33" t="s">
        <v>880</v>
      </c>
      <c r="C22" s="46"/>
      <c r="E22" s="33" t="s">
        <v>880</v>
      </c>
      <c r="F22" s="46"/>
    </row>
    <row r="23" spans="2:6">
      <c r="B23" s="33" t="s">
        <v>362</v>
      </c>
      <c r="C23" s="46">
        <v>0.34610000000000002</v>
      </c>
      <c r="E23" s="33" t="s">
        <v>362</v>
      </c>
      <c r="F23" s="125">
        <v>1.52E-2</v>
      </c>
    </row>
    <row r="24" spans="2:6">
      <c r="B24" s="33" t="s">
        <v>365</v>
      </c>
      <c r="C24" s="46" t="s">
        <v>6</v>
      </c>
      <c r="E24" s="33" t="s">
        <v>365</v>
      </c>
      <c r="F24" s="46" t="s">
        <v>9</v>
      </c>
    </row>
    <row r="25" spans="2:6">
      <c r="B25" s="33" t="s">
        <v>366</v>
      </c>
      <c r="C25" s="125" t="s">
        <v>7</v>
      </c>
      <c r="E25" s="33" t="s">
        <v>366</v>
      </c>
      <c r="F25" s="125" t="s">
        <v>10</v>
      </c>
    </row>
    <row r="26" spans="2:6">
      <c r="B26" s="33" t="s">
        <v>367</v>
      </c>
      <c r="C26" s="46" t="s">
        <v>368</v>
      </c>
      <c r="E26" s="33" t="s">
        <v>367</v>
      </c>
      <c r="F26" s="46" t="s">
        <v>368</v>
      </c>
    </row>
    <row r="27" spans="2:6">
      <c r="B27" s="33" t="s">
        <v>881</v>
      </c>
      <c r="C27" s="46" t="s">
        <v>882</v>
      </c>
      <c r="E27" s="33" t="s">
        <v>881</v>
      </c>
      <c r="F27" s="46" t="s">
        <v>895</v>
      </c>
    </row>
    <row r="28" spans="2:6">
      <c r="B28" s="33" t="s">
        <v>883</v>
      </c>
      <c r="C28" s="46">
        <v>8</v>
      </c>
      <c r="E28" s="33" t="s">
        <v>883</v>
      </c>
      <c r="F28" s="46">
        <v>8</v>
      </c>
    </row>
    <row r="29" spans="2:6">
      <c r="B29" s="33"/>
      <c r="C29" s="46"/>
      <c r="E29" s="33"/>
      <c r="F29" s="46"/>
    </row>
    <row r="30" spans="2:6">
      <c r="B30" s="33" t="s">
        <v>884</v>
      </c>
      <c r="C30" s="46"/>
      <c r="E30" s="33" t="s">
        <v>884</v>
      </c>
      <c r="F30" s="46"/>
    </row>
    <row r="31" spans="2:6">
      <c r="B31" s="33" t="s">
        <v>885</v>
      </c>
      <c r="C31" s="46">
        <v>0.36380000000000001</v>
      </c>
      <c r="E31" s="33" t="s">
        <v>885</v>
      </c>
      <c r="F31" s="46">
        <v>1.829</v>
      </c>
    </row>
    <row r="32" spans="2:6">
      <c r="B32" s="33" t="s">
        <v>886</v>
      </c>
      <c r="C32" s="46">
        <v>1.018</v>
      </c>
      <c r="E32" s="33" t="s">
        <v>886</v>
      </c>
      <c r="F32" s="46">
        <v>1.62</v>
      </c>
    </row>
    <row r="33" spans="2:6">
      <c r="B33" s="33" t="s">
        <v>887</v>
      </c>
      <c r="C33" s="46">
        <v>0.36009999999999998</v>
      </c>
      <c r="E33" s="33" t="s">
        <v>887</v>
      </c>
      <c r="F33" s="46">
        <v>0.57269999999999999</v>
      </c>
    </row>
    <row r="34" spans="2:6">
      <c r="B34" s="33" t="s">
        <v>888</v>
      </c>
      <c r="C34" s="46" t="s">
        <v>889</v>
      </c>
      <c r="E34" s="33" t="s">
        <v>888</v>
      </c>
      <c r="F34" s="46" t="s">
        <v>896</v>
      </c>
    </row>
    <row r="35" spans="2:6">
      <c r="B35" s="33" t="s">
        <v>890</v>
      </c>
      <c r="C35" s="46">
        <v>0.12720000000000001</v>
      </c>
      <c r="E35" s="33" t="s">
        <v>890</v>
      </c>
      <c r="F35" s="46">
        <v>0.59309999999999996</v>
      </c>
    </row>
    <row r="36" spans="2:6">
      <c r="B36" s="33"/>
      <c r="C36" s="46"/>
      <c r="E36" s="33"/>
      <c r="F36" s="46"/>
    </row>
    <row r="37" spans="2:6">
      <c r="B37" s="33" t="s">
        <v>891</v>
      </c>
      <c r="C37" s="46"/>
      <c r="E37" s="33" t="s">
        <v>891</v>
      </c>
      <c r="F37" s="46"/>
    </row>
    <row r="38" spans="2:6">
      <c r="B38" s="33" t="s">
        <v>892</v>
      </c>
      <c r="C38" s="46">
        <v>0.16639999999999999</v>
      </c>
      <c r="E38" s="33" t="s">
        <v>892</v>
      </c>
      <c r="F38" s="46">
        <v>-0.25140000000000001</v>
      </c>
    </row>
    <row r="39" spans="2:6">
      <c r="B39" s="33" t="s">
        <v>893</v>
      </c>
      <c r="C39" s="46">
        <v>0.3468</v>
      </c>
      <c r="E39" s="33" t="s">
        <v>893</v>
      </c>
      <c r="F39" s="46">
        <v>0.27400000000000002</v>
      </c>
    </row>
    <row r="40" spans="2:6">
      <c r="B40" s="33" t="s">
        <v>365</v>
      </c>
      <c r="C40" s="46" t="s">
        <v>6</v>
      </c>
      <c r="E40" s="33" t="s">
        <v>365</v>
      </c>
      <c r="F40" s="46" t="s">
        <v>6</v>
      </c>
    </row>
    <row r="41" spans="2:6" ht="15" thickBot="1">
      <c r="B41" s="34" t="s">
        <v>894</v>
      </c>
      <c r="C41" s="50" t="s">
        <v>7</v>
      </c>
      <c r="E41" s="34" t="s">
        <v>894</v>
      </c>
      <c r="F41" s="50" t="s">
        <v>7</v>
      </c>
    </row>
  </sheetData>
  <mergeCells count="2">
    <mergeCell ref="C2:J2"/>
    <mergeCell ref="K2:R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712C9-38E0-418A-B338-B78B35029F6F}">
  <dimension ref="C1:AH45"/>
  <sheetViews>
    <sheetView topLeftCell="A15" workbookViewId="0">
      <selection activeCell="E48" sqref="E48"/>
    </sheetView>
  </sheetViews>
  <sheetFormatPr defaultRowHeight="14.4"/>
  <cols>
    <col min="2" max="2" width="12.88671875" customWidth="1"/>
    <col min="3" max="3" width="59.88671875" style="28" customWidth="1"/>
    <col min="4" max="4" width="16.6640625" customWidth="1"/>
    <col min="5" max="5" width="17.88671875" customWidth="1"/>
    <col min="6" max="6" width="19.44140625" customWidth="1"/>
  </cols>
  <sheetData>
    <row r="1" spans="3:34" ht="15" thickBot="1"/>
    <row r="2" spans="3:34">
      <c r="D2" s="330" t="s">
        <v>1323</v>
      </c>
      <c r="E2" s="332"/>
      <c r="F2" s="332"/>
      <c r="G2" s="332"/>
      <c r="H2" s="331"/>
      <c r="I2" s="95"/>
      <c r="J2" s="330" t="s">
        <v>1327</v>
      </c>
      <c r="K2" s="332"/>
      <c r="L2" s="332"/>
      <c r="M2" s="332"/>
      <c r="N2" s="331"/>
      <c r="O2" s="95"/>
      <c r="P2" s="104"/>
      <c r="Q2" s="119"/>
      <c r="R2" s="119"/>
      <c r="S2" s="119"/>
      <c r="T2" s="120"/>
      <c r="V2" s="104"/>
      <c r="W2" s="119"/>
      <c r="X2" s="119"/>
      <c r="Y2" s="119"/>
      <c r="Z2" s="120"/>
      <c r="AB2" s="104"/>
      <c r="AC2" s="119"/>
      <c r="AD2" s="119"/>
      <c r="AE2" s="119"/>
      <c r="AF2" s="119"/>
      <c r="AG2" s="119"/>
      <c r="AH2" s="120"/>
    </row>
    <row r="3" spans="3:34">
      <c r="D3" s="158"/>
      <c r="G3" t="s">
        <v>1321</v>
      </c>
      <c r="H3" s="51" t="s">
        <v>1322</v>
      </c>
      <c r="J3" s="158"/>
      <c r="M3" t="s">
        <v>1321</v>
      </c>
      <c r="N3" s="51" t="s">
        <v>1322</v>
      </c>
      <c r="P3" s="373" t="s">
        <v>1324</v>
      </c>
      <c r="Q3" s="328"/>
      <c r="R3" s="328"/>
      <c r="S3" s="328"/>
      <c r="T3" s="51" t="s">
        <v>1321</v>
      </c>
      <c r="V3" s="373" t="s">
        <v>1325</v>
      </c>
      <c r="W3" s="328"/>
      <c r="X3" s="328"/>
      <c r="Y3" s="328"/>
      <c r="Z3" s="51" t="s">
        <v>1321</v>
      </c>
      <c r="AB3" s="373" t="s">
        <v>1326</v>
      </c>
      <c r="AC3" s="328"/>
      <c r="AD3" s="328"/>
      <c r="AE3" s="328"/>
      <c r="AF3" s="328"/>
      <c r="AG3" s="328"/>
      <c r="AH3" s="51" t="s">
        <v>1321</v>
      </c>
    </row>
    <row r="4" spans="3:34">
      <c r="C4" s="4" t="s">
        <v>383</v>
      </c>
      <c r="D4" s="158">
        <v>1.970157749</v>
      </c>
      <c r="E4">
        <v>2.7548845329999998</v>
      </c>
      <c r="F4">
        <v>4.4671285740000002</v>
      </c>
      <c r="G4">
        <v>3.0640569520000001</v>
      </c>
      <c r="H4" s="51">
        <v>0.48629683332005247</v>
      </c>
      <c r="J4" s="121">
        <v>10.4148634</v>
      </c>
      <c r="K4" s="1">
        <v>1.6657830849999999</v>
      </c>
      <c r="L4" s="1">
        <v>6.6523574419999996</v>
      </c>
      <c r="M4">
        <v>6.2443346423333326</v>
      </c>
      <c r="N4" s="51">
        <v>0.7954861694423343</v>
      </c>
      <c r="P4" s="158">
        <v>6.4020000000000001</v>
      </c>
      <c r="Q4">
        <v>6.992</v>
      </c>
      <c r="R4">
        <v>6.6319999999999997</v>
      </c>
      <c r="S4">
        <v>6.6219999999999999</v>
      </c>
      <c r="T4" s="51">
        <v>6.6619999999999999</v>
      </c>
      <c r="V4" s="158">
        <v>0.42849999999999999</v>
      </c>
      <c r="W4">
        <v>0.49149999999999999</v>
      </c>
      <c r="X4">
        <v>2.1345000000000001</v>
      </c>
      <c r="Y4">
        <v>1.7745</v>
      </c>
      <c r="Z4" s="51">
        <v>1.2072499999999999</v>
      </c>
      <c r="AB4" s="158">
        <v>0.40799999999999997</v>
      </c>
      <c r="AC4">
        <v>0.66300000000000003</v>
      </c>
      <c r="AD4">
        <v>0.71599999999999997</v>
      </c>
      <c r="AE4">
        <v>0.876</v>
      </c>
      <c r="AH4" s="51">
        <v>0.66574999999999995</v>
      </c>
    </row>
    <row r="5" spans="3:34">
      <c r="C5" s="4" t="s">
        <v>1068</v>
      </c>
      <c r="D5" s="158">
        <v>20.144904740000001</v>
      </c>
      <c r="E5">
        <v>26.073779500000001</v>
      </c>
      <c r="F5">
        <v>23.930657849999999</v>
      </c>
      <c r="G5">
        <v>23.383114030000002</v>
      </c>
      <c r="H5" s="51">
        <v>1.3689023475438973</v>
      </c>
      <c r="J5" s="121">
        <v>16.248994960000001</v>
      </c>
      <c r="K5" s="1">
        <v>2.2338044969999999</v>
      </c>
      <c r="L5" s="1">
        <v>5.2568172000000004</v>
      </c>
      <c r="M5">
        <v>7.9132055523333342</v>
      </c>
      <c r="N5" s="51">
        <v>0.89835244704744655</v>
      </c>
      <c r="P5" s="158">
        <v>0.68899999999999995</v>
      </c>
      <c r="Q5">
        <v>0.58699999999999997</v>
      </c>
      <c r="R5">
        <v>0.60799999999999998</v>
      </c>
      <c r="S5">
        <v>0.59899999999999998</v>
      </c>
      <c r="T5" s="51">
        <v>0.62074999999999991</v>
      </c>
      <c r="V5" s="158">
        <v>0.30599999999999999</v>
      </c>
      <c r="W5">
        <v>0.91500000000000004</v>
      </c>
      <c r="X5">
        <v>0.44900000000000001</v>
      </c>
      <c r="Y5">
        <v>0.75</v>
      </c>
      <c r="Z5" s="51">
        <v>0.60499999999999998</v>
      </c>
      <c r="AB5" s="158">
        <v>0.37</v>
      </c>
      <c r="AC5">
        <v>0.38100000000000001</v>
      </c>
      <c r="AD5">
        <v>0.46899999999999997</v>
      </c>
      <c r="AE5">
        <v>0.434</v>
      </c>
      <c r="AH5" s="51">
        <v>0.41349999999999998</v>
      </c>
    </row>
    <row r="6" spans="3:34">
      <c r="C6" s="4" t="s">
        <v>385</v>
      </c>
      <c r="D6" s="158">
        <v>3.3260669900000002</v>
      </c>
      <c r="E6">
        <v>1.37270961</v>
      </c>
      <c r="F6">
        <v>2.8086744600000002</v>
      </c>
      <c r="G6">
        <v>2.5024836866666669</v>
      </c>
      <c r="H6" s="51">
        <v>0.39837125505695453</v>
      </c>
      <c r="J6" s="121">
        <v>4.0199984300000002</v>
      </c>
      <c r="K6" s="1">
        <v>11.4805425</v>
      </c>
      <c r="L6" s="1">
        <v>11.5095261</v>
      </c>
      <c r="M6">
        <v>9.0033556766666667</v>
      </c>
      <c r="N6" s="51">
        <v>0.95440440724353814</v>
      </c>
      <c r="P6" s="158">
        <v>2.9180000000000001</v>
      </c>
      <c r="Q6">
        <v>2.048</v>
      </c>
      <c r="R6">
        <v>2.508</v>
      </c>
      <c r="S6">
        <v>3.488</v>
      </c>
      <c r="T6" s="51">
        <v>2.7404999999999999</v>
      </c>
      <c r="V6" s="158">
        <v>2.6732499999999999</v>
      </c>
      <c r="W6">
        <v>1.9732499999999999</v>
      </c>
      <c r="X6">
        <v>3.1532499999999999</v>
      </c>
      <c r="Y6">
        <v>2.6432500000000001</v>
      </c>
      <c r="Z6" s="51">
        <v>2.6107499999999999</v>
      </c>
      <c r="AB6" s="158">
        <v>1.9105000000000001</v>
      </c>
      <c r="AC6">
        <v>2.0405000000000002</v>
      </c>
      <c r="AD6">
        <v>2.0415000000000001</v>
      </c>
      <c r="AE6">
        <v>1.399</v>
      </c>
      <c r="AF6">
        <v>2.2589999999999999</v>
      </c>
      <c r="AG6">
        <v>2.5960000000000001</v>
      </c>
      <c r="AH6" s="51">
        <v>2.0410833333333334</v>
      </c>
    </row>
    <row r="7" spans="3:34">
      <c r="C7" s="4" t="s">
        <v>1107</v>
      </c>
      <c r="D7" s="158">
        <v>3.0220193900000001</v>
      </c>
      <c r="E7">
        <v>3.88463067</v>
      </c>
      <c r="F7">
        <v>5.3464571400000001</v>
      </c>
      <c r="G7">
        <v>4.0843690666666665</v>
      </c>
      <c r="H7" s="51">
        <v>0.61112497836465118</v>
      </c>
      <c r="J7" s="121">
        <v>14.5945161</v>
      </c>
      <c r="K7" s="1">
        <v>7.5144982999999996</v>
      </c>
      <c r="L7" s="1">
        <v>8.1548484400000003</v>
      </c>
      <c r="M7">
        <v>10.08795428</v>
      </c>
      <c r="N7" s="51">
        <v>1.0038031052870011</v>
      </c>
      <c r="P7" s="158">
        <v>0.45700000000000002</v>
      </c>
      <c r="Q7">
        <v>0.51200000000000001</v>
      </c>
      <c r="R7">
        <v>0.46700000000000003</v>
      </c>
      <c r="S7">
        <v>0.41899999999999998</v>
      </c>
      <c r="T7" s="51">
        <v>0.46375000000000005</v>
      </c>
      <c r="V7" s="158">
        <v>1.5345</v>
      </c>
      <c r="W7">
        <v>0.91049999999999998</v>
      </c>
      <c r="X7">
        <v>1.5545</v>
      </c>
      <c r="Y7">
        <v>0.3725</v>
      </c>
      <c r="Z7" s="51">
        <v>1.093</v>
      </c>
      <c r="AB7" s="158">
        <v>0.43</v>
      </c>
      <c r="AC7">
        <v>0.32</v>
      </c>
      <c r="AD7">
        <v>0.38100000000000001</v>
      </c>
      <c r="AE7">
        <v>0.35299999999999998</v>
      </c>
      <c r="AH7" s="51">
        <v>0.371</v>
      </c>
    </row>
    <row r="8" spans="3:34">
      <c r="C8" s="4" t="s">
        <v>1109</v>
      </c>
      <c r="D8" s="158">
        <v>2.9402037430000001</v>
      </c>
      <c r="E8">
        <v>4.3684364010000003</v>
      </c>
      <c r="F8">
        <v>4.137623584</v>
      </c>
      <c r="G8">
        <v>3.8154212426666665</v>
      </c>
      <c r="H8" s="51">
        <v>0.58154249334367691</v>
      </c>
      <c r="J8" s="121">
        <v>9.8578347290000004</v>
      </c>
      <c r="K8" s="1">
        <v>9.8234258840000006</v>
      </c>
      <c r="L8" s="1">
        <v>11.35343999</v>
      </c>
      <c r="M8">
        <v>10.344900201</v>
      </c>
      <c r="N8" s="51">
        <v>1.0147263053097222</v>
      </c>
      <c r="P8" s="158">
        <v>0.51400000000000001</v>
      </c>
      <c r="Q8">
        <v>0.69199999999999995</v>
      </c>
      <c r="R8">
        <v>0.33800000000000002</v>
      </c>
      <c r="S8">
        <v>0.34200000000000003</v>
      </c>
      <c r="T8" s="51">
        <v>0.47150000000000003</v>
      </c>
      <c r="V8" s="158">
        <v>0.51500000000000001</v>
      </c>
      <c r="W8">
        <v>0.46300000000000002</v>
      </c>
      <c r="X8">
        <v>0.51600000000000001</v>
      </c>
      <c r="Y8">
        <v>0.502</v>
      </c>
      <c r="Z8" s="51">
        <v>0.499</v>
      </c>
      <c r="AB8" s="158">
        <v>0.19700000000000001</v>
      </c>
      <c r="AC8">
        <v>0.182</v>
      </c>
      <c r="AD8">
        <v>0.20200000000000001</v>
      </c>
      <c r="AE8">
        <v>0.186</v>
      </c>
      <c r="AH8" s="51">
        <v>0.19174999999999998</v>
      </c>
    </row>
    <row r="9" spans="3:34">
      <c r="C9" s="4" t="s">
        <v>388</v>
      </c>
      <c r="D9" s="158">
        <v>3.5217034900000002</v>
      </c>
      <c r="E9">
        <v>2.8834154000000001</v>
      </c>
      <c r="F9">
        <v>5.6464303200000003</v>
      </c>
      <c r="G9">
        <v>4.0171830700000006</v>
      </c>
      <c r="H9" s="51">
        <v>0.60392162373544411</v>
      </c>
      <c r="J9" s="121">
        <v>0.19024801</v>
      </c>
      <c r="K9" s="1">
        <v>0.12338022999999999</v>
      </c>
      <c r="L9" s="1">
        <v>0.16939367999999999</v>
      </c>
      <c r="M9">
        <v>0.16100730666666666</v>
      </c>
      <c r="N9" s="51">
        <v>-0.79315441481901439</v>
      </c>
      <c r="P9" s="158">
        <v>0.45100000000000001</v>
      </c>
      <c r="Q9">
        <v>0.4</v>
      </c>
      <c r="R9">
        <v>0.41199999999999998</v>
      </c>
      <c r="S9">
        <v>0.49099999999999999</v>
      </c>
      <c r="T9" s="51">
        <v>0.4385</v>
      </c>
      <c r="V9" s="158">
        <v>3.2500000000000001E-2</v>
      </c>
      <c r="W9">
        <v>0.30449999999999999</v>
      </c>
      <c r="X9">
        <v>0.10150000000000001</v>
      </c>
      <c r="Y9">
        <v>6.6500000000000004E-2</v>
      </c>
      <c r="Z9" s="51">
        <v>0.12625</v>
      </c>
      <c r="AB9" s="158">
        <v>0.23300000000000001</v>
      </c>
      <c r="AC9">
        <v>0.378</v>
      </c>
      <c r="AD9">
        <v>0.317</v>
      </c>
      <c r="AE9">
        <v>0.51700000000000002</v>
      </c>
      <c r="AH9" s="51">
        <v>0.36124999999999996</v>
      </c>
    </row>
    <row r="10" spans="3:34">
      <c r="C10" s="4" t="s">
        <v>1074</v>
      </c>
      <c r="D10" s="158">
        <v>1.5617671E-2</v>
      </c>
      <c r="E10">
        <v>2.7033036E-2</v>
      </c>
      <c r="F10">
        <v>3.9505970000000001E-2</v>
      </c>
      <c r="G10">
        <v>2.7385559E-2</v>
      </c>
      <c r="H10" s="51">
        <v>-1.5624783897310834</v>
      </c>
      <c r="J10" s="121">
        <v>44.6080884</v>
      </c>
      <c r="K10" s="1">
        <v>43.482033190000003</v>
      </c>
      <c r="L10" s="1">
        <v>49.978315649999999</v>
      </c>
      <c r="M10">
        <v>46.022812413333327</v>
      </c>
      <c r="N10" s="51">
        <v>1.6629731544949653</v>
      </c>
      <c r="P10" s="158">
        <v>0.16500000000000001</v>
      </c>
      <c r="Q10">
        <v>4.5999999999999999E-2</v>
      </c>
      <c r="R10">
        <v>8.3000000000000004E-2</v>
      </c>
      <c r="S10">
        <v>0.112</v>
      </c>
      <c r="T10" s="51">
        <v>0.10150000000000001</v>
      </c>
      <c r="V10" s="158">
        <v>3.169</v>
      </c>
      <c r="W10">
        <v>3.4409999999999998</v>
      </c>
      <c r="X10">
        <v>3.12</v>
      </c>
      <c r="Y10">
        <v>3.375</v>
      </c>
      <c r="Z10" s="51">
        <v>3.2762500000000001</v>
      </c>
      <c r="AB10" s="158">
        <v>0.42199999999999999</v>
      </c>
      <c r="AC10">
        <v>0.216</v>
      </c>
      <c r="AD10">
        <v>0.317</v>
      </c>
      <c r="AE10">
        <v>0.45600000000000002</v>
      </c>
      <c r="AH10" s="51">
        <v>0.35275000000000001</v>
      </c>
    </row>
    <row r="11" spans="3:34">
      <c r="C11" s="4" t="s">
        <v>1075</v>
      </c>
      <c r="D11" s="158">
        <v>2.8692422999999998</v>
      </c>
      <c r="E11">
        <v>2.8125338110000002</v>
      </c>
      <c r="F11">
        <v>2.3162912900000001</v>
      </c>
      <c r="G11">
        <v>2.6660224669999999</v>
      </c>
      <c r="H11" s="51">
        <v>0.42586380496269099</v>
      </c>
      <c r="J11" s="121">
        <v>2.3366841350000001</v>
      </c>
      <c r="K11" s="1">
        <v>1.9513705210000001</v>
      </c>
      <c r="L11" s="1">
        <v>1.7998691259999999</v>
      </c>
      <c r="M11">
        <v>2.0293079273333334</v>
      </c>
      <c r="N11" s="51">
        <v>0.30734795191012965</v>
      </c>
      <c r="P11" s="158">
        <v>2.0779999999999998</v>
      </c>
      <c r="Q11">
        <v>2.1080000000000001</v>
      </c>
      <c r="R11">
        <v>2.5779999999999998</v>
      </c>
      <c r="S11">
        <v>2.028</v>
      </c>
      <c r="T11" s="51">
        <v>2.198</v>
      </c>
      <c r="V11" s="158">
        <v>2.4532500000000002</v>
      </c>
      <c r="W11">
        <v>2.6132499999999999</v>
      </c>
      <c r="X11">
        <v>2.1332499999999999</v>
      </c>
      <c r="Y11">
        <v>2.4932500000000002</v>
      </c>
      <c r="Z11" s="51">
        <v>2.4232499999999999</v>
      </c>
      <c r="AB11" s="158">
        <v>2.2955000000000001</v>
      </c>
      <c r="AC11">
        <v>2.2945000000000002</v>
      </c>
      <c r="AD11">
        <v>1.9045000000000001</v>
      </c>
      <c r="AH11" s="51">
        <v>2.1648333333333336</v>
      </c>
    </row>
    <row r="12" spans="3:34">
      <c r="C12" s="4" t="s">
        <v>1076</v>
      </c>
      <c r="D12" s="158">
        <v>30.430098489999999</v>
      </c>
      <c r="E12">
        <v>23.14536373</v>
      </c>
      <c r="F12">
        <v>11.768473240000001</v>
      </c>
      <c r="G12">
        <v>21.781311819999999</v>
      </c>
      <c r="H12" s="51">
        <v>1.3380840324000498</v>
      </c>
      <c r="J12" s="121">
        <v>5.4936916870000001</v>
      </c>
      <c r="K12" s="1">
        <v>5.3463009599999998</v>
      </c>
      <c r="L12" s="1">
        <v>2.3854343249999999</v>
      </c>
      <c r="M12">
        <v>4.4084756573333328</v>
      </c>
      <c r="N12" s="51">
        <v>0.6442884470529856</v>
      </c>
      <c r="P12" s="158">
        <v>6.4000000000000001E-2</v>
      </c>
      <c r="Q12">
        <v>3.1E-2</v>
      </c>
      <c r="R12">
        <v>0.02</v>
      </c>
      <c r="S12">
        <v>9.0999999999999998E-2</v>
      </c>
      <c r="T12" s="51">
        <v>5.1500000000000004E-2</v>
      </c>
      <c r="V12" s="158">
        <v>0.19600000000000001</v>
      </c>
      <c r="W12">
        <v>0.22700000000000001</v>
      </c>
      <c r="X12">
        <v>0.222</v>
      </c>
      <c r="Y12">
        <v>8.4000000000000005E-2</v>
      </c>
      <c r="Z12" s="51">
        <v>0.18225</v>
      </c>
      <c r="AB12" s="158">
        <v>0.14799999999999999</v>
      </c>
      <c r="AC12">
        <v>0.191</v>
      </c>
      <c r="AD12">
        <v>0.13900000000000001</v>
      </c>
      <c r="AH12" s="51">
        <v>0.15933333333333333</v>
      </c>
    </row>
    <row r="13" spans="3:34">
      <c r="C13" s="4" t="s">
        <v>944</v>
      </c>
      <c r="D13" s="158">
        <v>94.116422290000003</v>
      </c>
      <c r="E13">
        <v>107.8774748</v>
      </c>
      <c r="F13">
        <v>77.041260519999994</v>
      </c>
      <c r="G13">
        <v>93.011719203333328</v>
      </c>
      <c r="H13" s="51">
        <v>1.9685376718301728</v>
      </c>
      <c r="J13" s="121">
        <v>315.78904870000002</v>
      </c>
      <c r="K13" s="1">
        <v>374.54291239999998</v>
      </c>
      <c r="L13" s="1">
        <v>309.17451560000001</v>
      </c>
      <c r="M13">
        <v>333.16882556666661</v>
      </c>
      <c r="N13" s="51">
        <v>2.5226643579275274</v>
      </c>
      <c r="P13" s="158">
        <v>0.75</v>
      </c>
      <c r="Q13">
        <v>0.31</v>
      </c>
      <c r="R13">
        <v>0.46</v>
      </c>
      <c r="S13">
        <v>0.15</v>
      </c>
      <c r="T13" s="51">
        <v>0.41749999999999998</v>
      </c>
      <c r="V13" s="158">
        <v>2.98</v>
      </c>
      <c r="W13">
        <v>3.29</v>
      </c>
      <c r="X13">
        <v>3.01</v>
      </c>
      <c r="Y13">
        <v>3.1789999999999998</v>
      </c>
      <c r="Z13" s="51">
        <v>3.1147499999999999</v>
      </c>
      <c r="AB13" s="158">
        <v>0.45500000000000002</v>
      </c>
      <c r="AC13">
        <v>0.375</v>
      </c>
      <c r="AD13">
        <v>0.28699999999999998</v>
      </c>
      <c r="AE13">
        <v>0.27700000000000002</v>
      </c>
      <c r="AH13" s="51">
        <v>0.34850000000000003</v>
      </c>
    </row>
    <row r="14" spans="3:34">
      <c r="C14" s="4" t="s">
        <v>1390</v>
      </c>
      <c r="D14" s="158">
        <v>31.340994299999998</v>
      </c>
      <c r="E14">
        <v>16.507631100000001</v>
      </c>
      <c r="F14">
        <v>24.960678600000001</v>
      </c>
      <c r="G14">
        <v>24.269767999999999</v>
      </c>
      <c r="H14" s="51">
        <v>1.3850656248362043</v>
      </c>
      <c r="J14" s="121">
        <v>8.4868516500000002</v>
      </c>
      <c r="K14" s="1"/>
      <c r="L14" s="1">
        <v>6.8328491199999997</v>
      </c>
      <c r="M14">
        <v>7.6598503850000004</v>
      </c>
      <c r="N14" s="51">
        <v>0.88422028691674459</v>
      </c>
      <c r="P14" s="158">
        <v>1.8620000000000001</v>
      </c>
      <c r="Q14">
        <v>1.8720000000000001</v>
      </c>
      <c r="R14">
        <v>1.9319999999999999</v>
      </c>
      <c r="S14">
        <v>1.8420000000000001</v>
      </c>
      <c r="T14" s="51">
        <v>1.8770000000000002</v>
      </c>
      <c r="V14" s="158">
        <v>0.26450000000000001</v>
      </c>
      <c r="W14">
        <v>0.61050000000000004</v>
      </c>
      <c r="X14">
        <v>0.48349999999999999</v>
      </c>
      <c r="Y14">
        <v>0.45650000000000002</v>
      </c>
      <c r="Z14" s="51">
        <v>0.45374999999999999</v>
      </c>
      <c r="AB14" s="158">
        <v>1.0369999999999999</v>
      </c>
      <c r="AC14">
        <v>1.5469999999999999</v>
      </c>
      <c r="AD14">
        <v>1.1970000000000001</v>
      </c>
      <c r="AE14">
        <v>1.147</v>
      </c>
      <c r="AH14" s="51">
        <v>1.232</v>
      </c>
    </row>
    <row r="15" spans="3:34">
      <c r="C15" s="4" t="s">
        <v>389</v>
      </c>
      <c r="D15" s="158">
        <v>1.61547369</v>
      </c>
      <c r="E15">
        <v>8.8476609400000008</v>
      </c>
      <c r="F15">
        <v>3.0982884400000001</v>
      </c>
      <c r="G15">
        <v>4.520474356666667</v>
      </c>
      <c r="H15" s="51">
        <v>0.65518400996039505</v>
      </c>
      <c r="J15" s="121">
        <v>1.3675962699999999</v>
      </c>
      <c r="K15" s="1">
        <v>1.44670699</v>
      </c>
      <c r="L15" s="1">
        <v>0.99832505999999999</v>
      </c>
      <c r="M15">
        <v>1.2708761066666667</v>
      </c>
      <c r="N15" s="51">
        <v>0.10410321474471147</v>
      </c>
      <c r="P15" s="158">
        <v>0.14000000000000001</v>
      </c>
      <c r="Q15">
        <v>0.108</v>
      </c>
      <c r="R15">
        <v>0.106</v>
      </c>
      <c r="S15">
        <v>0.19400000000000001</v>
      </c>
      <c r="T15" s="51">
        <v>0.13700000000000001</v>
      </c>
      <c r="V15" s="158">
        <v>0.317</v>
      </c>
      <c r="W15">
        <v>0.25900000000000001</v>
      </c>
      <c r="X15">
        <v>0.23499999999999999</v>
      </c>
      <c r="Y15">
        <v>0.44400000000000001</v>
      </c>
      <c r="Z15" s="51">
        <v>0.31375000000000003</v>
      </c>
      <c r="AB15" s="158">
        <v>1.1427499999999999</v>
      </c>
      <c r="AC15">
        <v>0.34675</v>
      </c>
      <c r="AD15">
        <v>0.40575</v>
      </c>
      <c r="AE15">
        <v>1.7927500000000001</v>
      </c>
      <c r="AH15" s="51">
        <v>0.92200000000000004</v>
      </c>
    </row>
    <row r="16" spans="3:34">
      <c r="C16" s="4" t="s">
        <v>390</v>
      </c>
      <c r="D16" s="158">
        <v>6.1100233399999997</v>
      </c>
      <c r="E16">
        <v>4.31538164</v>
      </c>
      <c r="F16">
        <v>6.4732492199999996</v>
      </c>
      <c r="G16">
        <v>5.6328847333333334</v>
      </c>
      <c r="H16" s="51">
        <v>0.75073086428532998</v>
      </c>
      <c r="J16" s="121">
        <v>1.14417846</v>
      </c>
      <c r="K16" s="1">
        <v>9.7801988800000004</v>
      </c>
      <c r="L16" s="1">
        <v>1.95866349</v>
      </c>
      <c r="M16">
        <v>4.2943469433333332</v>
      </c>
      <c r="N16" s="51">
        <v>0.63289712847667201</v>
      </c>
      <c r="P16" s="158">
        <v>0.1265</v>
      </c>
      <c r="Q16">
        <v>0.1125</v>
      </c>
      <c r="R16">
        <v>9.4500000000000001E-2</v>
      </c>
      <c r="S16">
        <v>0.1255</v>
      </c>
      <c r="T16" s="51">
        <v>0.11475</v>
      </c>
      <c r="V16" s="158">
        <v>0.55249999999999999</v>
      </c>
      <c r="W16">
        <v>1.4444999999999999</v>
      </c>
      <c r="X16">
        <v>0.65049999999999997</v>
      </c>
      <c r="Y16">
        <v>0.41149999999999998</v>
      </c>
      <c r="Z16" s="51">
        <v>0.76475000000000004</v>
      </c>
      <c r="AB16" s="158">
        <v>0.125</v>
      </c>
      <c r="AC16">
        <v>0.154</v>
      </c>
      <c r="AD16">
        <v>0.11899999999999999</v>
      </c>
      <c r="AE16">
        <v>0.10299999999999999</v>
      </c>
      <c r="AF16">
        <v>0.14199999999999999</v>
      </c>
      <c r="AG16">
        <v>0.123</v>
      </c>
      <c r="AH16" s="51">
        <v>0.12766666666666668</v>
      </c>
    </row>
    <row r="17" spans="3:34">
      <c r="C17" s="4" t="s">
        <v>391</v>
      </c>
      <c r="D17" s="158">
        <v>4.5227501200000004</v>
      </c>
      <c r="E17">
        <v>9.0110652800000004</v>
      </c>
      <c r="F17">
        <v>9.0500426600000008</v>
      </c>
      <c r="G17">
        <v>7.5279526866666684</v>
      </c>
      <c r="H17" s="51">
        <v>0.87667688087826556</v>
      </c>
      <c r="J17" s="121">
        <v>3.6271932200000001</v>
      </c>
      <c r="K17" s="1">
        <v>8.4591258200000006</v>
      </c>
      <c r="L17" s="1">
        <v>1.9087776999999999</v>
      </c>
      <c r="M17">
        <v>4.6650322466666667</v>
      </c>
      <c r="N17" s="51">
        <v>0.66885465011917267</v>
      </c>
      <c r="P17" s="158">
        <v>0.54749999999999999</v>
      </c>
      <c r="Q17">
        <v>3.15E-2</v>
      </c>
      <c r="R17">
        <v>0.11749999999999999</v>
      </c>
      <c r="S17">
        <v>0.29449999999999998</v>
      </c>
      <c r="T17" s="51">
        <v>0.24774999999999997</v>
      </c>
      <c r="V17" s="158">
        <v>0.59150000000000003</v>
      </c>
      <c r="W17">
        <v>8.5000000000000006E-3</v>
      </c>
      <c r="X17">
        <v>3.3500000000000002E-2</v>
      </c>
      <c r="Y17">
        <v>2.6499999999999999E-2</v>
      </c>
      <c r="Z17" s="51">
        <v>0.16499999999999998</v>
      </c>
      <c r="AB17" s="158">
        <v>1.0529999999999999</v>
      </c>
      <c r="AC17">
        <v>0.79400000000000004</v>
      </c>
      <c r="AD17">
        <v>0.44900000000000001</v>
      </c>
      <c r="AH17" s="51">
        <v>0.76533333333333331</v>
      </c>
    </row>
    <row r="18" spans="3:34">
      <c r="C18" s="4" t="s">
        <v>392</v>
      </c>
      <c r="D18" s="158">
        <v>31.12833251</v>
      </c>
      <c r="E18">
        <v>54.437639310000002</v>
      </c>
      <c r="F18">
        <v>48.46750299</v>
      </c>
      <c r="G18">
        <v>44.677824936666667</v>
      </c>
      <c r="H18" s="51">
        <v>1.6500920220756969</v>
      </c>
      <c r="J18" s="121">
        <v>80.468392019999996</v>
      </c>
      <c r="K18" s="1">
        <v>56.637505189999999</v>
      </c>
      <c r="L18" s="1">
        <v>43.935461629999999</v>
      </c>
      <c r="M18">
        <v>60.347119613333327</v>
      </c>
      <c r="N18" s="51">
        <v>1.7806565459182331</v>
      </c>
      <c r="P18" s="158">
        <v>8.3725000000000005</v>
      </c>
      <c r="Q18">
        <v>7.2625000000000002</v>
      </c>
      <c r="R18">
        <v>7.5225</v>
      </c>
      <c r="S18">
        <v>8.9725000000000001</v>
      </c>
      <c r="T18" s="51">
        <v>8.0325000000000006</v>
      </c>
      <c r="V18" s="158">
        <v>2.9944999999999999</v>
      </c>
      <c r="W18">
        <v>5.6444999999999999</v>
      </c>
      <c r="X18">
        <v>4.4545000000000003</v>
      </c>
      <c r="Y18">
        <v>4.7344999999999997</v>
      </c>
      <c r="Z18" s="51">
        <v>4.4569999999999999</v>
      </c>
      <c r="AB18" s="158">
        <v>2.5649999999999999</v>
      </c>
      <c r="AC18">
        <v>3.2210000000000001</v>
      </c>
      <c r="AD18">
        <v>1.821</v>
      </c>
      <c r="AE18">
        <v>3.331</v>
      </c>
      <c r="AH18" s="51">
        <v>2.7344999999999997</v>
      </c>
    </row>
    <row r="19" spans="3:34" ht="15" thickBot="1">
      <c r="C19" s="4" t="s">
        <v>393</v>
      </c>
      <c r="D19" s="240">
        <v>4.9291013860000001</v>
      </c>
      <c r="E19" s="162">
        <v>4.1371829499999997</v>
      </c>
      <c r="F19" s="162">
        <v>5.4462212430000001</v>
      </c>
      <c r="G19" s="162">
        <v>4.8375018596666663</v>
      </c>
      <c r="H19" s="52">
        <v>0.68462114498155513</v>
      </c>
      <c r="J19" s="123">
        <v>12.966549799999999</v>
      </c>
      <c r="K19" s="49">
        <v>13.2116334</v>
      </c>
      <c r="L19" s="49">
        <v>12.120791499999999</v>
      </c>
      <c r="M19" s="162">
        <v>12.766324900000001</v>
      </c>
      <c r="N19" s="52">
        <v>1.1060658929280058</v>
      </c>
      <c r="P19" s="240">
        <v>6.694</v>
      </c>
      <c r="Q19" s="162">
        <v>5.694</v>
      </c>
      <c r="R19" s="162">
        <v>10.464</v>
      </c>
      <c r="S19" s="162">
        <v>8.6440000000000001</v>
      </c>
      <c r="T19" s="52">
        <v>7.8740000000000006</v>
      </c>
      <c r="V19" s="240">
        <v>7.0140000000000002</v>
      </c>
      <c r="W19" s="162">
        <v>14.234</v>
      </c>
      <c r="X19" s="162">
        <v>15.864000000000001</v>
      </c>
      <c r="Y19" s="162">
        <v>9.5939999999999994</v>
      </c>
      <c r="Z19" s="52">
        <v>11.676500000000001</v>
      </c>
      <c r="AB19" s="240">
        <v>2.0674999999999999</v>
      </c>
      <c r="AC19" s="162">
        <v>1.1924999999999999</v>
      </c>
      <c r="AD19" s="162">
        <v>1.1134999999999999</v>
      </c>
      <c r="AE19" s="162">
        <v>2.2665000000000002</v>
      </c>
      <c r="AF19" s="162"/>
      <c r="AG19" s="162"/>
      <c r="AH19" s="52">
        <v>1.6600000000000001</v>
      </c>
    </row>
    <row r="20" spans="3:34" ht="15" thickBot="1"/>
    <row r="21" spans="3:34" ht="40.200000000000003">
      <c r="C21" s="241"/>
      <c r="D21" s="243" t="s">
        <v>1328</v>
      </c>
      <c r="E21" s="243" t="s">
        <v>1329</v>
      </c>
      <c r="F21" s="244" t="s">
        <v>1330</v>
      </c>
    </row>
    <row r="22" spans="3:34">
      <c r="C22" s="33" t="s">
        <v>790</v>
      </c>
      <c r="D22" s="2"/>
      <c r="E22" s="2"/>
      <c r="F22" s="38"/>
    </row>
    <row r="23" spans="3:34">
      <c r="C23" s="33" t="s">
        <v>791</v>
      </c>
      <c r="D23" s="2">
        <v>0.1351</v>
      </c>
      <c r="E23" s="2">
        <v>-7.3830000000000007E-2</v>
      </c>
      <c r="F23" s="38">
        <v>0.1217</v>
      </c>
    </row>
    <row r="24" spans="3:34">
      <c r="C24" s="33" t="s">
        <v>792</v>
      </c>
      <c r="D24" s="2" t="s">
        <v>1331</v>
      </c>
      <c r="E24" s="2" t="s">
        <v>1332</v>
      </c>
      <c r="F24" s="38" t="s">
        <v>1333</v>
      </c>
    </row>
    <row r="25" spans="3:34">
      <c r="C25" s="33" t="s">
        <v>794</v>
      </c>
      <c r="D25" s="2">
        <v>1.8239999999999999E-2</v>
      </c>
      <c r="E25" s="2">
        <v>5.4510000000000001E-3</v>
      </c>
      <c r="F25" s="38">
        <v>1.4800000000000001E-2</v>
      </c>
    </row>
    <row r="26" spans="3:34">
      <c r="C26" s="33"/>
      <c r="D26" s="2"/>
      <c r="E26" s="2"/>
      <c r="F26" s="38"/>
    </row>
    <row r="27" spans="3:34">
      <c r="C27" s="33" t="s">
        <v>559</v>
      </c>
      <c r="D27" s="2"/>
      <c r="E27" s="2"/>
      <c r="F27" s="38"/>
    </row>
    <row r="28" spans="3:34">
      <c r="C28" s="33" t="s">
        <v>795</v>
      </c>
      <c r="D28" s="2">
        <v>0.61799999999999999</v>
      </c>
      <c r="E28" s="2">
        <v>0.78580000000000005</v>
      </c>
      <c r="F28" s="38">
        <v>0.65349999999999997</v>
      </c>
    </row>
    <row r="29" spans="3:34">
      <c r="C29" s="33" t="s">
        <v>534</v>
      </c>
      <c r="D29" s="2" t="s">
        <v>6</v>
      </c>
      <c r="E29" s="2" t="s">
        <v>6</v>
      </c>
      <c r="F29" s="38" t="s">
        <v>6</v>
      </c>
    </row>
    <row r="30" spans="3:34">
      <c r="C30" s="33" t="s">
        <v>796</v>
      </c>
      <c r="D30" s="2" t="s">
        <v>7</v>
      </c>
      <c r="E30" s="2" t="s">
        <v>7</v>
      </c>
      <c r="F30" s="38" t="s">
        <v>7</v>
      </c>
    </row>
    <row r="31" spans="3:34">
      <c r="C31" s="33"/>
      <c r="D31" s="2"/>
      <c r="E31" s="2"/>
      <c r="F31" s="38"/>
    </row>
    <row r="32" spans="3:34" ht="15" thickBot="1">
      <c r="C32" s="34" t="s">
        <v>797</v>
      </c>
      <c r="D32" s="242">
        <v>16</v>
      </c>
      <c r="E32" s="242">
        <v>16</v>
      </c>
      <c r="F32" s="39">
        <v>16</v>
      </c>
    </row>
    <row r="33" spans="3:6" ht="15" thickBot="1">
      <c r="C33" s="1"/>
      <c r="D33" s="1"/>
      <c r="E33" s="1"/>
    </row>
    <row r="34" spans="3:6" ht="40.200000000000003">
      <c r="C34" s="241"/>
      <c r="D34" s="243" t="s">
        <v>1334</v>
      </c>
      <c r="E34" s="243" t="s">
        <v>1335</v>
      </c>
      <c r="F34" s="244" t="s">
        <v>1336</v>
      </c>
    </row>
    <row r="35" spans="3:6">
      <c r="C35" s="33" t="s">
        <v>790</v>
      </c>
      <c r="D35" s="2"/>
      <c r="E35" s="2"/>
      <c r="F35" s="38"/>
    </row>
    <row r="36" spans="3:6">
      <c r="C36" s="33" t="s">
        <v>791</v>
      </c>
      <c r="D36" s="2">
        <v>0.2271</v>
      </c>
      <c r="E36" s="2">
        <v>0.38569999999999999</v>
      </c>
      <c r="F36" s="38">
        <v>0.10829999999999999</v>
      </c>
    </row>
    <row r="37" spans="3:6">
      <c r="C37" s="33" t="s">
        <v>792</v>
      </c>
      <c r="D37" s="2" t="s">
        <v>1337</v>
      </c>
      <c r="E37" s="2" t="s">
        <v>1338</v>
      </c>
      <c r="F37" s="38" t="s">
        <v>1339</v>
      </c>
    </row>
    <row r="38" spans="3:6">
      <c r="C38" s="33" t="s">
        <v>794</v>
      </c>
      <c r="D38" s="2">
        <v>5.1580000000000001E-2</v>
      </c>
      <c r="E38" s="2">
        <v>0.14879999999999999</v>
      </c>
      <c r="F38" s="38">
        <v>1.172E-2</v>
      </c>
    </row>
    <row r="39" spans="3:6">
      <c r="C39" s="33"/>
      <c r="D39" s="2"/>
      <c r="E39" s="2"/>
      <c r="F39" s="38"/>
    </row>
    <row r="40" spans="3:6">
      <c r="C40" s="33" t="s">
        <v>559</v>
      </c>
      <c r="D40" s="2"/>
      <c r="E40" s="2"/>
      <c r="F40" s="38"/>
    </row>
    <row r="41" spans="3:6">
      <c r="C41" s="33" t="s">
        <v>795</v>
      </c>
      <c r="D41" s="2">
        <v>0.39760000000000001</v>
      </c>
      <c r="E41" s="2">
        <v>0.1401</v>
      </c>
      <c r="F41" s="38">
        <v>0.68979999999999997</v>
      </c>
    </row>
    <row r="42" spans="3:6">
      <c r="C42" s="33" t="s">
        <v>534</v>
      </c>
      <c r="D42" s="2" t="s">
        <v>6</v>
      </c>
      <c r="E42" s="2" t="s">
        <v>6</v>
      </c>
      <c r="F42" s="38" t="s">
        <v>6</v>
      </c>
    </row>
    <row r="43" spans="3:6">
      <c r="C43" s="33" t="s">
        <v>796</v>
      </c>
      <c r="D43" s="2" t="s">
        <v>7</v>
      </c>
      <c r="E43" s="2" t="s">
        <v>7</v>
      </c>
      <c r="F43" s="38" t="s">
        <v>7</v>
      </c>
    </row>
    <row r="44" spans="3:6">
      <c r="C44" s="33"/>
      <c r="D44" s="2"/>
      <c r="E44" s="2"/>
      <c r="F44" s="38"/>
    </row>
    <row r="45" spans="3:6" ht="15" thickBot="1">
      <c r="C45" s="34" t="s">
        <v>797</v>
      </c>
      <c r="D45" s="242">
        <v>16</v>
      </c>
      <c r="E45" s="242">
        <v>16</v>
      </c>
      <c r="F45" s="39">
        <v>16</v>
      </c>
    </row>
  </sheetData>
  <mergeCells count="5">
    <mergeCell ref="P3:S3"/>
    <mergeCell ref="V3:Y3"/>
    <mergeCell ref="AB3:AG3"/>
    <mergeCell ref="J2:N2"/>
    <mergeCell ref="D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14A08-BF0B-4C6C-9CE3-E7C2180E32D8}">
  <dimension ref="B1:X47"/>
  <sheetViews>
    <sheetView workbookViewId="0">
      <selection activeCell="K29" sqref="K29"/>
    </sheetView>
  </sheetViews>
  <sheetFormatPr defaultRowHeight="14.4"/>
  <cols>
    <col min="2" max="2" width="15.109375" customWidth="1"/>
    <col min="3" max="3" width="14.44140625" customWidth="1"/>
    <col min="4" max="4" width="12.88671875" customWidth="1"/>
    <col min="5" max="5" width="11.109375" customWidth="1"/>
    <col min="8" max="8" width="15.44140625" customWidth="1"/>
    <col min="9" max="9" width="13.88671875" customWidth="1"/>
    <col min="15" max="15" width="14.33203125" customWidth="1"/>
    <col min="21" max="21" width="13.33203125" customWidth="1"/>
  </cols>
  <sheetData>
    <row r="1" spans="2:24">
      <c r="B1" t="s">
        <v>280</v>
      </c>
    </row>
    <row r="3" spans="2:24">
      <c r="B3" t="s">
        <v>272</v>
      </c>
      <c r="E3" s="3"/>
      <c r="F3" s="3"/>
      <c r="G3" s="3"/>
      <c r="H3" s="2" t="s">
        <v>277</v>
      </c>
      <c r="N3" s="2" t="s">
        <v>278</v>
      </c>
      <c r="T3" s="2" t="s">
        <v>279</v>
      </c>
    </row>
    <row r="4" spans="2:24" s="21" customFormat="1" ht="33" customHeight="1">
      <c r="B4" s="23"/>
      <c r="C4" s="87" t="s">
        <v>273</v>
      </c>
      <c r="D4" s="88" t="s">
        <v>274</v>
      </c>
      <c r="E4" s="89" t="s">
        <v>275</v>
      </c>
      <c r="F4" s="90" t="s">
        <v>276</v>
      </c>
      <c r="G4" s="22"/>
      <c r="H4"/>
      <c r="I4" s="87" t="s">
        <v>273</v>
      </c>
      <c r="J4" s="88" t="s">
        <v>274</v>
      </c>
      <c r="K4" s="89" t="s">
        <v>275</v>
      </c>
      <c r="L4" s="90" t="s">
        <v>276</v>
      </c>
      <c r="N4"/>
      <c r="O4" s="87" t="s">
        <v>273</v>
      </c>
      <c r="P4" s="88" t="s">
        <v>274</v>
      </c>
      <c r="Q4" s="89" t="s">
        <v>275</v>
      </c>
      <c r="R4" s="90" t="s">
        <v>276</v>
      </c>
      <c r="T4"/>
      <c r="U4" s="87" t="s">
        <v>273</v>
      </c>
      <c r="V4" s="88" t="s">
        <v>274</v>
      </c>
      <c r="W4" s="89" t="s">
        <v>275</v>
      </c>
      <c r="X4" s="90" t="s">
        <v>276</v>
      </c>
    </row>
    <row r="5" spans="2:24">
      <c r="B5" s="25" t="s">
        <v>29</v>
      </c>
      <c r="C5" s="26">
        <v>3</v>
      </c>
      <c r="D5" s="26">
        <v>3</v>
      </c>
      <c r="E5" s="26">
        <v>2</v>
      </c>
      <c r="F5" s="26">
        <v>0</v>
      </c>
      <c r="G5" s="1"/>
      <c r="H5" s="25" t="s">
        <v>29</v>
      </c>
      <c r="I5" s="26">
        <v>2</v>
      </c>
      <c r="J5" s="26">
        <v>3</v>
      </c>
      <c r="K5" s="26">
        <v>2</v>
      </c>
      <c r="L5" s="26">
        <v>0</v>
      </c>
      <c r="N5" s="26" t="s">
        <v>29</v>
      </c>
      <c r="O5" s="26">
        <v>9</v>
      </c>
      <c r="P5" s="26">
        <v>0</v>
      </c>
      <c r="Q5" s="26">
        <v>1</v>
      </c>
      <c r="R5" s="26">
        <v>0</v>
      </c>
      <c r="T5" s="26" t="s">
        <v>29</v>
      </c>
      <c r="U5" s="26">
        <v>9</v>
      </c>
      <c r="V5" s="26">
        <v>1</v>
      </c>
      <c r="W5" s="26">
        <v>0</v>
      </c>
      <c r="X5" s="26">
        <v>0</v>
      </c>
    </row>
    <row r="6" spans="2:24">
      <c r="B6" s="25" t="s">
        <v>28</v>
      </c>
      <c r="C6" s="26">
        <v>4</v>
      </c>
      <c r="D6" s="26">
        <v>1</v>
      </c>
      <c r="E6" s="26">
        <v>1</v>
      </c>
      <c r="F6" s="26">
        <v>0</v>
      </c>
      <c r="H6" s="25" t="s">
        <v>28</v>
      </c>
      <c r="I6" s="26">
        <v>3</v>
      </c>
      <c r="J6" s="26">
        <v>3</v>
      </c>
      <c r="K6" s="26">
        <v>0</v>
      </c>
      <c r="L6" s="26">
        <v>1</v>
      </c>
      <c r="N6" s="26" t="s">
        <v>28</v>
      </c>
      <c r="O6" s="26">
        <v>10</v>
      </c>
      <c r="P6" s="26">
        <v>0</v>
      </c>
      <c r="Q6" s="26">
        <v>0</v>
      </c>
      <c r="R6" s="26">
        <v>0</v>
      </c>
      <c r="T6" s="26" t="s">
        <v>28</v>
      </c>
      <c r="U6" s="26">
        <v>2</v>
      </c>
      <c r="V6" s="26">
        <v>8</v>
      </c>
      <c r="W6" s="26">
        <v>0</v>
      </c>
      <c r="X6" s="26">
        <v>0</v>
      </c>
    </row>
    <row r="7" spans="2:24">
      <c r="B7" s="25" t="s">
        <v>27</v>
      </c>
      <c r="C7" s="26">
        <v>2</v>
      </c>
      <c r="D7" s="26">
        <v>4</v>
      </c>
      <c r="E7" s="26">
        <v>0</v>
      </c>
      <c r="F7" s="26">
        <v>0</v>
      </c>
      <c r="H7" s="25" t="s">
        <v>27</v>
      </c>
      <c r="I7" s="26">
        <v>5</v>
      </c>
      <c r="J7" s="26">
        <v>1</v>
      </c>
      <c r="K7" s="26">
        <v>0</v>
      </c>
      <c r="L7" s="26">
        <v>0</v>
      </c>
      <c r="N7" s="26" t="s">
        <v>27</v>
      </c>
      <c r="O7" s="26">
        <v>2</v>
      </c>
      <c r="P7" s="26">
        <v>8</v>
      </c>
      <c r="Q7" s="26">
        <v>0</v>
      </c>
      <c r="R7" s="26">
        <v>0</v>
      </c>
      <c r="T7" s="26" t="s">
        <v>27</v>
      </c>
      <c r="U7" s="26">
        <v>5</v>
      </c>
      <c r="V7" s="26">
        <v>4</v>
      </c>
      <c r="W7" s="26">
        <v>0</v>
      </c>
      <c r="X7" s="26">
        <v>1</v>
      </c>
    </row>
    <row r="10" spans="2:24" ht="15" thickBot="1"/>
    <row r="11" spans="2:24">
      <c r="B11" s="64" t="s">
        <v>356</v>
      </c>
      <c r="C11" s="66" t="s">
        <v>529</v>
      </c>
      <c r="H11" s="64" t="s">
        <v>356</v>
      </c>
      <c r="I11" s="65" t="s">
        <v>541</v>
      </c>
      <c r="J11" s="93"/>
      <c r="N11" s="64" t="s">
        <v>356</v>
      </c>
      <c r="O11" s="65" t="s">
        <v>542</v>
      </c>
      <c r="P11" s="93"/>
      <c r="T11" s="64" t="s">
        <v>356</v>
      </c>
      <c r="U11" s="65" t="s">
        <v>543</v>
      </c>
      <c r="V11" s="93"/>
    </row>
    <row r="12" spans="2:24">
      <c r="B12" s="67"/>
      <c r="C12" s="68"/>
      <c r="H12" s="67"/>
      <c r="I12" s="41"/>
      <c r="J12" s="51"/>
      <c r="N12" s="67"/>
      <c r="O12" s="41"/>
      <c r="P12" s="51"/>
      <c r="T12" s="67"/>
      <c r="U12" s="41"/>
      <c r="V12" s="51"/>
    </row>
    <row r="13" spans="2:24">
      <c r="B13" s="67" t="s">
        <v>530</v>
      </c>
      <c r="C13" s="68"/>
      <c r="H13" s="67" t="s">
        <v>530</v>
      </c>
      <c r="I13" s="41"/>
      <c r="J13" s="51"/>
      <c r="N13" s="67" t="s">
        <v>530</v>
      </c>
      <c r="O13" s="41"/>
      <c r="P13" s="51"/>
      <c r="T13" s="67" t="s">
        <v>530</v>
      </c>
      <c r="U13" s="41"/>
      <c r="V13" s="51"/>
    </row>
    <row r="14" spans="2:24">
      <c r="B14" s="67" t="s">
        <v>531</v>
      </c>
      <c r="C14" s="68" t="s">
        <v>532</v>
      </c>
      <c r="H14" s="67" t="s">
        <v>531</v>
      </c>
      <c r="I14" s="41" t="s">
        <v>532</v>
      </c>
      <c r="J14" s="51"/>
      <c r="N14" s="67" t="s">
        <v>531</v>
      </c>
      <c r="O14" s="41" t="s">
        <v>532</v>
      </c>
      <c r="P14" s="51"/>
      <c r="T14" s="67" t="s">
        <v>531</v>
      </c>
      <c r="U14" s="41" t="s">
        <v>532</v>
      </c>
      <c r="V14" s="51"/>
    </row>
    <row r="15" spans="2:24">
      <c r="B15" s="67" t="s">
        <v>533</v>
      </c>
      <c r="C15" s="68">
        <v>0.47620000000000001</v>
      </c>
      <c r="H15" s="67" t="s">
        <v>533</v>
      </c>
      <c r="I15" s="41">
        <v>0.25779999999999997</v>
      </c>
      <c r="J15" s="51"/>
      <c r="N15" s="67" t="s">
        <v>533</v>
      </c>
      <c r="O15" s="41" t="s">
        <v>186</v>
      </c>
      <c r="P15" s="51"/>
      <c r="T15" s="67" t="s">
        <v>533</v>
      </c>
      <c r="U15" s="41">
        <v>6.7000000000000002E-3</v>
      </c>
      <c r="V15" s="51"/>
    </row>
    <row r="16" spans="2:24">
      <c r="B16" s="67" t="s">
        <v>534</v>
      </c>
      <c r="C16" s="68" t="s">
        <v>6</v>
      </c>
      <c r="H16" s="67" t="s">
        <v>534</v>
      </c>
      <c r="I16" s="41" t="s">
        <v>6</v>
      </c>
      <c r="J16" s="51"/>
      <c r="N16" s="67" t="s">
        <v>534</v>
      </c>
      <c r="O16" s="41" t="s">
        <v>187</v>
      </c>
      <c r="P16" s="51"/>
      <c r="T16" s="67" t="s">
        <v>534</v>
      </c>
      <c r="U16" s="41" t="s">
        <v>31</v>
      </c>
      <c r="V16" s="51"/>
    </row>
    <row r="17" spans="2:22">
      <c r="B17" s="67" t="s">
        <v>535</v>
      </c>
      <c r="C17" s="68" t="s">
        <v>536</v>
      </c>
      <c r="H17" s="67" t="s">
        <v>535</v>
      </c>
      <c r="I17" s="41" t="s">
        <v>536</v>
      </c>
      <c r="J17" s="51"/>
      <c r="N17" s="67" t="s">
        <v>535</v>
      </c>
      <c r="O17" s="41" t="s">
        <v>536</v>
      </c>
      <c r="P17" s="51"/>
      <c r="T17" s="67" t="s">
        <v>535</v>
      </c>
      <c r="U17" s="41" t="s">
        <v>536</v>
      </c>
      <c r="V17" s="51"/>
    </row>
    <row r="18" spans="2:22">
      <c r="B18" s="67" t="s">
        <v>537</v>
      </c>
      <c r="C18" s="68" t="s">
        <v>7</v>
      </c>
      <c r="H18" s="67" t="s">
        <v>537</v>
      </c>
      <c r="I18" s="41" t="s">
        <v>7</v>
      </c>
      <c r="J18" s="51"/>
      <c r="N18" s="67" t="s">
        <v>537</v>
      </c>
      <c r="O18" s="41" t="s">
        <v>10</v>
      </c>
      <c r="P18" s="51"/>
      <c r="T18" s="67" t="s">
        <v>537</v>
      </c>
      <c r="U18" s="41" t="s">
        <v>10</v>
      </c>
      <c r="V18" s="51"/>
    </row>
    <row r="19" spans="2:22">
      <c r="B19" s="67"/>
      <c r="C19" s="68"/>
      <c r="H19" s="67"/>
      <c r="I19" s="41"/>
      <c r="J19" s="51"/>
      <c r="N19" s="67"/>
      <c r="O19" s="41"/>
      <c r="P19" s="51"/>
      <c r="T19" s="67"/>
      <c r="U19" s="41"/>
      <c r="V19" s="51"/>
    </row>
    <row r="20" spans="2:22">
      <c r="B20" s="67" t="s">
        <v>538</v>
      </c>
      <c r="C20" s="68"/>
      <c r="H20" s="67" t="s">
        <v>538</v>
      </c>
      <c r="I20" s="41"/>
      <c r="J20" s="51"/>
      <c r="N20" s="67" t="s">
        <v>538</v>
      </c>
      <c r="O20" s="41"/>
      <c r="P20" s="51"/>
      <c r="T20" s="67" t="s">
        <v>538</v>
      </c>
      <c r="U20" s="41"/>
      <c r="V20" s="51"/>
    </row>
    <row r="21" spans="2:22">
      <c r="B21" s="67" t="s">
        <v>539</v>
      </c>
      <c r="C21" s="68">
        <v>3</v>
      </c>
      <c r="H21" s="67" t="s">
        <v>539</v>
      </c>
      <c r="I21" s="41">
        <v>3</v>
      </c>
      <c r="J21" s="51"/>
      <c r="N21" s="67" t="s">
        <v>539</v>
      </c>
      <c r="O21" s="41">
        <v>3</v>
      </c>
      <c r="P21" s="51"/>
      <c r="T21" s="67" t="s">
        <v>539</v>
      </c>
      <c r="U21" s="41">
        <v>3</v>
      </c>
      <c r="V21" s="51"/>
    </row>
    <row r="22" spans="2:22" ht="15" thickBot="1">
      <c r="B22" s="69" t="s">
        <v>540</v>
      </c>
      <c r="C22" s="71">
        <v>4</v>
      </c>
      <c r="H22" s="69" t="s">
        <v>540</v>
      </c>
      <c r="I22" s="70">
        <v>4</v>
      </c>
      <c r="J22" s="52"/>
      <c r="N22" s="69" t="s">
        <v>540</v>
      </c>
      <c r="O22" s="70">
        <v>4</v>
      </c>
      <c r="P22" s="52"/>
      <c r="T22" s="69" t="s">
        <v>540</v>
      </c>
      <c r="U22" s="70">
        <v>4</v>
      </c>
      <c r="V22" s="52"/>
    </row>
    <row r="31" spans="2:22">
      <c r="B31" s="2"/>
      <c r="C31" s="3"/>
      <c r="D31" s="3"/>
      <c r="E31" s="3"/>
      <c r="F31" s="3"/>
    </row>
    <row r="32" spans="2:22">
      <c r="B32" s="2"/>
      <c r="C32" s="3"/>
      <c r="D32" s="3"/>
      <c r="E32" s="3"/>
      <c r="F32" s="3"/>
    </row>
    <row r="33" spans="2:11">
      <c r="D33" s="21"/>
      <c r="K33" s="21"/>
    </row>
    <row r="46" spans="2:11">
      <c r="B46" s="3"/>
      <c r="C46" s="3"/>
      <c r="D46" s="3"/>
      <c r="E46" s="3"/>
      <c r="F46" s="3"/>
    </row>
    <row r="47" spans="2:11">
      <c r="B47" s="3"/>
      <c r="C47" s="3"/>
      <c r="D47" s="3"/>
      <c r="E47" s="3"/>
      <c r="F47" s="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B4BE7-FCD4-4DAC-90A0-E42A257D68EE}">
  <dimension ref="B2:R13"/>
  <sheetViews>
    <sheetView workbookViewId="0">
      <selection activeCell="G22" sqref="G22"/>
    </sheetView>
  </sheetViews>
  <sheetFormatPr defaultRowHeight="14.4"/>
  <cols>
    <col min="2" max="2" width="55.88671875" customWidth="1"/>
  </cols>
  <sheetData>
    <row r="2" spans="2:18">
      <c r="C2" t="s">
        <v>1416</v>
      </c>
    </row>
    <row r="3" spans="2:18">
      <c r="C3" s="374" t="s">
        <v>879</v>
      </c>
      <c r="D3" s="374"/>
      <c r="E3" s="374"/>
      <c r="F3" s="374"/>
      <c r="G3" s="374"/>
      <c r="H3" s="374"/>
      <c r="I3" s="374"/>
      <c r="J3" s="374"/>
      <c r="K3" s="374" t="s">
        <v>878</v>
      </c>
      <c r="L3" s="374"/>
      <c r="M3" s="374"/>
      <c r="N3" s="374"/>
      <c r="O3" s="374"/>
      <c r="P3" s="374"/>
      <c r="Q3" s="374"/>
      <c r="R3" s="374"/>
    </row>
    <row r="4" spans="2:18">
      <c r="B4" s="295" t="s">
        <v>1388</v>
      </c>
      <c r="C4" s="296">
        <v>3.6812412399999999</v>
      </c>
      <c r="D4" s="296">
        <v>4.0334237599999998</v>
      </c>
      <c r="E4" s="296">
        <v>2.5563025000000001</v>
      </c>
      <c r="F4" s="296">
        <v>5.0334237599999998</v>
      </c>
      <c r="G4" s="296">
        <v>3.78</v>
      </c>
      <c r="H4" s="296">
        <v>4.03</v>
      </c>
      <c r="I4" s="296">
        <v>4.38</v>
      </c>
      <c r="J4" s="296">
        <v>4.92</v>
      </c>
      <c r="K4" s="296">
        <v>7.15836249</v>
      </c>
      <c r="L4" s="296">
        <v>7.44090908</v>
      </c>
      <c r="M4" s="296">
        <v>7.4771212499999997</v>
      </c>
      <c r="N4" s="296">
        <v>7.4771212499999997</v>
      </c>
      <c r="O4" s="296">
        <v>7.36</v>
      </c>
      <c r="P4" s="296">
        <v>6.78</v>
      </c>
      <c r="Q4" s="296">
        <v>7.38</v>
      </c>
      <c r="R4" s="296">
        <v>7.44</v>
      </c>
    </row>
    <row r="5" spans="2:18">
      <c r="B5" s="295" t="s">
        <v>870</v>
      </c>
      <c r="C5" s="296">
        <v>3.6812412399999999</v>
      </c>
      <c r="D5" s="297" t="s">
        <v>871</v>
      </c>
      <c r="E5" s="296">
        <v>3.05690485</v>
      </c>
      <c r="F5" s="296">
        <v>1.7781512500000001</v>
      </c>
      <c r="G5" s="296">
        <v>3.27</v>
      </c>
      <c r="H5" s="296">
        <v>3.33</v>
      </c>
      <c r="I5" s="296">
        <v>3.24</v>
      </c>
      <c r="J5" s="297" t="s">
        <v>872</v>
      </c>
      <c r="K5" s="296">
        <v>5.9242792900000003</v>
      </c>
      <c r="L5" s="296">
        <v>4.0334237599999998</v>
      </c>
      <c r="M5" s="296">
        <v>4.6812412400000003</v>
      </c>
      <c r="N5" s="296">
        <v>7.15836249</v>
      </c>
      <c r="O5" s="296">
        <v>3.78</v>
      </c>
      <c r="P5" s="296">
        <v>4.4400000000000004</v>
      </c>
      <c r="Q5" s="296">
        <v>4.4000000000000004</v>
      </c>
      <c r="R5" s="296">
        <v>3.92</v>
      </c>
    </row>
    <row r="6" spans="2:18">
      <c r="B6" s="295" t="s">
        <v>775</v>
      </c>
      <c r="C6" s="296">
        <v>3.9822712299999998</v>
      </c>
      <c r="D6" s="296">
        <v>3.07918125</v>
      </c>
      <c r="E6" s="296">
        <v>2.9242792899999999</v>
      </c>
      <c r="F6" s="296">
        <v>4.0791812500000004</v>
      </c>
      <c r="G6" s="296">
        <v>4.6399999999999997</v>
      </c>
      <c r="H6" s="296">
        <v>3.32</v>
      </c>
      <c r="I6" s="296">
        <v>7.98</v>
      </c>
      <c r="J6" s="296">
        <v>4.8600000000000003</v>
      </c>
      <c r="K6" s="296">
        <v>6.9242792900000003</v>
      </c>
      <c r="L6" s="296">
        <v>7.15836249</v>
      </c>
      <c r="M6" s="296">
        <v>6.9242792900000003</v>
      </c>
      <c r="N6" s="296">
        <v>4.7781512499999996</v>
      </c>
      <c r="O6" s="296">
        <v>4.16</v>
      </c>
      <c r="P6" s="296">
        <v>6.42</v>
      </c>
      <c r="Q6" s="296">
        <v>7.42</v>
      </c>
      <c r="R6" s="296">
        <v>6.44</v>
      </c>
    </row>
    <row r="7" spans="2:18">
      <c r="B7" s="295" t="s">
        <v>873</v>
      </c>
      <c r="C7" s="296">
        <v>6.7781512499999996</v>
      </c>
      <c r="D7" s="296">
        <v>7.0334237599999998</v>
      </c>
      <c r="E7" s="296">
        <v>6.7781512499999996</v>
      </c>
      <c r="F7" s="296">
        <v>6.7781512499999996</v>
      </c>
      <c r="G7" s="296">
        <v>6.78</v>
      </c>
      <c r="H7" s="296">
        <v>6.68</v>
      </c>
      <c r="I7" s="296">
        <v>7.56</v>
      </c>
      <c r="J7" s="296">
        <v>6.92</v>
      </c>
      <c r="K7" s="296">
        <v>7.8573325000000001</v>
      </c>
      <c r="L7" s="296">
        <v>7.7126497000000001</v>
      </c>
      <c r="M7" s="296">
        <v>7.7781512499999996</v>
      </c>
      <c r="N7" s="296">
        <v>7.7781512499999996</v>
      </c>
      <c r="O7" s="296">
        <v>7.92</v>
      </c>
      <c r="P7" s="296">
        <v>7.78</v>
      </c>
      <c r="Q7" s="296">
        <v>7.78</v>
      </c>
      <c r="R7" s="296">
        <v>7.78</v>
      </c>
    </row>
    <row r="8" spans="2:18">
      <c r="B8" s="295" t="s">
        <v>874</v>
      </c>
      <c r="C8" s="296">
        <v>2.68</v>
      </c>
      <c r="D8" s="296">
        <v>3.49</v>
      </c>
      <c r="E8" s="296">
        <v>3.49</v>
      </c>
      <c r="F8" s="296">
        <v>2.38</v>
      </c>
      <c r="G8" s="296">
        <v>4.26</v>
      </c>
      <c r="H8" s="296">
        <v>3.44</v>
      </c>
      <c r="I8" s="296">
        <v>3.68</v>
      </c>
      <c r="J8" s="296">
        <v>3.68</v>
      </c>
      <c r="K8" s="296">
        <v>5.49</v>
      </c>
      <c r="L8" s="296">
        <v>7.78</v>
      </c>
      <c r="M8" s="296">
        <v>7.12</v>
      </c>
      <c r="N8" s="296">
        <v>6.44</v>
      </c>
      <c r="O8" s="296">
        <v>4.49</v>
      </c>
      <c r="P8" s="296">
        <v>4.12</v>
      </c>
      <c r="Q8" s="296">
        <v>5.03</v>
      </c>
      <c r="R8" s="296">
        <v>6.92</v>
      </c>
    </row>
    <row r="9" spans="2:18">
      <c r="B9" s="295" t="s">
        <v>771</v>
      </c>
      <c r="C9" s="296">
        <v>4.9800000000000004</v>
      </c>
      <c r="D9" s="296">
        <v>4.03</v>
      </c>
      <c r="E9" s="296">
        <v>4.12</v>
      </c>
      <c r="F9" s="296"/>
      <c r="G9" s="296">
        <v>4.6100000000000003</v>
      </c>
      <c r="H9" s="296">
        <v>4.4800000000000004</v>
      </c>
      <c r="I9" s="296">
        <v>5.23</v>
      </c>
      <c r="J9" s="296">
        <v>5.08</v>
      </c>
      <c r="K9" s="296">
        <v>6.7</v>
      </c>
      <c r="L9" s="296">
        <v>6.92</v>
      </c>
      <c r="M9" s="296">
        <v>7.16</v>
      </c>
      <c r="N9" s="296">
        <v>5.49</v>
      </c>
      <c r="O9" s="296">
        <v>4.8600000000000003</v>
      </c>
      <c r="P9" s="296">
        <v>7.69</v>
      </c>
      <c r="Q9" s="296">
        <v>7.6</v>
      </c>
      <c r="R9" s="296">
        <v>5.92</v>
      </c>
    </row>
    <row r="10" spans="2:18">
      <c r="B10" s="295" t="s">
        <v>875</v>
      </c>
      <c r="C10" s="296">
        <v>7.03</v>
      </c>
      <c r="D10" s="296">
        <v>7.49</v>
      </c>
      <c r="E10" s="296">
        <v>6.28</v>
      </c>
      <c r="F10" s="296">
        <v>6.98</v>
      </c>
      <c r="G10" s="296"/>
      <c r="H10" s="296"/>
      <c r="I10" s="296"/>
      <c r="J10" s="296"/>
      <c r="K10" s="296">
        <v>7.16</v>
      </c>
      <c r="L10" s="296">
        <v>6.86</v>
      </c>
      <c r="M10" s="296">
        <v>6.57</v>
      </c>
      <c r="N10" s="296">
        <v>6.38</v>
      </c>
      <c r="O10" s="296"/>
      <c r="P10" s="296"/>
      <c r="Q10" s="296"/>
      <c r="R10" s="296"/>
    </row>
    <row r="11" spans="2:18">
      <c r="B11" s="295" t="s">
        <v>876</v>
      </c>
      <c r="C11" s="296">
        <v>6.98</v>
      </c>
      <c r="D11" s="296">
        <v>6.78</v>
      </c>
      <c r="E11" s="296">
        <v>5.86</v>
      </c>
      <c r="F11" s="296">
        <v>6.71</v>
      </c>
      <c r="G11" s="296"/>
      <c r="H11" s="296"/>
      <c r="I11" s="296"/>
      <c r="J11" s="296"/>
      <c r="K11" s="296">
        <v>6.92</v>
      </c>
      <c r="L11" s="296">
        <v>6.98</v>
      </c>
      <c r="M11" s="296">
        <v>6.86</v>
      </c>
      <c r="N11" s="296">
        <v>7.19</v>
      </c>
      <c r="O11" s="296"/>
      <c r="P11" s="296"/>
      <c r="Q11" s="296"/>
      <c r="R11" s="296"/>
    </row>
    <row r="12" spans="2:18">
      <c r="B12" s="295" t="s">
        <v>869</v>
      </c>
      <c r="C12" s="296">
        <v>2.62324929</v>
      </c>
      <c r="D12" s="296">
        <v>7.1205739299999999</v>
      </c>
      <c r="E12" s="296">
        <v>4.44090908</v>
      </c>
      <c r="F12" s="296">
        <v>2.38021124</v>
      </c>
      <c r="G12" s="296">
        <v>3.68</v>
      </c>
      <c r="H12" s="296">
        <v>3.78</v>
      </c>
      <c r="I12" s="296">
        <v>2.68</v>
      </c>
      <c r="J12" s="296">
        <v>4.4800000000000004</v>
      </c>
      <c r="K12" s="296">
        <v>5.3802112400000004</v>
      </c>
      <c r="L12" s="296">
        <v>5.3802112400000004</v>
      </c>
      <c r="M12" s="296">
        <v>5.9242792900000003</v>
      </c>
      <c r="N12" s="296">
        <v>6.0334237599999998</v>
      </c>
      <c r="O12" s="296">
        <v>5.78</v>
      </c>
      <c r="P12" s="296">
        <v>5.78</v>
      </c>
      <c r="Q12" s="296">
        <v>5.56</v>
      </c>
      <c r="R12" s="296">
        <v>5.98</v>
      </c>
    </row>
    <row r="13" spans="2:18">
      <c r="B13" s="295" t="s">
        <v>868</v>
      </c>
      <c r="C13" s="296">
        <v>2.68</v>
      </c>
      <c r="D13" s="296">
        <v>2.08</v>
      </c>
      <c r="E13" s="296">
        <v>2.86</v>
      </c>
      <c r="F13" s="296">
        <v>4.26</v>
      </c>
      <c r="G13" s="296">
        <v>2.92</v>
      </c>
      <c r="H13" s="296">
        <v>2.38</v>
      </c>
      <c r="I13" s="296">
        <v>4.2300000000000004</v>
      </c>
      <c r="J13" s="296">
        <v>3.42</v>
      </c>
      <c r="K13" s="296">
        <v>2.38</v>
      </c>
      <c r="L13" s="296">
        <v>3.57</v>
      </c>
      <c r="M13" s="296">
        <v>3.72</v>
      </c>
      <c r="N13" s="296">
        <v>4.4800000000000004</v>
      </c>
      <c r="O13" s="296">
        <v>4.5599999999999996</v>
      </c>
      <c r="P13" s="296">
        <v>3.19</v>
      </c>
      <c r="Q13" s="296">
        <v>2.98</v>
      </c>
      <c r="R13" s="296">
        <v>2.86</v>
      </c>
    </row>
  </sheetData>
  <mergeCells count="2">
    <mergeCell ref="C3:J3"/>
    <mergeCell ref="K3:R3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E222B-431D-4701-8E91-811154D6818D}">
  <dimension ref="B3:G102"/>
  <sheetViews>
    <sheetView topLeftCell="A10" workbookViewId="0">
      <selection activeCell="I45" sqref="I45"/>
    </sheetView>
  </sheetViews>
  <sheetFormatPr defaultRowHeight="14.4"/>
  <cols>
    <col min="2" max="2" width="12.33203125" customWidth="1"/>
    <col min="3" max="3" width="51.33203125" customWidth="1"/>
  </cols>
  <sheetData>
    <row r="3" spans="2:7">
      <c r="C3" s="28"/>
    </row>
    <row r="4" spans="2:7">
      <c r="C4" s="28"/>
      <c r="D4" s="301" t="s">
        <v>1047</v>
      </c>
      <c r="E4" s="301"/>
      <c r="F4" s="301"/>
      <c r="G4" s="301"/>
    </row>
    <row r="5" spans="2:7">
      <c r="B5" s="375" t="s">
        <v>1048</v>
      </c>
      <c r="C5" s="184" t="s">
        <v>1020</v>
      </c>
      <c r="D5" s="183">
        <v>1.0274471000000001</v>
      </c>
      <c r="E5" s="183">
        <v>1.03247238</v>
      </c>
      <c r="F5" s="183">
        <v>0.98063016999999997</v>
      </c>
      <c r="G5" s="183">
        <v>1.0062154000000001</v>
      </c>
    </row>
    <row r="6" spans="2:7">
      <c r="B6" s="375"/>
      <c r="C6" s="184" t="s">
        <v>1021</v>
      </c>
      <c r="D6" s="183">
        <v>1.01912376</v>
      </c>
      <c r="E6" s="183">
        <v>0.98168608000000002</v>
      </c>
      <c r="F6" s="183">
        <v>1.04991524</v>
      </c>
      <c r="G6" s="183">
        <v>1.07602289</v>
      </c>
    </row>
    <row r="7" spans="2:7">
      <c r="B7" s="375"/>
      <c r="C7" s="184" t="s">
        <v>1022</v>
      </c>
      <c r="D7" s="183">
        <v>1.0084316200000001</v>
      </c>
      <c r="E7" s="183">
        <v>1.0041377300000001</v>
      </c>
      <c r="F7" s="183">
        <v>1.0790871900000001</v>
      </c>
      <c r="G7" s="183">
        <v>1.06535158</v>
      </c>
    </row>
    <row r="8" spans="2:7">
      <c r="B8" s="375"/>
      <c r="C8" s="184" t="s">
        <v>1023</v>
      </c>
      <c r="D8" s="183">
        <v>1.04931182</v>
      </c>
      <c r="E8" s="183">
        <v>1.0622788299999999</v>
      </c>
      <c r="F8" s="183">
        <v>1.1077883399999999</v>
      </c>
      <c r="G8" s="183">
        <v>0.97771348000000002</v>
      </c>
    </row>
    <row r="9" spans="2:7">
      <c r="B9" s="375"/>
      <c r="C9" s="184" t="s">
        <v>987</v>
      </c>
      <c r="D9" s="183">
        <v>1.0027550000000001</v>
      </c>
      <c r="E9" s="183">
        <v>1.0429569999999999</v>
      </c>
      <c r="F9" s="183">
        <v>1.041277</v>
      </c>
      <c r="G9" s="183">
        <v>1.014645</v>
      </c>
    </row>
    <row r="10" spans="2:7">
      <c r="B10" s="375"/>
      <c r="C10" s="184" t="s">
        <v>1024</v>
      </c>
      <c r="D10" s="183">
        <v>0.96385295999999998</v>
      </c>
      <c r="E10" s="183">
        <v>1.0559041499999999</v>
      </c>
      <c r="F10" s="183">
        <v>1.0518548000000001</v>
      </c>
      <c r="G10" s="183">
        <v>1.0776231300000001</v>
      </c>
    </row>
    <row r="11" spans="2:7">
      <c r="B11" s="375"/>
      <c r="C11" s="184" t="s">
        <v>1025</v>
      </c>
      <c r="D11" s="183">
        <v>1.08799439</v>
      </c>
      <c r="E11" s="183">
        <v>0.97254240999999997</v>
      </c>
      <c r="F11" s="183">
        <v>0.97352801</v>
      </c>
      <c r="G11" s="183">
        <v>1.0784225599999999</v>
      </c>
    </row>
    <row r="12" spans="2:7">
      <c r="B12" s="375"/>
      <c r="C12" s="184" t="s">
        <v>1026</v>
      </c>
      <c r="D12" s="183">
        <v>0.92317099999999996</v>
      </c>
      <c r="E12" s="183">
        <v>0.96574300000000002</v>
      </c>
      <c r="F12" s="183">
        <v>0.95929399999999998</v>
      </c>
      <c r="G12" s="183">
        <v>0.97473200000000004</v>
      </c>
    </row>
    <row r="13" spans="2:7">
      <c r="B13" s="375"/>
      <c r="C13" s="184" t="s">
        <v>1027</v>
      </c>
      <c r="D13" s="183">
        <v>0.99634900000000004</v>
      </c>
      <c r="E13" s="183">
        <v>1.0183679999999999</v>
      </c>
      <c r="F13" s="183">
        <v>1.030019</v>
      </c>
      <c r="G13" s="183">
        <v>1.0311399999999999</v>
      </c>
    </row>
    <row r="14" spans="2:7">
      <c r="B14" s="375"/>
      <c r="C14" s="184" t="s">
        <v>1028</v>
      </c>
      <c r="D14" s="183">
        <v>1.02763275</v>
      </c>
      <c r="E14" s="183">
        <v>1.09824623</v>
      </c>
      <c r="F14" s="183">
        <v>1.09771727</v>
      </c>
      <c r="G14" s="183">
        <v>1.06990885</v>
      </c>
    </row>
    <row r="15" spans="2:7">
      <c r="B15" s="375"/>
      <c r="C15" s="184" t="s">
        <v>1029</v>
      </c>
      <c r="D15" s="183">
        <v>1.0117916899999999</v>
      </c>
      <c r="E15" s="183">
        <v>0.97147068000000003</v>
      </c>
      <c r="F15" s="183">
        <v>0.95959127</v>
      </c>
      <c r="G15" s="183">
        <v>1.0242466800000001</v>
      </c>
    </row>
    <row r="16" spans="2:7">
      <c r="B16" s="375"/>
      <c r="C16" s="184" t="s">
        <v>1030</v>
      </c>
      <c r="D16" s="183">
        <v>0.97569850000000002</v>
      </c>
      <c r="E16" s="183">
        <v>1.0428864</v>
      </c>
      <c r="F16" s="183">
        <v>1.0222241400000001</v>
      </c>
      <c r="G16" s="183">
        <v>1.0284455299999999</v>
      </c>
    </row>
    <row r="17" spans="2:7">
      <c r="B17" s="375"/>
      <c r="C17" s="184" t="s">
        <v>1031</v>
      </c>
      <c r="D17" s="183">
        <v>1.0889605200000001</v>
      </c>
      <c r="E17" s="183">
        <v>1.0684402200000001</v>
      </c>
      <c r="F17" s="183">
        <v>1.0988107600000001</v>
      </c>
      <c r="G17" s="183">
        <v>1.09609399</v>
      </c>
    </row>
    <row r="18" spans="2:7">
      <c r="B18" s="375"/>
      <c r="C18" s="184" t="s">
        <v>1032</v>
      </c>
      <c r="D18" s="183">
        <v>1.02553223</v>
      </c>
      <c r="E18" s="183">
        <v>1.05024666</v>
      </c>
      <c r="F18" s="183">
        <v>1.0206259600000001</v>
      </c>
      <c r="G18" s="183">
        <v>1.0072713200000001</v>
      </c>
    </row>
    <row r="19" spans="2:7">
      <c r="B19" s="375"/>
      <c r="C19" s="184" t="s">
        <v>1033</v>
      </c>
      <c r="D19" s="183">
        <v>0.98273217000000002</v>
      </c>
      <c r="E19" s="183">
        <v>0.94718267</v>
      </c>
      <c r="F19" s="183">
        <v>1.04691957</v>
      </c>
      <c r="G19" s="183">
        <v>1.04322618</v>
      </c>
    </row>
    <row r="20" spans="2:7">
      <c r="B20" s="375"/>
      <c r="C20" s="184" t="s">
        <v>1034</v>
      </c>
      <c r="D20" s="183">
        <v>0.99854100000000001</v>
      </c>
      <c r="E20" s="183">
        <v>0.98741500000000004</v>
      </c>
      <c r="F20" s="183">
        <v>1.0209999999999999</v>
      </c>
      <c r="G20" s="183">
        <v>1.015244</v>
      </c>
    </row>
    <row r="21" spans="2:7">
      <c r="B21" s="375"/>
      <c r="C21" s="184" t="s">
        <v>1035</v>
      </c>
      <c r="D21" s="183">
        <v>1.0837587399999999</v>
      </c>
      <c r="E21" s="183">
        <v>1.0710808000000001</v>
      </c>
      <c r="F21" s="183">
        <v>1.0774417999999999</v>
      </c>
      <c r="G21" s="183">
        <v>1.06316192</v>
      </c>
    </row>
    <row r="22" spans="2:7">
      <c r="B22" s="375"/>
      <c r="C22" s="184" t="s">
        <v>1036</v>
      </c>
      <c r="D22" s="183">
        <v>1.06945275</v>
      </c>
      <c r="E22" s="183">
        <v>1.1112756100000001</v>
      </c>
      <c r="F22" s="183">
        <v>1.1163970400000001</v>
      </c>
      <c r="G22" s="183">
        <v>1.05748558</v>
      </c>
    </row>
    <row r="23" spans="2:7">
      <c r="B23" s="375"/>
      <c r="C23" s="184" t="s">
        <v>1037</v>
      </c>
      <c r="D23" s="183">
        <v>0.98783299999999996</v>
      </c>
      <c r="E23" s="183">
        <v>1.017395</v>
      </c>
      <c r="F23" s="183">
        <v>1.016861</v>
      </c>
      <c r="G23" s="183">
        <v>1.0186219999999999</v>
      </c>
    </row>
    <row r="24" spans="2:7">
      <c r="B24" s="375"/>
      <c r="C24" s="184" t="s">
        <v>1038</v>
      </c>
      <c r="D24" s="183">
        <v>1.017916</v>
      </c>
      <c r="E24" s="183">
        <v>1.034805</v>
      </c>
      <c r="F24" s="183">
        <v>1.0304850000000001</v>
      </c>
      <c r="G24" s="183">
        <v>0.989375</v>
      </c>
    </row>
    <row r="25" spans="2:7">
      <c r="B25" s="375"/>
      <c r="C25" s="185" t="s">
        <v>1039</v>
      </c>
      <c r="D25" s="183">
        <v>0.90375545000000002</v>
      </c>
      <c r="E25" s="183">
        <v>1.06814582</v>
      </c>
      <c r="F25" s="183">
        <v>1.07976096</v>
      </c>
      <c r="G25" s="183">
        <v>0.99363816999999999</v>
      </c>
    </row>
    <row r="26" spans="2:7">
      <c r="B26" s="375"/>
      <c r="C26" s="184" t="s">
        <v>1040</v>
      </c>
      <c r="D26" s="183">
        <v>1.09883197</v>
      </c>
      <c r="E26" s="183">
        <v>1.0834274100000001</v>
      </c>
      <c r="F26" s="183">
        <v>1.1132754899999999</v>
      </c>
      <c r="G26" s="183">
        <v>0.97996768999999995</v>
      </c>
    </row>
    <row r="27" spans="2:7">
      <c r="B27" s="375"/>
      <c r="C27" s="185" t="s">
        <v>1041</v>
      </c>
      <c r="D27" s="183">
        <v>1.1278062</v>
      </c>
      <c r="E27" s="183">
        <v>1.1969262599999999</v>
      </c>
      <c r="F27" s="183">
        <v>1.1621169</v>
      </c>
      <c r="G27" s="183">
        <v>1.01304493</v>
      </c>
    </row>
    <row r="28" spans="2:7">
      <c r="B28" s="375"/>
      <c r="C28" s="184" t="s">
        <v>990</v>
      </c>
      <c r="D28" s="183">
        <v>1.017801</v>
      </c>
      <c r="E28" s="183">
        <v>1.007487</v>
      </c>
      <c r="F28" s="183">
        <v>1.0314160000000001</v>
      </c>
      <c r="G28" s="183">
        <v>1.001846</v>
      </c>
    </row>
    <row r="29" spans="2:7">
      <c r="B29" s="375"/>
      <c r="C29" s="184" t="s">
        <v>1042</v>
      </c>
      <c r="D29" s="183">
        <v>0.94827499999999998</v>
      </c>
      <c r="E29" s="183">
        <v>0.97866299999999995</v>
      </c>
      <c r="F29" s="183">
        <v>0.96331900000000004</v>
      </c>
      <c r="G29" s="183">
        <v>0.98496899999999998</v>
      </c>
    </row>
    <row r="30" spans="2:7">
      <c r="B30" s="375"/>
      <c r="C30" s="184" t="s">
        <v>1043</v>
      </c>
      <c r="D30" s="183">
        <v>0.99607100000000004</v>
      </c>
      <c r="E30" s="183">
        <v>1.0050570000000001</v>
      </c>
      <c r="F30" s="183">
        <v>1.0136130000000001</v>
      </c>
      <c r="G30" s="183">
        <v>1.005949</v>
      </c>
    </row>
    <row r="31" spans="2:7">
      <c r="B31" s="375"/>
      <c r="C31" s="184" t="s">
        <v>991</v>
      </c>
      <c r="D31" s="183">
        <v>1.0217620000000001</v>
      </c>
      <c r="E31" s="183">
        <v>1.019749</v>
      </c>
      <c r="F31" s="183">
        <v>1.0681849999999999</v>
      </c>
      <c r="G31" s="183">
        <v>1.0228919999999999</v>
      </c>
    </row>
    <row r="32" spans="2:7">
      <c r="B32" s="375"/>
      <c r="C32" s="184" t="s">
        <v>1044</v>
      </c>
      <c r="D32" s="183">
        <v>1.0603255700000001</v>
      </c>
      <c r="E32" s="183">
        <v>1.02660532</v>
      </c>
      <c r="F32" s="183">
        <v>1.05457684</v>
      </c>
      <c r="G32" s="183">
        <v>1.0799321</v>
      </c>
    </row>
    <row r="33" spans="2:7">
      <c r="B33" s="375"/>
      <c r="C33" s="184" t="s">
        <v>1045</v>
      </c>
      <c r="D33" s="183">
        <v>1.1311648599999999</v>
      </c>
      <c r="E33" s="183">
        <v>1.0720747500000001</v>
      </c>
      <c r="F33" s="183">
        <v>1.0228577700000001</v>
      </c>
      <c r="G33" s="183">
        <v>0.99155872</v>
      </c>
    </row>
    <row r="34" spans="2:7">
      <c r="B34" s="375"/>
      <c r="C34" s="184" t="s">
        <v>1046</v>
      </c>
      <c r="D34" s="183">
        <v>1.0260549999999999</v>
      </c>
      <c r="E34" s="183">
        <v>1.0433429999999999</v>
      </c>
      <c r="F34" s="183">
        <v>1.024942</v>
      </c>
      <c r="G34" s="183">
        <v>0.98034399999999999</v>
      </c>
    </row>
    <row r="35" spans="2:7">
      <c r="B35" s="375"/>
      <c r="C35" s="30" t="s">
        <v>1340</v>
      </c>
      <c r="D35" s="183">
        <v>0.93320886999999997</v>
      </c>
      <c r="E35" s="183">
        <v>0.99470179999999997</v>
      </c>
      <c r="F35" s="183">
        <v>0.97159783</v>
      </c>
      <c r="G35" s="183">
        <v>1.1556154000000001</v>
      </c>
    </row>
    <row r="36" spans="2:7">
      <c r="C36" s="28"/>
    </row>
    <row r="37" spans="2:7">
      <c r="B37" s="375" t="s">
        <v>1056</v>
      </c>
      <c r="C37" s="184" t="s">
        <v>1049</v>
      </c>
      <c r="D37" s="183">
        <v>0.98</v>
      </c>
      <c r="E37" s="183">
        <v>0.96599999999999997</v>
      </c>
      <c r="F37" s="183">
        <v>0.92500000000000004</v>
      </c>
      <c r="G37" s="183">
        <v>0.96099999999999997</v>
      </c>
    </row>
    <row r="38" spans="2:7">
      <c r="B38" s="375"/>
      <c r="C38" s="184" t="s">
        <v>989</v>
      </c>
      <c r="D38" s="183">
        <v>0.88446309558632596</v>
      </c>
      <c r="E38" s="183">
        <v>0.99679191056673799</v>
      </c>
      <c r="F38" s="183">
        <v>1.0189857735111101</v>
      </c>
      <c r="G38" s="183">
        <v>1.04181004183897</v>
      </c>
    </row>
    <row r="39" spans="2:7">
      <c r="B39" s="375"/>
      <c r="C39" s="184" t="s">
        <v>1050</v>
      </c>
      <c r="D39" s="183">
        <v>1.0111861715596</v>
      </c>
      <c r="E39" s="183">
        <v>0.99748830707561598</v>
      </c>
      <c r="F39" s="183">
        <v>1.04892010825297</v>
      </c>
      <c r="G39" s="183">
        <v>1.02435915555701</v>
      </c>
    </row>
    <row r="40" spans="2:7">
      <c r="B40" s="375"/>
      <c r="C40" s="184" t="s">
        <v>1051</v>
      </c>
      <c r="D40" s="183">
        <v>0.98269265523085703</v>
      </c>
      <c r="E40" s="183">
        <v>1.0304630886071</v>
      </c>
      <c r="F40" s="183">
        <v>1.0115414585959199</v>
      </c>
      <c r="G40" s="183">
        <v>0.99203564709976699</v>
      </c>
    </row>
    <row r="41" spans="2:7">
      <c r="B41" s="375"/>
      <c r="C41" s="184" t="s">
        <v>1052</v>
      </c>
      <c r="D41" s="183">
        <v>0.99631873181927499</v>
      </c>
      <c r="E41" s="183">
        <v>1.0251684542500299</v>
      </c>
      <c r="F41" s="183">
        <v>1.00640151035374</v>
      </c>
      <c r="G41" s="183">
        <v>0.99191620001858605</v>
      </c>
    </row>
    <row r="42" spans="2:7">
      <c r="B42" s="375"/>
      <c r="C42" s="184" t="s">
        <v>1053</v>
      </c>
      <c r="D42" s="183">
        <v>1.0052031270029</v>
      </c>
      <c r="E42" s="183">
        <v>1.0239274324802301</v>
      </c>
      <c r="F42" s="183">
        <v>1.03128839969714</v>
      </c>
      <c r="G42" s="183">
        <v>1.00816012148356</v>
      </c>
    </row>
    <row r="43" spans="2:7">
      <c r="B43" s="375"/>
      <c r="C43" s="184" t="s">
        <v>1054</v>
      </c>
      <c r="D43" s="183">
        <v>0.96099999999999997</v>
      </c>
      <c r="E43" s="183">
        <v>0.98399999999999999</v>
      </c>
      <c r="F43" s="183">
        <v>0.97099999999999997</v>
      </c>
      <c r="G43" s="183">
        <v>0.99</v>
      </c>
    </row>
    <row r="44" spans="2:7">
      <c r="B44" s="375"/>
      <c r="C44" s="184" t="s">
        <v>1055</v>
      </c>
      <c r="D44" s="183">
        <v>1.2050000000000001</v>
      </c>
      <c r="E44" s="183">
        <v>1.167</v>
      </c>
      <c r="F44" s="183">
        <v>1.129</v>
      </c>
      <c r="G44" s="183">
        <v>1.25</v>
      </c>
    </row>
    <row r="45" spans="2:7">
      <c r="C45" s="28"/>
    </row>
    <row r="46" spans="2:7">
      <c r="B46" s="375" t="s">
        <v>1065</v>
      </c>
      <c r="C46" s="184" t="s">
        <v>1057</v>
      </c>
      <c r="D46" s="183">
        <v>0.85599999999999998</v>
      </c>
      <c r="E46" s="183">
        <v>0.95</v>
      </c>
      <c r="F46" s="183">
        <v>0.92900000000000005</v>
      </c>
      <c r="G46" s="183">
        <v>1.0069999999999999</v>
      </c>
    </row>
    <row r="47" spans="2:7">
      <c r="B47" s="375"/>
      <c r="C47" s="184" t="s">
        <v>1058</v>
      </c>
      <c r="D47" s="183">
        <v>0.92900000000000005</v>
      </c>
      <c r="E47" s="183">
        <v>0.87</v>
      </c>
      <c r="F47" s="183">
        <v>0.90900000000000003</v>
      </c>
      <c r="G47" s="183">
        <v>0.86499999999999999</v>
      </c>
    </row>
    <row r="48" spans="2:7">
      <c r="B48" s="375"/>
      <c r="C48" s="184" t="s">
        <v>1059</v>
      </c>
      <c r="D48" s="183">
        <v>1.014</v>
      </c>
      <c r="E48" s="183">
        <v>1.048</v>
      </c>
      <c r="F48" s="183">
        <v>1.0229999999999999</v>
      </c>
      <c r="G48" s="183">
        <v>0.97899999999999998</v>
      </c>
    </row>
    <row r="49" spans="2:7">
      <c r="B49" s="375"/>
      <c r="C49" s="184" t="s">
        <v>1060</v>
      </c>
      <c r="D49" s="183">
        <v>1.018</v>
      </c>
      <c r="E49" s="183">
        <v>1.0009999999999999</v>
      </c>
      <c r="F49" s="183">
        <v>1.0189999999999999</v>
      </c>
      <c r="G49" s="183">
        <v>1.0289999999999999</v>
      </c>
    </row>
    <row r="50" spans="2:7">
      <c r="B50" s="375"/>
      <c r="C50" s="184" t="s">
        <v>1061</v>
      </c>
      <c r="D50" s="183">
        <v>0.79700000000000004</v>
      </c>
      <c r="E50" s="183">
        <v>0.91200000000000003</v>
      </c>
      <c r="F50" s="183">
        <v>0.95199999999999996</v>
      </c>
      <c r="G50" s="183">
        <v>0.96099999999999997</v>
      </c>
    </row>
    <row r="51" spans="2:7">
      <c r="B51" s="375"/>
      <c r="C51" s="184" t="s">
        <v>1062</v>
      </c>
      <c r="D51" s="183">
        <v>1.016</v>
      </c>
      <c r="E51" s="183">
        <v>0.95899999999999996</v>
      </c>
      <c r="F51" s="183">
        <v>1.002</v>
      </c>
      <c r="G51" s="183">
        <v>0.92700000000000005</v>
      </c>
    </row>
    <row r="52" spans="2:7">
      <c r="B52" s="375"/>
      <c r="C52" s="184" t="s">
        <v>1063</v>
      </c>
      <c r="D52" s="183">
        <v>1.0109999999999999</v>
      </c>
      <c r="E52" s="183">
        <v>1.0429999999999999</v>
      </c>
      <c r="F52" s="183">
        <v>0.98199999999999998</v>
      </c>
      <c r="G52" s="183">
        <v>1.0449999999999999</v>
      </c>
    </row>
    <row r="53" spans="2:7">
      <c r="B53" s="375"/>
      <c r="C53" s="184" t="s">
        <v>1064</v>
      </c>
      <c r="D53" s="183">
        <v>1</v>
      </c>
      <c r="E53" s="183">
        <v>1.0489999999999999</v>
      </c>
      <c r="F53" s="183">
        <v>1.006</v>
      </c>
      <c r="G53" s="183">
        <v>1.016</v>
      </c>
    </row>
    <row r="54" spans="2:7">
      <c r="C54" s="28"/>
    </row>
    <row r="55" spans="2:7">
      <c r="C55" s="28"/>
    </row>
    <row r="56" spans="2:7">
      <c r="C56" s="28"/>
    </row>
    <row r="57" spans="2:7">
      <c r="C57" s="28"/>
    </row>
    <row r="58" spans="2:7">
      <c r="C58" s="28"/>
    </row>
    <row r="59" spans="2:7">
      <c r="C59" s="28"/>
    </row>
    <row r="60" spans="2:7">
      <c r="C60" s="28"/>
    </row>
    <row r="61" spans="2:7">
      <c r="C61" s="28"/>
    </row>
    <row r="62" spans="2:7">
      <c r="C62" s="28"/>
    </row>
    <row r="63" spans="2:7">
      <c r="C63" s="28"/>
    </row>
    <row r="64" spans="2:7">
      <c r="C64" s="28"/>
    </row>
    <row r="65" spans="3:3">
      <c r="C65" s="28"/>
    </row>
    <row r="66" spans="3:3">
      <c r="C66" s="28"/>
    </row>
    <row r="67" spans="3:3">
      <c r="C67" s="28"/>
    </row>
    <row r="68" spans="3:3">
      <c r="C68" s="28"/>
    </row>
    <row r="69" spans="3:3">
      <c r="C69" s="28"/>
    </row>
    <row r="70" spans="3:3">
      <c r="C70" s="28"/>
    </row>
    <row r="71" spans="3:3">
      <c r="C71" s="28"/>
    </row>
    <row r="72" spans="3:3">
      <c r="C72" s="28"/>
    </row>
    <row r="73" spans="3:3">
      <c r="C73" s="28"/>
    </row>
    <row r="74" spans="3:3">
      <c r="C74" s="28"/>
    </row>
    <row r="75" spans="3:3">
      <c r="C75" s="28"/>
    </row>
    <row r="76" spans="3:3">
      <c r="C76" s="28"/>
    </row>
    <row r="77" spans="3:3">
      <c r="C77" s="28"/>
    </row>
    <row r="78" spans="3:3">
      <c r="C78" s="28"/>
    </row>
    <row r="79" spans="3:3">
      <c r="C79" s="28"/>
    </row>
    <row r="80" spans="3:3">
      <c r="C80" s="28"/>
    </row>
    <row r="81" spans="3:3">
      <c r="C81" s="28"/>
    </row>
    <row r="82" spans="3:3">
      <c r="C82" s="28"/>
    </row>
    <row r="83" spans="3:3">
      <c r="C83" s="28"/>
    </row>
    <row r="84" spans="3:3">
      <c r="C84" s="28"/>
    </row>
    <row r="85" spans="3:3">
      <c r="C85" s="28"/>
    </row>
    <row r="86" spans="3:3">
      <c r="C86" s="28"/>
    </row>
    <row r="87" spans="3:3">
      <c r="C87" s="28"/>
    </row>
    <row r="88" spans="3:3">
      <c r="C88" s="28"/>
    </row>
    <row r="89" spans="3:3">
      <c r="C89" s="28"/>
    </row>
    <row r="90" spans="3:3">
      <c r="C90" s="28"/>
    </row>
    <row r="91" spans="3:3">
      <c r="C91" s="28"/>
    </row>
    <row r="92" spans="3:3">
      <c r="C92" s="28"/>
    </row>
    <row r="93" spans="3:3">
      <c r="C93" s="28"/>
    </row>
    <row r="94" spans="3:3">
      <c r="C94" s="28"/>
    </row>
    <row r="95" spans="3:3">
      <c r="C95" s="28"/>
    </row>
    <row r="96" spans="3:3">
      <c r="C96" s="28"/>
    </row>
    <row r="97" spans="3:3">
      <c r="C97" s="28"/>
    </row>
    <row r="98" spans="3:3">
      <c r="C98" s="28"/>
    </row>
    <row r="99" spans="3:3">
      <c r="C99" s="28"/>
    </row>
    <row r="100" spans="3:3">
      <c r="C100" s="28"/>
    </row>
    <row r="101" spans="3:3">
      <c r="C101" s="28"/>
    </row>
    <row r="102" spans="3:3">
      <c r="C102" s="28"/>
    </row>
  </sheetData>
  <mergeCells count="4">
    <mergeCell ref="D4:G4"/>
    <mergeCell ref="B5:B35"/>
    <mergeCell ref="B37:B44"/>
    <mergeCell ref="B46:B5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9B873-6DBB-4A5E-87B3-AD7D2D0D516E}">
  <dimension ref="B3:Y45"/>
  <sheetViews>
    <sheetView topLeftCell="C1" workbookViewId="0">
      <selection activeCell="M14" sqref="M14"/>
    </sheetView>
  </sheetViews>
  <sheetFormatPr defaultRowHeight="14.4"/>
  <cols>
    <col min="2" max="2" width="10.88671875" customWidth="1"/>
  </cols>
  <sheetData>
    <row r="3" spans="2:25">
      <c r="B3" t="s">
        <v>29</v>
      </c>
    </row>
    <row r="4" spans="2:25">
      <c r="C4" s="301" t="s">
        <v>285</v>
      </c>
      <c r="D4" s="301"/>
      <c r="E4" s="301"/>
      <c r="F4" s="301"/>
      <c r="I4" t="s">
        <v>271</v>
      </c>
      <c r="O4" t="s">
        <v>546</v>
      </c>
      <c r="W4" t="s">
        <v>29</v>
      </c>
      <c r="X4" t="s">
        <v>28</v>
      </c>
      <c r="Y4" t="s">
        <v>27</v>
      </c>
    </row>
    <row r="5" spans="2:25" ht="43.2">
      <c r="B5" s="27" t="s">
        <v>284</v>
      </c>
      <c r="C5" s="24" t="s">
        <v>271</v>
      </c>
      <c r="D5" s="24" t="s">
        <v>281</v>
      </c>
      <c r="E5" s="24" t="s">
        <v>282</v>
      </c>
      <c r="F5" s="24" t="s">
        <v>283</v>
      </c>
      <c r="G5" s="21"/>
      <c r="I5" s="26">
        <v>1</v>
      </c>
      <c r="J5" s="26">
        <v>3</v>
      </c>
      <c r="K5" s="26">
        <v>1</v>
      </c>
      <c r="L5" s="26">
        <v>0</v>
      </c>
      <c r="M5">
        <f>SUM(J5:L5)</f>
        <v>4</v>
      </c>
      <c r="O5" s="25">
        <v>1</v>
      </c>
      <c r="P5" s="3">
        <v>4</v>
      </c>
      <c r="R5" s="43" t="s">
        <v>356</v>
      </c>
      <c r="S5" s="41" t="s">
        <v>547</v>
      </c>
      <c r="V5" s="26">
        <v>1</v>
      </c>
      <c r="W5">
        <v>12</v>
      </c>
      <c r="X5">
        <v>18</v>
      </c>
      <c r="Y5">
        <v>15</v>
      </c>
    </row>
    <row r="6" spans="2:25">
      <c r="B6" s="26">
        <v>1</v>
      </c>
      <c r="C6" s="26">
        <v>3</v>
      </c>
      <c r="D6" s="26">
        <v>1</v>
      </c>
      <c r="E6" s="26">
        <v>4</v>
      </c>
      <c r="F6" s="26">
        <v>4</v>
      </c>
      <c r="G6">
        <f>SUM(C6:F6)</f>
        <v>12</v>
      </c>
      <c r="I6" s="26">
        <v>2</v>
      </c>
      <c r="J6" s="26">
        <v>4</v>
      </c>
      <c r="K6" s="26">
        <v>3</v>
      </c>
      <c r="L6" s="26">
        <v>0</v>
      </c>
      <c r="M6">
        <f t="shared" ref="M6:M11" si="0">SUM(J6:L6)</f>
        <v>7</v>
      </c>
      <c r="O6" s="28" t="s">
        <v>545</v>
      </c>
      <c r="P6">
        <f>SUM(M6:M11)</f>
        <v>18</v>
      </c>
      <c r="R6" s="43"/>
      <c r="S6" s="41"/>
      <c r="V6" s="26">
        <v>2</v>
      </c>
      <c r="W6">
        <v>16</v>
      </c>
      <c r="X6">
        <v>4</v>
      </c>
      <c r="Y6">
        <v>4</v>
      </c>
    </row>
    <row r="7" spans="2:25">
      <c r="B7" s="26">
        <v>2</v>
      </c>
      <c r="C7" s="26">
        <v>4</v>
      </c>
      <c r="D7" s="26">
        <v>7</v>
      </c>
      <c r="E7" s="26">
        <v>2</v>
      </c>
      <c r="F7" s="26">
        <v>3</v>
      </c>
      <c r="G7">
        <f t="shared" ref="G7:G12" si="1">SUM(C7:F7)</f>
        <v>16</v>
      </c>
      <c r="I7" s="26">
        <v>3</v>
      </c>
      <c r="J7" s="26">
        <v>4</v>
      </c>
      <c r="K7" s="26">
        <v>1</v>
      </c>
      <c r="L7" s="26">
        <v>2</v>
      </c>
      <c r="M7">
        <f t="shared" si="0"/>
        <v>7</v>
      </c>
      <c r="R7" s="43" t="s">
        <v>530</v>
      </c>
      <c r="S7" s="41"/>
      <c r="V7" s="26">
        <v>3</v>
      </c>
      <c r="W7">
        <v>11</v>
      </c>
      <c r="X7">
        <v>3</v>
      </c>
      <c r="Y7">
        <v>4</v>
      </c>
    </row>
    <row r="8" spans="2:25">
      <c r="B8" s="26">
        <v>3</v>
      </c>
      <c r="C8" s="26">
        <v>4</v>
      </c>
      <c r="D8" s="26">
        <v>4</v>
      </c>
      <c r="E8" s="26">
        <v>1</v>
      </c>
      <c r="F8" s="26">
        <v>2</v>
      </c>
      <c r="G8">
        <f t="shared" si="1"/>
        <v>11</v>
      </c>
      <c r="I8" s="26">
        <v>4</v>
      </c>
      <c r="J8" s="26">
        <v>0</v>
      </c>
      <c r="K8" s="26">
        <v>1</v>
      </c>
      <c r="L8" s="26">
        <v>0</v>
      </c>
      <c r="M8">
        <f t="shared" si="0"/>
        <v>1</v>
      </c>
      <c r="R8" s="43" t="s">
        <v>531</v>
      </c>
      <c r="S8" s="41" t="s">
        <v>532</v>
      </c>
      <c r="V8" s="26">
        <v>4</v>
      </c>
      <c r="W8">
        <v>0</v>
      </c>
      <c r="X8">
        <v>1</v>
      </c>
      <c r="Y8">
        <v>0</v>
      </c>
    </row>
    <row r="9" spans="2:25">
      <c r="B9" s="26">
        <v>4</v>
      </c>
      <c r="C9" s="26">
        <v>0</v>
      </c>
      <c r="D9" s="26">
        <v>0</v>
      </c>
      <c r="E9" s="26">
        <v>0</v>
      </c>
      <c r="F9" s="26">
        <v>0</v>
      </c>
      <c r="G9">
        <f t="shared" si="1"/>
        <v>0</v>
      </c>
      <c r="I9" s="26">
        <v>5</v>
      </c>
      <c r="J9" s="26">
        <v>2</v>
      </c>
      <c r="K9" s="26">
        <v>0</v>
      </c>
      <c r="L9" s="26">
        <v>0</v>
      </c>
      <c r="M9">
        <f t="shared" si="0"/>
        <v>2</v>
      </c>
      <c r="R9" s="43" t="s">
        <v>533</v>
      </c>
      <c r="S9" s="41" t="s">
        <v>186</v>
      </c>
      <c r="V9" s="26">
        <v>5</v>
      </c>
      <c r="W9">
        <v>3</v>
      </c>
      <c r="X9">
        <v>0</v>
      </c>
      <c r="Y9">
        <v>0</v>
      </c>
    </row>
    <row r="10" spans="2:25">
      <c r="B10" s="26">
        <v>5</v>
      </c>
      <c r="C10" s="26">
        <v>2</v>
      </c>
      <c r="D10" s="26">
        <v>1</v>
      </c>
      <c r="E10" s="26">
        <v>0</v>
      </c>
      <c r="F10" s="26">
        <v>0</v>
      </c>
      <c r="G10">
        <f t="shared" si="1"/>
        <v>3</v>
      </c>
      <c r="I10" s="26">
        <v>6</v>
      </c>
      <c r="J10" s="26">
        <v>0</v>
      </c>
      <c r="K10" s="26">
        <v>0</v>
      </c>
      <c r="L10" s="26">
        <v>0</v>
      </c>
      <c r="M10">
        <f t="shared" si="0"/>
        <v>0</v>
      </c>
      <c r="R10" s="43" t="s">
        <v>534</v>
      </c>
      <c r="S10" s="41" t="s">
        <v>187</v>
      </c>
      <c r="V10" s="26">
        <v>6</v>
      </c>
      <c r="W10">
        <v>1</v>
      </c>
      <c r="X10">
        <v>0</v>
      </c>
      <c r="Y10">
        <v>0</v>
      </c>
    </row>
    <row r="11" spans="2:25">
      <c r="B11" s="26">
        <v>6</v>
      </c>
      <c r="C11" s="26">
        <v>0</v>
      </c>
      <c r="D11" s="26">
        <v>1</v>
      </c>
      <c r="E11" s="26">
        <v>0</v>
      </c>
      <c r="F11" s="26">
        <v>0</v>
      </c>
      <c r="G11">
        <f t="shared" si="1"/>
        <v>1</v>
      </c>
      <c r="I11" s="26">
        <v>7</v>
      </c>
      <c r="J11" s="26">
        <v>1</v>
      </c>
      <c r="K11" s="26">
        <v>0</v>
      </c>
      <c r="L11" s="26">
        <v>0</v>
      </c>
      <c r="M11">
        <f t="shared" si="0"/>
        <v>1</v>
      </c>
      <c r="R11" s="43" t="s">
        <v>535</v>
      </c>
      <c r="S11" s="41" t="s">
        <v>536</v>
      </c>
      <c r="V11" s="26">
        <v>7</v>
      </c>
      <c r="W11">
        <v>1</v>
      </c>
      <c r="X11">
        <v>0</v>
      </c>
      <c r="Y11">
        <v>0</v>
      </c>
    </row>
    <row r="12" spans="2:25">
      <c r="B12" s="26">
        <v>7</v>
      </c>
      <c r="C12" s="26">
        <v>1</v>
      </c>
      <c r="D12" s="26">
        <v>0</v>
      </c>
      <c r="E12" s="26">
        <v>0</v>
      </c>
      <c r="F12" s="26">
        <v>0</v>
      </c>
      <c r="G12">
        <f t="shared" si="1"/>
        <v>1</v>
      </c>
      <c r="R12" s="43" t="s">
        <v>537</v>
      </c>
      <c r="S12" s="41" t="s">
        <v>10</v>
      </c>
    </row>
    <row r="13" spans="2:25">
      <c r="R13" s="43"/>
      <c r="S13" s="41"/>
    </row>
    <row r="14" spans="2:25" ht="27">
      <c r="I14" s="20" t="s">
        <v>281</v>
      </c>
      <c r="R14" s="43" t="s">
        <v>538</v>
      </c>
      <c r="S14" s="41"/>
      <c r="V14" s="2">
        <v>1</v>
      </c>
      <c r="W14">
        <v>12</v>
      </c>
      <c r="X14">
        <v>18</v>
      </c>
      <c r="Y14">
        <v>15</v>
      </c>
    </row>
    <row r="15" spans="2:25">
      <c r="B15" t="s">
        <v>28</v>
      </c>
      <c r="O15" t="s">
        <v>546</v>
      </c>
      <c r="R15" s="43" t="s">
        <v>539</v>
      </c>
      <c r="S15" s="41">
        <v>2</v>
      </c>
      <c r="V15" s="28" t="s">
        <v>545</v>
      </c>
      <c r="W15">
        <f>SUM(W6:W11)</f>
        <v>32</v>
      </c>
      <c r="X15">
        <f>SUM(X6:X11)</f>
        <v>8</v>
      </c>
      <c r="Y15">
        <f>SUM(Y6:Y11)</f>
        <v>8</v>
      </c>
    </row>
    <row r="16" spans="2:25" ht="27">
      <c r="C16" s="20" t="s">
        <v>271</v>
      </c>
      <c r="D16" s="20" t="s">
        <v>281</v>
      </c>
      <c r="E16" s="20" t="s">
        <v>282</v>
      </c>
      <c r="F16" s="20" t="s">
        <v>283</v>
      </c>
      <c r="I16" s="26">
        <v>1</v>
      </c>
      <c r="J16" s="26">
        <v>1</v>
      </c>
      <c r="K16" s="26">
        <v>5</v>
      </c>
      <c r="L16" s="26">
        <v>1</v>
      </c>
      <c r="M16">
        <f>SUM(J16:L16)</f>
        <v>7</v>
      </c>
      <c r="O16" s="25">
        <v>1</v>
      </c>
      <c r="P16">
        <v>7</v>
      </c>
      <c r="R16" s="43" t="s">
        <v>540</v>
      </c>
      <c r="S16" s="41">
        <v>4</v>
      </c>
    </row>
    <row r="17" spans="2:23">
      <c r="B17" s="26">
        <v>1</v>
      </c>
      <c r="C17" s="26">
        <v>1</v>
      </c>
      <c r="D17" s="26">
        <v>5</v>
      </c>
      <c r="E17" s="26">
        <v>3</v>
      </c>
      <c r="F17" s="26">
        <v>9</v>
      </c>
      <c r="G17">
        <f>SUM(C17:F17)</f>
        <v>18</v>
      </c>
      <c r="I17" s="26">
        <v>2</v>
      </c>
      <c r="J17" s="26">
        <v>7</v>
      </c>
      <c r="K17" s="26">
        <v>0</v>
      </c>
      <c r="L17" s="26">
        <v>2</v>
      </c>
      <c r="M17">
        <f t="shared" ref="M17:M22" si="2">SUM(J17:L17)</f>
        <v>9</v>
      </c>
      <c r="O17" s="28" t="s">
        <v>545</v>
      </c>
      <c r="P17">
        <f>SUM(M17:M22)</f>
        <v>17</v>
      </c>
      <c r="V17" s="43" t="s">
        <v>356</v>
      </c>
      <c r="W17" s="41" t="s">
        <v>549</v>
      </c>
    </row>
    <row r="18" spans="2:23">
      <c r="B18" s="26">
        <v>2</v>
      </c>
      <c r="C18" s="26">
        <v>3</v>
      </c>
      <c r="D18" s="26">
        <v>0</v>
      </c>
      <c r="E18" s="26">
        <v>0</v>
      </c>
      <c r="F18" s="26">
        <v>1</v>
      </c>
      <c r="G18">
        <f t="shared" ref="G18:G23" si="3">SUM(C18:F18)</f>
        <v>4</v>
      </c>
      <c r="I18" s="26">
        <v>3</v>
      </c>
      <c r="J18" s="26">
        <v>4</v>
      </c>
      <c r="K18" s="26">
        <v>1</v>
      </c>
      <c r="L18" s="26">
        <v>1</v>
      </c>
      <c r="M18">
        <f t="shared" si="2"/>
        <v>6</v>
      </c>
      <c r="V18" s="43"/>
      <c r="W18" s="41"/>
    </row>
    <row r="19" spans="2:23">
      <c r="B19" s="26">
        <v>3</v>
      </c>
      <c r="C19" s="26">
        <v>1</v>
      </c>
      <c r="D19" s="26">
        <v>1</v>
      </c>
      <c r="E19" s="26">
        <v>1</v>
      </c>
      <c r="F19" s="26">
        <v>0</v>
      </c>
      <c r="G19">
        <f t="shared" si="3"/>
        <v>3</v>
      </c>
      <c r="I19" s="26">
        <v>4</v>
      </c>
      <c r="J19" s="26">
        <v>0</v>
      </c>
      <c r="K19" s="26">
        <v>0</v>
      </c>
      <c r="L19" s="26">
        <v>0</v>
      </c>
      <c r="M19">
        <f t="shared" si="2"/>
        <v>0</v>
      </c>
      <c r="V19" s="43" t="s">
        <v>530</v>
      </c>
      <c r="W19" s="41"/>
    </row>
    <row r="20" spans="2:23">
      <c r="B20" s="26">
        <v>4</v>
      </c>
      <c r="C20" s="26">
        <v>1</v>
      </c>
      <c r="D20" s="26">
        <v>0</v>
      </c>
      <c r="E20" s="26">
        <v>0</v>
      </c>
      <c r="F20" s="26">
        <v>0</v>
      </c>
      <c r="G20">
        <f t="shared" si="3"/>
        <v>1</v>
      </c>
      <c r="I20" s="26">
        <v>5</v>
      </c>
      <c r="J20" s="26">
        <v>1</v>
      </c>
      <c r="K20" s="26">
        <v>0</v>
      </c>
      <c r="L20" s="26">
        <v>0</v>
      </c>
      <c r="M20">
        <f t="shared" si="2"/>
        <v>1</v>
      </c>
      <c r="V20" s="43" t="s">
        <v>531</v>
      </c>
      <c r="W20" s="41" t="s">
        <v>532</v>
      </c>
    </row>
    <row r="21" spans="2:23">
      <c r="B21" s="26">
        <v>5</v>
      </c>
      <c r="C21" s="26">
        <v>0</v>
      </c>
      <c r="D21" s="26">
        <v>0</v>
      </c>
      <c r="E21" s="26">
        <v>0</v>
      </c>
      <c r="F21" s="26">
        <v>0</v>
      </c>
      <c r="G21">
        <f t="shared" si="3"/>
        <v>0</v>
      </c>
      <c r="I21" s="26">
        <v>6</v>
      </c>
      <c r="J21" s="26">
        <v>1</v>
      </c>
      <c r="K21" s="26">
        <v>0</v>
      </c>
      <c r="L21" s="26">
        <v>0</v>
      </c>
      <c r="M21">
        <f t="shared" si="2"/>
        <v>1</v>
      </c>
      <c r="V21" s="43" t="s">
        <v>533</v>
      </c>
      <c r="W21" s="63">
        <v>5.0000000000000001E-4</v>
      </c>
    </row>
    <row r="22" spans="2:23">
      <c r="B22" s="26">
        <v>6</v>
      </c>
      <c r="C22" s="26">
        <v>0</v>
      </c>
      <c r="D22" s="26">
        <v>0</v>
      </c>
      <c r="E22" s="26">
        <v>0</v>
      </c>
      <c r="F22" s="26">
        <v>0</v>
      </c>
      <c r="G22">
        <f t="shared" si="3"/>
        <v>0</v>
      </c>
      <c r="I22" s="26">
        <v>7</v>
      </c>
      <c r="J22" s="26">
        <v>0</v>
      </c>
      <c r="K22" s="26">
        <v>0</v>
      </c>
      <c r="L22" s="26">
        <v>0</v>
      </c>
      <c r="M22">
        <f t="shared" si="2"/>
        <v>0</v>
      </c>
      <c r="V22" s="43" t="s">
        <v>534</v>
      </c>
      <c r="W22" s="63" t="s">
        <v>181</v>
      </c>
    </row>
    <row r="23" spans="2:23">
      <c r="B23" s="26">
        <v>7</v>
      </c>
      <c r="C23" s="26">
        <v>0</v>
      </c>
      <c r="D23" s="26">
        <v>0</v>
      </c>
      <c r="E23" s="26">
        <v>0</v>
      </c>
      <c r="F23" s="26">
        <v>0</v>
      </c>
      <c r="G23">
        <f t="shared" si="3"/>
        <v>0</v>
      </c>
      <c r="V23" s="43" t="s">
        <v>535</v>
      </c>
      <c r="W23" s="41" t="s">
        <v>536</v>
      </c>
    </row>
    <row r="24" spans="2:23">
      <c r="V24" s="43" t="s">
        <v>537</v>
      </c>
      <c r="W24" s="41" t="s">
        <v>10</v>
      </c>
    </row>
    <row r="25" spans="2:23">
      <c r="V25" s="43"/>
      <c r="W25" s="41"/>
    </row>
    <row r="26" spans="2:23" ht="27">
      <c r="B26" t="s">
        <v>27</v>
      </c>
      <c r="I26" s="20" t="s">
        <v>282</v>
      </c>
      <c r="V26" s="43" t="s">
        <v>538</v>
      </c>
      <c r="W26" s="41"/>
    </row>
    <row r="27" spans="2:23" ht="27">
      <c r="C27" s="20" t="s">
        <v>271</v>
      </c>
      <c r="D27" s="20" t="s">
        <v>281</v>
      </c>
      <c r="E27" s="20" t="s">
        <v>282</v>
      </c>
      <c r="F27" s="20" t="s">
        <v>283</v>
      </c>
      <c r="O27" t="s">
        <v>546</v>
      </c>
      <c r="V27" s="43" t="s">
        <v>539</v>
      </c>
      <c r="W27" s="41">
        <v>2</v>
      </c>
    </row>
    <row r="28" spans="2:23">
      <c r="B28" s="26">
        <v>1</v>
      </c>
      <c r="C28" s="26">
        <v>0</v>
      </c>
      <c r="D28" s="26">
        <v>1</v>
      </c>
      <c r="E28" s="26">
        <v>7</v>
      </c>
      <c r="F28" s="26">
        <v>7</v>
      </c>
      <c r="G28">
        <f>SUM(C28:F28)</f>
        <v>15</v>
      </c>
      <c r="I28" s="26">
        <v>1</v>
      </c>
      <c r="J28" s="26">
        <v>4</v>
      </c>
      <c r="K28" s="26">
        <v>3</v>
      </c>
      <c r="L28" s="26">
        <v>7</v>
      </c>
      <c r="M28">
        <f>SUM(J28:L28)</f>
        <v>14</v>
      </c>
      <c r="O28" s="25">
        <v>1</v>
      </c>
      <c r="P28">
        <v>14</v>
      </c>
      <c r="V28" s="43" t="s">
        <v>540</v>
      </c>
      <c r="W28" s="41">
        <v>3</v>
      </c>
    </row>
    <row r="29" spans="2:23">
      <c r="B29" s="26">
        <v>2</v>
      </c>
      <c r="C29" s="26">
        <v>0</v>
      </c>
      <c r="D29" s="26">
        <v>2</v>
      </c>
      <c r="E29" s="26">
        <v>2</v>
      </c>
      <c r="F29" s="26">
        <v>0</v>
      </c>
      <c r="G29">
        <f t="shared" ref="G29:G34" si="4">SUM(C29:F29)</f>
        <v>4</v>
      </c>
      <c r="I29" s="26">
        <v>2</v>
      </c>
      <c r="J29" s="26">
        <v>2</v>
      </c>
      <c r="K29" s="26">
        <v>0</v>
      </c>
      <c r="L29" s="26">
        <v>2</v>
      </c>
      <c r="M29">
        <f t="shared" ref="M29:M34" si="5">SUM(J29:L29)</f>
        <v>4</v>
      </c>
      <c r="O29" s="28" t="s">
        <v>545</v>
      </c>
      <c r="P29">
        <f>SUM(M29:M34)</f>
        <v>6</v>
      </c>
    </row>
    <row r="30" spans="2:23">
      <c r="B30" s="26">
        <v>3</v>
      </c>
      <c r="C30" s="26">
        <v>2</v>
      </c>
      <c r="D30" s="26">
        <v>1</v>
      </c>
      <c r="E30" s="26">
        <v>0</v>
      </c>
      <c r="F30" s="26">
        <v>1</v>
      </c>
      <c r="G30">
        <f t="shared" si="4"/>
        <v>4</v>
      </c>
      <c r="I30" s="26">
        <v>3</v>
      </c>
      <c r="J30" s="26">
        <v>1</v>
      </c>
      <c r="K30" s="26">
        <v>1</v>
      </c>
      <c r="L30" s="26">
        <v>0</v>
      </c>
      <c r="M30">
        <f t="shared" si="5"/>
        <v>2</v>
      </c>
    </row>
    <row r="31" spans="2:23">
      <c r="B31" s="26">
        <v>4</v>
      </c>
      <c r="C31" s="26">
        <v>0</v>
      </c>
      <c r="D31" s="26">
        <v>0</v>
      </c>
      <c r="E31" s="26">
        <v>0</v>
      </c>
      <c r="F31" s="26">
        <v>0</v>
      </c>
      <c r="G31">
        <f t="shared" si="4"/>
        <v>0</v>
      </c>
      <c r="I31" s="26">
        <v>4</v>
      </c>
      <c r="J31" s="26">
        <v>0</v>
      </c>
      <c r="K31" s="26">
        <v>0</v>
      </c>
      <c r="L31" s="26">
        <v>0</v>
      </c>
      <c r="M31">
        <f t="shared" si="5"/>
        <v>0</v>
      </c>
    </row>
    <row r="32" spans="2:23">
      <c r="B32" s="26">
        <v>5</v>
      </c>
      <c r="C32" s="26">
        <v>0</v>
      </c>
      <c r="D32" s="26">
        <v>0</v>
      </c>
      <c r="E32" s="26">
        <v>0</v>
      </c>
      <c r="F32" s="26">
        <v>0</v>
      </c>
      <c r="G32">
        <f t="shared" si="4"/>
        <v>0</v>
      </c>
      <c r="I32" s="26">
        <v>5</v>
      </c>
      <c r="J32" s="26">
        <v>0</v>
      </c>
      <c r="K32" s="26">
        <v>0</v>
      </c>
      <c r="L32" s="26">
        <v>0</v>
      </c>
      <c r="M32">
        <f t="shared" si="5"/>
        <v>0</v>
      </c>
    </row>
    <row r="33" spans="2:16">
      <c r="B33" s="26">
        <v>6</v>
      </c>
      <c r="C33" s="26">
        <v>0</v>
      </c>
      <c r="D33" s="26">
        <v>0</v>
      </c>
      <c r="E33" s="26">
        <v>0</v>
      </c>
      <c r="F33" s="26">
        <v>0</v>
      </c>
      <c r="G33">
        <f t="shared" si="4"/>
        <v>0</v>
      </c>
      <c r="I33" s="26">
        <v>6</v>
      </c>
      <c r="J33" s="26">
        <v>0</v>
      </c>
      <c r="K33" s="26">
        <v>0</v>
      </c>
      <c r="L33" s="26">
        <v>0</v>
      </c>
      <c r="M33">
        <f t="shared" si="5"/>
        <v>0</v>
      </c>
    </row>
    <row r="34" spans="2:16">
      <c r="B34" s="26">
        <v>7</v>
      </c>
      <c r="C34" s="26">
        <v>0</v>
      </c>
      <c r="D34" s="26">
        <v>0</v>
      </c>
      <c r="E34" s="26">
        <v>0</v>
      </c>
      <c r="F34" s="26">
        <v>0</v>
      </c>
      <c r="G34">
        <f t="shared" si="4"/>
        <v>0</v>
      </c>
      <c r="I34" s="26">
        <v>7</v>
      </c>
      <c r="J34" s="26">
        <v>0</v>
      </c>
      <c r="K34" s="26">
        <v>0</v>
      </c>
      <c r="L34" s="26">
        <v>0</v>
      </c>
      <c r="M34">
        <f t="shared" si="5"/>
        <v>0</v>
      </c>
    </row>
    <row r="37" spans="2:16" ht="27">
      <c r="I37" s="20" t="s">
        <v>283</v>
      </c>
    </row>
    <row r="38" spans="2:16">
      <c r="O38" t="s">
        <v>546</v>
      </c>
    </row>
    <row r="39" spans="2:16">
      <c r="I39" s="26">
        <v>1</v>
      </c>
      <c r="J39" s="26">
        <v>4</v>
      </c>
      <c r="K39" s="26">
        <v>9</v>
      </c>
      <c r="L39" s="26">
        <v>7</v>
      </c>
      <c r="M39">
        <f>SUM(J39:L39)</f>
        <v>20</v>
      </c>
      <c r="O39" s="25">
        <v>1</v>
      </c>
      <c r="P39">
        <v>20</v>
      </c>
    </row>
    <row r="40" spans="2:16">
      <c r="I40" s="26">
        <v>2</v>
      </c>
      <c r="J40" s="26">
        <v>3</v>
      </c>
      <c r="K40" s="26">
        <v>1</v>
      </c>
      <c r="L40" s="26">
        <v>0</v>
      </c>
      <c r="M40">
        <f t="shared" ref="M40:M45" si="6">SUM(J40:L40)</f>
        <v>4</v>
      </c>
      <c r="O40" s="28" t="s">
        <v>545</v>
      </c>
      <c r="P40">
        <f>SUM(M40:M45)</f>
        <v>7</v>
      </c>
    </row>
    <row r="41" spans="2:16">
      <c r="I41" s="26">
        <v>3</v>
      </c>
      <c r="J41" s="26">
        <v>2</v>
      </c>
      <c r="K41" s="26">
        <v>0</v>
      </c>
      <c r="L41" s="26">
        <v>1</v>
      </c>
      <c r="M41">
        <f t="shared" si="6"/>
        <v>3</v>
      </c>
    </row>
    <row r="42" spans="2:16">
      <c r="I42" s="26">
        <v>4</v>
      </c>
      <c r="J42" s="26">
        <v>0</v>
      </c>
      <c r="K42" s="26">
        <v>0</v>
      </c>
      <c r="L42" s="26">
        <v>0</v>
      </c>
      <c r="M42">
        <f t="shared" si="6"/>
        <v>0</v>
      </c>
    </row>
    <row r="43" spans="2:16">
      <c r="I43" s="26">
        <v>5</v>
      </c>
      <c r="J43" s="26">
        <v>0</v>
      </c>
      <c r="K43" s="26">
        <v>0</v>
      </c>
      <c r="L43" s="26">
        <v>0</v>
      </c>
      <c r="M43">
        <f t="shared" si="6"/>
        <v>0</v>
      </c>
    </row>
    <row r="44" spans="2:16">
      <c r="I44" s="26">
        <v>6</v>
      </c>
      <c r="J44" s="26">
        <v>0</v>
      </c>
      <c r="K44" s="26">
        <v>0</v>
      </c>
      <c r="L44" s="26">
        <v>0</v>
      </c>
      <c r="M44">
        <f t="shared" si="6"/>
        <v>0</v>
      </c>
    </row>
    <row r="45" spans="2:16">
      <c r="I45" s="26">
        <v>7</v>
      </c>
      <c r="J45" s="26">
        <v>0</v>
      </c>
      <c r="K45" s="26">
        <v>0</v>
      </c>
      <c r="L45" s="26">
        <v>0</v>
      </c>
      <c r="M45">
        <f t="shared" si="6"/>
        <v>0</v>
      </c>
    </row>
  </sheetData>
  <mergeCells count="1"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AB0CD-5818-482F-81C0-0669EA12756A}">
  <dimension ref="B4:H15"/>
  <sheetViews>
    <sheetView workbookViewId="0">
      <selection activeCell="I22" sqref="I22"/>
    </sheetView>
  </sheetViews>
  <sheetFormatPr defaultRowHeight="14.4"/>
  <cols>
    <col min="4" max="4" width="12.5546875" customWidth="1"/>
    <col min="5" max="5" width="13.88671875" customWidth="1"/>
    <col min="7" max="7" width="21.88671875" customWidth="1"/>
  </cols>
  <sheetData>
    <row r="4" spans="2:8">
      <c r="B4" s="97"/>
      <c r="C4" s="86" t="s">
        <v>271</v>
      </c>
      <c r="D4" s="86" t="s">
        <v>281</v>
      </c>
      <c r="E4" s="86" t="s">
        <v>282</v>
      </c>
      <c r="G4" s="43" t="s">
        <v>356</v>
      </c>
      <c r="H4" s="41" t="s">
        <v>547</v>
      </c>
    </row>
    <row r="5" spans="2:8">
      <c r="B5" s="54">
        <v>1</v>
      </c>
      <c r="C5" s="55">
        <v>4</v>
      </c>
      <c r="D5" s="55">
        <v>7</v>
      </c>
      <c r="E5" s="55">
        <v>34</v>
      </c>
      <c r="G5" s="43"/>
      <c r="H5" s="41"/>
    </row>
    <row r="6" spans="2:8">
      <c r="B6" s="54" t="s">
        <v>545</v>
      </c>
      <c r="C6" s="55">
        <v>18</v>
      </c>
      <c r="D6" s="55">
        <v>17</v>
      </c>
      <c r="E6" s="55">
        <v>13</v>
      </c>
      <c r="G6" s="43" t="s">
        <v>530</v>
      </c>
      <c r="H6" s="41"/>
    </row>
    <row r="7" spans="2:8">
      <c r="G7" s="43" t="s">
        <v>531</v>
      </c>
      <c r="H7" s="41" t="s">
        <v>532</v>
      </c>
    </row>
    <row r="8" spans="2:8">
      <c r="G8" s="43" t="s">
        <v>533</v>
      </c>
      <c r="H8" s="41" t="s">
        <v>186</v>
      </c>
    </row>
    <row r="9" spans="2:8">
      <c r="G9" s="43" t="s">
        <v>534</v>
      </c>
      <c r="H9" s="41" t="s">
        <v>187</v>
      </c>
    </row>
    <row r="10" spans="2:8">
      <c r="G10" s="43" t="s">
        <v>535</v>
      </c>
      <c r="H10" s="41" t="s">
        <v>536</v>
      </c>
    </row>
    <row r="11" spans="2:8">
      <c r="G11" s="43" t="s">
        <v>537</v>
      </c>
      <c r="H11" s="41" t="s">
        <v>10</v>
      </c>
    </row>
    <row r="12" spans="2:8">
      <c r="G12" s="43"/>
      <c r="H12" s="41"/>
    </row>
    <row r="13" spans="2:8">
      <c r="G13" s="43" t="s">
        <v>538</v>
      </c>
      <c r="H13" s="41"/>
    </row>
    <row r="14" spans="2:8">
      <c r="G14" s="43" t="s">
        <v>539</v>
      </c>
      <c r="H14" s="41">
        <v>2</v>
      </c>
    </row>
    <row r="15" spans="2:8">
      <c r="G15" s="43" t="s">
        <v>540</v>
      </c>
      <c r="H15" s="41">
        <v>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FF134-5628-4B8B-A29A-32FA54E827C7}">
  <dimension ref="C1:CX34"/>
  <sheetViews>
    <sheetView workbookViewId="0">
      <selection activeCell="Q27" sqref="Q27"/>
    </sheetView>
  </sheetViews>
  <sheetFormatPr defaultRowHeight="14.4"/>
  <cols>
    <col min="3" max="3" width="28" customWidth="1"/>
    <col min="4" max="4" width="13.88671875" customWidth="1"/>
  </cols>
  <sheetData>
    <row r="1" spans="3:102" ht="15" thickBot="1"/>
    <row r="2" spans="3:102">
      <c r="D2" s="302" t="s">
        <v>271</v>
      </c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3"/>
      <c r="AD2" s="303"/>
      <c r="AE2" s="303"/>
      <c r="AF2" s="303"/>
      <c r="AG2" s="303"/>
      <c r="AH2" s="303"/>
      <c r="AI2" s="304"/>
      <c r="AK2" s="116" t="s">
        <v>281</v>
      </c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20"/>
      <c r="BR2" s="116" t="s">
        <v>669</v>
      </c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20"/>
    </row>
    <row r="3" spans="3:102">
      <c r="C3" s="4">
        <v>1</v>
      </c>
      <c r="D3" s="117">
        <v>0.17849999999999999</v>
      </c>
      <c r="E3" s="103">
        <v>0.442</v>
      </c>
      <c r="F3" s="103">
        <v>1.4079999999999999</v>
      </c>
      <c r="G3" s="103">
        <v>2.3654999999999999</v>
      </c>
      <c r="H3" s="103">
        <v>0.6925</v>
      </c>
      <c r="I3" s="103">
        <v>0.81299999999999994</v>
      </c>
      <c r="J3" s="103">
        <v>4.09</v>
      </c>
      <c r="K3" s="103">
        <v>0.6845</v>
      </c>
      <c r="L3" s="103">
        <v>2.2882500000000001</v>
      </c>
      <c r="M3" s="103">
        <v>5.4029999999999996</v>
      </c>
      <c r="N3" s="103">
        <v>1.7805</v>
      </c>
      <c r="O3" s="103">
        <v>1.663</v>
      </c>
      <c r="P3" s="103">
        <v>1.6</v>
      </c>
      <c r="Q3" s="103">
        <v>6.6619999999999999</v>
      </c>
      <c r="R3" s="103">
        <v>2.7404999999999999</v>
      </c>
      <c r="S3" s="103">
        <v>1.538</v>
      </c>
      <c r="T3" s="103">
        <v>1.419</v>
      </c>
      <c r="U3" s="103">
        <v>0.4385</v>
      </c>
      <c r="V3" s="103">
        <v>0.13700000000000001</v>
      </c>
      <c r="W3" s="103">
        <v>0.11475</v>
      </c>
      <c r="X3" s="103">
        <v>0.24775</v>
      </c>
      <c r="Y3" s="103">
        <v>3.9544999999999999</v>
      </c>
      <c r="Z3" s="103">
        <v>0.41749999999999998</v>
      </c>
      <c r="AA3" s="103">
        <v>8.0325000000000006</v>
      </c>
      <c r="AB3" s="103"/>
      <c r="AC3" s="103"/>
      <c r="AD3" s="103"/>
      <c r="AE3" s="103"/>
      <c r="AF3" s="103"/>
      <c r="AG3" s="103"/>
      <c r="AH3" s="103"/>
      <c r="AI3" s="106"/>
      <c r="AJ3" s="103"/>
      <c r="AK3" s="117">
        <v>1.6919999999999999</v>
      </c>
      <c r="AL3" s="103">
        <v>1.2124999999999999</v>
      </c>
      <c r="AM3" s="103">
        <v>1.95275</v>
      </c>
      <c r="AN3" s="103">
        <v>2.44075</v>
      </c>
      <c r="AO3" s="103">
        <v>2.2469999999999999</v>
      </c>
      <c r="AP3" s="103">
        <v>3.2402500000000001</v>
      </c>
      <c r="AQ3" s="103">
        <v>7.7119999999999997</v>
      </c>
      <c r="AR3" s="103">
        <v>2.6702499999999998</v>
      </c>
      <c r="AS3" s="103">
        <v>4.5270000000000001</v>
      </c>
      <c r="AT3" s="103">
        <v>6.6432500000000001</v>
      </c>
      <c r="AU3" s="103">
        <v>0.60675000000000001</v>
      </c>
      <c r="AV3" s="103">
        <v>1.3207500000000001</v>
      </c>
      <c r="AW3" s="103">
        <v>1.21675</v>
      </c>
      <c r="AX3" s="103">
        <v>1.2072499999999999</v>
      </c>
      <c r="AY3" s="103">
        <v>2.6107499999999999</v>
      </c>
      <c r="AZ3" s="103">
        <v>0.55474999999999997</v>
      </c>
      <c r="BA3" s="103">
        <v>0.54649999999999999</v>
      </c>
      <c r="BB3" s="103">
        <v>0.12625</v>
      </c>
      <c r="BC3" s="103">
        <v>0.31374999999999997</v>
      </c>
      <c r="BD3" s="103">
        <v>0.76475000000000004</v>
      </c>
      <c r="BE3" s="103">
        <v>0.16500000000000001</v>
      </c>
      <c r="BF3" s="103">
        <v>0.5645</v>
      </c>
      <c r="BG3" s="103">
        <v>3.1147499999999999</v>
      </c>
      <c r="BH3" s="103">
        <v>4.4569999999999999</v>
      </c>
      <c r="BI3" s="103"/>
      <c r="BJ3" s="103"/>
      <c r="BK3" s="103"/>
      <c r="BL3" s="103"/>
      <c r="BM3" s="103"/>
      <c r="BN3" s="103"/>
      <c r="BO3" s="103"/>
      <c r="BP3" s="106"/>
      <c r="BQ3" s="103"/>
      <c r="BR3" s="117">
        <v>7.0999999999999994E-2</v>
      </c>
      <c r="BS3" s="103">
        <v>6.0499999999999998E-2</v>
      </c>
      <c r="BT3" s="103">
        <v>4.5666999999999999E-2</v>
      </c>
      <c r="BU3" s="103">
        <v>2.9000000000000001E-2</v>
      </c>
      <c r="BV3" s="103">
        <v>7.0250000000000007E-2</v>
      </c>
      <c r="BW3" s="103">
        <v>0.11625000000000001</v>
      </c>
      <c r="BX3" s="103">
        <v>6.7333000000000004E-2</v>
      </c>
      <c r="BY3" s="103">
        <v>8.2000000000000003E-2</v>
      </c>
      <c r="BZ3" s="103">
        <v>0.111</v>
      </c>
      <c r="CA3" s="103">
        <v>0.44866699999999998</v>
      </c>
      <c r="CB3" s="103">
        <v>1.2416670000000001</v>
      </c>
      <c r="CC3" s="103">
        <v>0.67466700000000002</v>
      </c>
      <c r="CD3" s="103">
        <v>1.1379999999999999</v>
      </c>
      <c r="CE3" s="103">
        <v>0.66574999999999995</v>
      </c>
      <c r="CF3" s="103">
        <v>2.041083</v>
      </c>
      <c r="CG3" s="103">
        <v>1.8109999999999999</v>
      </c>
      <c r="CH3" s="103">
        <v>0.16025</v>
      </c>
      <c r="CI3" s="103">
        <v>0.36125000000000002</v>
      </c>
      <c r="CJ3" s="103">
        <v>0.92200000000000004</v>
      </c>
      <c r="CK3" s="103">
        <v>0.127667</v>
      </c>
      <c r="CL3" s="103">
        <v>0.76533300000000004</v>
      </c>
      <c r="CM3" s="103">
        <v>0.22800000000000001</v>
      </c>
      <c r="CN3" s="103">
        <v>0.34849999999999998</v>
      </c>
      <c r="CO3" s="103">
        <v>2.7345000000000002</v>
      </c>
      <c r="CP3" s="103"/>
      <c r="CQ3" s="103"/>
      <c r="CR3" s="103"/>
      <c r="CS3" s="103"/>
      <c r="CT3" s="103"/>
      <c r="CU3" s="103"/>
      <c r="CV3" s="103"/>
      <c r="CW3" s="106"/>
      <c r="CX3" s="103"/>
    </row>
    <row r="4" spans="3:102" ht="15" thickBot="1">
      <c r="C4" s="4" t="s">
        <v>545</v>
      </c>
      <c r="D4" s="118">
        <v>0.30625000000000002</v>
      </c>
      <c r="E4" s="115">
        <v>3.0659999999999998</v>
      </c>
      <c r="F4" s="115">
        <v>0.49375000000000002</v>
      </c>
      <c r="G4" s="115">
        <v>3.702</v>
      </c>
      <c r="H4" s="115">
        <v>2.0150000000000001</v>
      </c>
      <c r="I4" s="115">
        <v>0.55200000000000005</v>
      </c>
      <c r="J4" s="115">
        <v>1.8620000000000001</v>
      </c>
      <c r="K4" s="115">
        <v>1.70875</v>
      </c>
      <c r="L4" s="115">
        <v>0.53600000000000003</v>
      </c>
      <c r="M4" s="115">
        <v>0.746</v>
      </c>
      <c r="N4" s="115">
        <v>2.5150000000000001</v>
      </c>
      <c r="O4" s="115">
        <v>0.59975000000000001</v>
      </c>
      <c r="P4" s="115">
        <v>2.7574999999999998</v>
      </c>
      <c r="Q4" s="115">
        <v>5.0454999999999997</v>
      </c>
      <c r="R4" s="115">
        <v>0.62075000000000002</v>
      </c>
      <c r="S4" s="115">
        <v>0.46375</v>
      </c>
      <c r="T4" s="115">
        <v>0.47149999999999997</v>
      </c>
      <c r="U4" s="115">
        <v>0.1845</v>
      </c>
      <c r="V4" s="115">
        <v>0.57750000000000001</v>
      </c>
      <c r="W4" s="115">
        <v>0.5675</v>
      </c>
      <c r="X4" s="115">
        <v>2.282</v>
      </c>
      <c r="Y4" s="115">
        <v>5.6875</v>
      </c>
      <c r="Z4" s="115">
        <v>0.10150000000000001</v>
      </c>
      <c r="AA4" s="115">
        <v>2.198</v>
      </c>
      <c r="AB4" s="115">
        <v>5.1499999999999997E-2</v>
      </c>
      <c r="AC4" s="115">
        <v>0.65</v>
      </c>
      <c r="AD4" s="115">
        <v>0.45950000000000002</v>
      </c>
      <c r="AE4" s="115">
        <v>0.5675</v>
      </c>
      <c r="AF4" s="115">
        <v>5.7465000000000002</v>
      </c>
      <c r="AG4" s="115">
        <v>1.877</v>
      </c>
      <c r="AH4" s="115">
        <v>0</v>
      </c>
      <c r="AI4" s="108">
        <v>1.877</v>
      </c>
      <c r="AJ4" s="103"/>
      <c r="AK4" s="118">
        <v>0.54749999999999999</v>
      </c>
      <c r="AL4" s="115">
        <v>1.0329999999999999</v>
      </c>
      <c r="AM4" s="115">
        <v>3.948</v>
      </c>
      <c r="AN4" s="115">
        <v>4.4995000000000003</v>
      </c>
      <c r="AO4" s="115">
        <v>4.5644999999999998</v>
      </c>
      <c r="AP4" s="115">
        <v>1.853</v>
      </c>
      <c r="AQ4" s="115">
        <v>5.6544999999999996</v>
      </c>
      <c r="AR4" s="115">
        <v>1.9995000000000001</v>
      </c>
      <c r="AS4" s="115">
        <v>0.77975000000000005</v>
      </c>
      <c r="AT4" s="115">
        <v>0.60524999999999995</v>
      </c>
      <c r="AU4" s="115">
        <v>2.0049999999999999</v>
      </c>
      <c r="AV4" s="115">
        <v>0.83350000000000002</v>
      </c>
      <c r="AW4" s="115">
        <v>2.9845000000000002</v>
      </c>
      <c r="AX4" s="115">
        <v>2.1335000000000002</v>
      </c>
      <c r="AY4" s="115">
        <v>0.60499999999999998</v>
      </c>
      <c r="AZ4" s="115">
        <v>1.093</v>
      </c>
      <c r="BA4" s="115">
        <v>0.499</v>
      </c>
      <c r="BB4" s="115">
        <v>0.27224999999999999</v>
      </c>
      <c r="BC4" s="115">
        <v>1.585</v>
      </c>
      <c r="BD4" s="115">
        <v>0.87575000000000003</v>
      </c>
      <c r="BE4" s="115">
        <v>3.887</v>
      </c>
      <c r="BF4" s="115">
        <v>1.0169999999999999</v>
      </c>
      <c r="BG4" s="115">
        <v>3.2762500000000001</v>
      </c>
      <c r="BH4" s="115">
        <v>2.4232499999999999</v>
      </c>
      <c r="BI4" s="115">
        <v>0.18225</v>
      </c>
      <c r="BJ4" s="115">
        <v>1.0945</v>
      </c>
      <c r="BK4" s="115">
        <v>0.86575000000000002</v>
      </c>
      <c r="BL4" s="115">
        <v>0.77324999999999999</v>
      </c>
      <c r="BM4" s="115">
        <v>2.4645000000000001</v>
      </c>
      <c r="BN4" s="115">
        <v>0.45374999999999999</v>
      </c>
      <c r="BO4" s="115">
        <v>6.7500000000000004E-2</v>
      </c>
      <c r="BP4" s="108">
        <v>0.45374999999999999</v>
      </c>
      <c r="BQ4" s="103"/>
      <c r="BR4" s="118">
        <v>0.10425</v>
      </c>
      <c r="BS4" s="115">
        <v>0.10425</v>
      </c>
      <c r="BT4" s="115">
        <v>0.108</v>
      </c>
      <c r="BU4" s="115">
        <v>9.7750000000000004E-2</v>
      </c>
      <c r="BV4" s="115">
        <v>5.7000000000000002E-2</v>
      </c>
      <c r="BW4" s="115">
        <v>0.1285</v>
      </c>
      <c r="BX4" s="115">
        <v>9.7750000000000004E-2</v>
      </c>
      <c r="BY4" s="115">
        <v>1.8620000000000001</v>
      </c>
      <c r="BZ4" s="115">
        <v>1.387</v>
      </c>
      <c r="CA4" s="115">
        <v>1.56925</v>
      </c>
      <c r="CB4" s="115">
        <v>1.5095000000000001</v>
      </c>
      <c r="CC4" s="115">
        <v>1.6745000000000001</v>
      </c>
      <c r="CD4" s="115">
        <v>1.6445000000000001</v>
      </c>
      <c r="CE4" s="115">
        <v>1.6421669999999999</v>
      </c>
      <c r="CF4" s="115">
        <v>0.41349999999999998</v>
      </c>
      <c r="CG4" s="115">
        <v>0.371</v>
      </c>
      <c r="CH4" s="115">
        <v>0.19175</v>
      </c>
      <c r="CI4" s="115">
        <v>0.26250000000000001</v>
      </c>
      <c r="CJ4" s="115">
        <v>1.9595</v>
      </c>
      <c r="CK4" s="115">
        <v>0.20974999999999999</v>
      </c>
      <c r="CL4" s="115">
        <v>1.20675</v>
      </c>
      <c r="CM4" s="115">
        <v>0.69525000000000003</v>
      </c>
      <c r="CN4" s="115">
        <v>0.35275000000000001</v>
      </c>
      <c r="CO4" s="115">
        <v>2.1648329999999998</v>
      </c>
      <c r="CP4" s="115">
        <v>0.159333</v>
      </c>
      <c r="CQ4" s="115">
        <v>0.29625000000000001</v>
      </c>
      <c r="CR4" s="115">
        <v>2.0695000000000001</v>
      </c>
      <c r="CS4" s="115">
        <v>1.8420000000000001</v>
      </c>
      <c r="CT4" s="115">
        <v>1.292</v>
      </c>
      <c r="CU4" s="115">
        <v>1.232</v>
      </c>
      <c r="CV4" s="115">
        <v>0.26274999999999998</v>
      </c>
      <c r="CW4" s="108">
        <v>1.232</v>
      </c>
      <c r="CX4" s="103"/>
    </row>
    <row r="7" spans="3:102" ht="15" thickBot="1"/>
    <row r="8" spans="3:102">
      <c r="C8" s="32" t="s">
        <v>356</v>
      </c>
      <c r="D8" s="84" t="s">
        <v>841</v>
      </c>
      <c r="E8" s="84"/>
      <c r="F8" s="84"/>
      <c r="G8" s="84"/>
      <c r="H8" s="85"/>
      <c r="J8" s="32" t="s">
        <v>577</v>
      </c>
      <c r="K8" s="84"/>
      <c r="L8" s="84"/>
      <c r="M8" s="84"/>
      <c r="N8" s="84"/>
      <c r="O8" s="85"/>
    </row>
    <row r="9" spans="3:102">
      <c r="C9" s="33"/>
      <c r="D9" s="1"/>
      <c r="E9" s="1"/>
      <c r="F9" s="1"/>
      <c r="G9" s="1"/>
      <c r="H9" s="46"/>
      <c r="J9" s="33"/>
      <c r="K9" s="1"/>
      <c r="L9" s="1"/>
      <c r="M9" s="1"/>
      <c r="N9" s="1"/>
      <c r="O9" s="46"/>
    </row>
    <row r="10" spans="3:102">
      <c r="C10" s="33" t="s">
        <v>554</v>
      </c>
      <c r="D10" s="1" t="s">
        <v>555</v>
      </c>
      <c r="E10" s="1"/>
      <c r="F10" s="1"/>
      <c r="G10" s="1"/>
      <c r="H10" s="46"/>
      <c r="J10" s="33" t="s">
        <v>305</v>
      </c>
      <c r="K10" s="1">
        <v>5</v>
      </c>
      <c r="L10" s="1"/>
      <c r="M10" s="1"/>
      <c r="N10" s="1"/>
      <c r="O10" s="46"/>
    </row>
    <row r="11" spans="3:102">
      <c r="C11" s="33" t="s">
        <v>556</v>
      </c>
      <c r="D11" s="1">
        <v>0.05</v>
      </c>
      <c r="E11" s="1"/>
      <c r="F11" s="1"/>
      <c r="G11" s="1"/>
      <c r="H11" s="46"/>
      <c r="J11" s="33" t="s">
        <v>578</v>
      </c>
      <c r="K11" s="1">
        <v>3</v>
      </c>
      <c r="L11" s="1"/>
      <c r="M11" s="1"/>
      <c r="N11" s="1"/>
      <c r="O11" s="46"/>
    </row>
    <row r="12" spans="3:102">
      <c r="C12" s="33"/>
      <c r="D12" s="1"/>
      <c r="E12" s="1"/>
      <c r="F12" s="1"/>
      <c r="G12" s="1"/>
      <c r="H12" s="46"/>
      <c r="J12" s="33" t="s">
        <v>579</v>
      </c>
      <c r="K12" s="1">
        <v>1</v>
      </c>
      <c r="L12" s="1"/>
      <c r="M12" s="1"/>
      <c r="N12" s="1"/>
      <c r="O12" s="46"/>
    </row>
    <row r="13" spans="3:102">
      <c r="C13" s="33" t="s">
        <v>557</v>
      </c>
      <c r="D13" s="1" t="s">
        <v>558</v>
      </c>
      <c r="E13" s="1" t="s">
        <v>559</v>
      </c>
      <c r="F13" s="1" t="s">
        <v>560</v>
      </c>
      <c r="G13" s="1" t="s">
        <v>22</v>
      </c>
      <c r="H13" s="46"/>
      <c r="J13" s="33" t="s">
        <v>24</v>
      </c>
      <c r="K13" s="1">
        <v>0.05</v>
      </c>
      <c r="L13" s="1"/>
      <c r="M13" s="1"/>
      <c r="N13" s="1"/>
      <c r="O13" s="46"/>
    </row>
    <row r="14" spans="3:102">
      <c r="C14" s="33" t="s">
        <v>561</v>
      </c>
      <c r="D14" s="1">
        <v>1.173</v>
      </c>
      <c r="E14" s="1">
        <v>0.34200000000000003</v>
      </c>
      <c r="F14" s="1" t="s">
        <v>6</v>
      </c>
      <c r="G14" s="1" t="s">
        <v>7</v>
      </c>
      <c r="H14" s="46"/>
      <c r="J14" s="33"/>
      <c r="K14" s="1"/>
      <c r="L14" s="1"/>
      <c r="M14" s="1"/>
      <c r="N14" s="1"/>
      <c r="O14" s="46"/>
    </row>
    <row r="15" spans="3:102">
      <c r="C15" s="33" t="s">
        <v>842</v>
      </c>
      <c r="D15" s="1">
        <v>0.41739999999999999</v>
      </c>
      <c r="E15" s="1">
        <v>0.38190000000000002</v>
      </c>
      <c r="F15" s="1" t="s">
        <v>6</v>
      </c>
      <c r="G15" s="1" t="s">
        <v>7</v>
      </c>
      <c r="H15" s="46"/>
      <c r="J15" s="33" t="s">
        <v>580</v>
      </c>
      <c r="K15" s="1" t="s">
        <v>581</v>
      </c>
      <c r="L15" s="1" t="s">
        <v>309</v>
      </c>
      <c r="M15" s="1" t="s">
        <v>310</v>
      </c>
      <c r="N15" s="1" t="s">
        <v>21</v>
      </c>
      <c r="O15" s="46" t="s">
        <v>311</v>
      </c>
    </row>
    <row r="16" spans="3:102">
      <c r="C16" s="33" t="s">
        <v>562</v>
      </c>
      <c r="D16" s="1">
        <v>11.24</v>
      </c>
      <c r="E16" s="1" t="s">
        <v>186</v>
      </c>
      <c r="F16" s="1" t="s">
        <v>187</v>
      </c>
      <c r="G16" s="1" t="s">
        <v>10</v>
      </c>
      <c r="H16" s="46"/>
      <c r="J16" s="33"/>
      <c r="K16" s="1"/>
      <c r="L16" s="1"/>
      <c r="M16" s="1"/>
      <c r="N16" s="1"/>
      <c r="O16" s="46"/>
    </row>
    <row r="17" spans="3:15">
      <c r="C17" s="33"/>
      <c r="D17" s="1"/>
      <c r="E17" s="1"/>
      <c r="F17" s="1"/>
      <c r="G17" s="1"/>
      <c r="H17" s="46"/>
      <c r="J17" s="33" t="s">
        <v>856</v>
      </c>
      <c r="K17" s="1"/>
      <c r="L17" s="1"/>
      <c r="M17" s="1"/>
      <c r="N17" s="1"/>
      <c r="O17" s="46"/>
    </row>
    <row r="18" spans="3:15">
      <c r="C18" s="33" t="s">
        <v>564</v>
      </c>
      <c r="D18" s="1" t="s">
        <v>565</v>
      </c>
      <c r="E18" s="1" t="s">
        <v>57</v>
      </c>
      <c r="F18" s="1" t="s">
        <v>566</v>
      </c>
      <c r="G18" s="1" t="s">
        <v>567</v>
      </c>
      <c r="H18" s="46" t="s">
        <v>559</v>
      </c>
      <c r="J18" s="33" t="s">
        <v>687</v>
      </c>
      <c r="K18" s="1">
        <v>-0.11650000000000001</v>
      </c>
      <c r="L18" s="1" t="s">
        <v>857</v>
      </c>
      <c r="M18" s="1" t="s">
        <v>7</v>
      </c>
      <c r="N18" s="1" t="s">
        <v>6</v>
      </c>
      <c r="O18" s="46">
        <v>0.96199999999999997</v>
      </c>
    </row>
    <row r="19" spans="3:15">
      <c r="C19" s="33" t="s">
        <v>561</v>
      </c>
      <c r="D19" s="1">
        <v>5.0019999999999998</v>
      </c>
      <c r="E19" s="1">
        <v>2</v>
      </c>
      <c r="F19" s="1">
        <v>2.5009999999999999</v>
      </c>
      <c r="G19" s="1" t="s">
        <v>843</v>
      </c>
      <c r="H19" s="46" t="s">
        <v>844</v>
      </c>
      <c r="J19" s="33" t="s">
        <v>689</v>
      </c>
      <c r="K19" s="1">
        <v>1.45</v>
      </c>
      <c r="L19" s="1" t="s">
        <v>858</v>
      </c>
      <c r="M19" s="1" t="s">
        <v>10</v>
      </c>
      <c r="N19" s="1" t="s">
        <v>31</v>
      </c>
      <c r="O19" s="46">
        <v>3.3999999999999998E-3</v>
      </c>
    </row>
    <row r="20" spans="3:15">
      <c r="C20" s="33" t="s">
        <v>842</v>
      </c>
      <c r="D20" s="1">
        <v>1.78</v>
      </c>
      <c r="E20" s="1">
        <v>1</v>
      </c>
      <c r="F20" s="1">
        <v>1.78</v>
      </c>
      <c r="G20" s="1" t="s">
        <v>845</v>
      </c>
      <c r="H20" s="46" t="s">
        <v>846</v>
      </c>
      <c r="J20" s="33" t="s">
        <v>691</v>
      </c>
      <c r="K20" s="1">
        <v>1.5660000000000001</v>
      </c>
      <c r="L20" s="1" t="s">
        <v>859</v>
      </c>
      <c r="M20" s="1" t="s">
        <v>10</v>
      </c>
      <c r="N20" s="1" t="s">
        <v>31</v>
      </c>
      <c r="O20" s="46">
        <v>1.4E-3</v>
      </c>
    </row>
    <row r="21" spans="3:15">
      <c r="C21" s="33" t="s">
        <v>562</v>
      </c>
      <c r="D21" s="1">
        <v>47.91</v>
      </c>
      <c r="E21" s="1">
        <v>2</v>
      </c>
      <c r="F21" s="1">
        <v>23.96</v>
      </c>
      <c r="G21" s="1" t="s">
        <v>847</v>
      </c>
      <c r="H21" s="46" t="s">
        <v>569</v>
      </c>
      <c r="J21" s="33"/>
      <c r="K21" s="1"/>
      <c r="L21" s="1"/>
      <c r="M21" s="1"/>
      <c r="N21" s="1"/>
      <c r="O21" s="46"/>
    </row>
    <row r="22" spans="3:15">
      <c r="C22" s="33" t="s">
        <v>572</v>
      </c>
      <c r="D22" s="1">
        <v>375.1</v>
      </c>
      <c r="E22" s="1">
        <v>162</v>
      </c>
      <c r="F22" s="1">
        <v>2.3149999999999999</v>
      </c>
      <c r="G22" s="1"/>
      <c r="H22" s="46"/>
      <c r="J22" s="33" t="s">
        <v>860</v>
      </c>
      <c r="K22" s="1"/>
      <c r="L22" s="1"/>
      <c r="M22" s="1"/>
      <c r="N22" s="1"/>
      <c r="O22" s="46"/>
    </row>
    <row r="23" spans="3:15">
      <c r="C23" s="33"/>
      <c r="D23" s="1"/>
      <c r="E23" s="1"/>
      <c r="F23" s="1"/>
      <c r="G23" s="1"/>
      <c r="H23" s="46"/>
      <c r="J23" s="33" t="s">
        <v>687</v>
      </c>
      <c r="K23" s="1">
        <v>-0.1575</v>
      </c>
      <c r="L23" s="1" t="s">
        <v>861</v>
      </c>
      <c r="M23" s="1" t="s">
        <v>7</v>
      </c>
      <c r="N23" s="1" t="s">
        <v>6</v>
      </c>
      <c r="O23" s="46">
        <v>0.90990000000000004</v>
      </c>
    </row>
    <row r="24" spans="3:15">
      <c r="C24" s="33" t="s">
        <v>848</v>
      </c>
      <c r="D24" s="1"/>
      <c r="E24" s="1"/>
      <c r="F24" s="1"/>
      <c r="G24" s="1"/>
      <c r="H24" s="46"/>
      <c r="J24" s="33" t="s">
        <v>689</v>
      </c>
      <c r="K24" s="1">
        <v>0.69030000000000002</v>
      </c>
      <c r="L24" s="1" t="s">
        <v>862</v>
      </c>
      <c r="M24" s="1" t="s">
        <v>7</v>
      </c>
      <c r="N24" s="1" t="s">
        <v>6</v>
      </c>
      <c r="O24" s="46">
        <v>0.16800000000000001</v>
      </c>
    </row>
    <row r="25" spans="3:15">
      <c r="C25" s="33" t="s">
        <v>849</v>
      </c>
      <c r="D25" s="1">
        <v>1.6020000000000001</v>
      </c>
      <c r="E25" s="1"/>
      <c r="F25" s="1"/>
      <c r="G25" s="1"/>
      <c r="H25" s="46"/>
      <c r="J25" s="33" t="s">
        <v>691</v>
      </c>
      <c r="K25" s="1">
        <v>0.8478</v>
      </c>
      <c r="L25" s="1" t="s">
        <v>863</v>
      </c>
      <c r="M25" s="1" t="s">
        <v>7</v>
      </c>
      <c r="N25" s="1" t="s">
        <v>6</v>
      </c>
      <c r="O25" s="46">
        <v>6.9400000000000003E-2</v>
      </c>
    </row>
    <row r="26" spans="3:15">
      <c r="C26" s="33" t="s">
        <v>850</v>
      </c>
      <c r="D26" s="1">
        <v>1.3939999999999999</v>
      </c>
      <c r="E26" s="1"/>
      <c r="F26" s="1"/>
      <c r="G26" s="1"/>
      <c r="H26" s="46"/>
      <c r="J26" s="33"/>
      <c r="K26" s="1"/>
      <c r="L26" s="1"/>
      <c r="M26" s="1"/>
      <c r="N26" s="1"/>
      <c r="O26" s="46"/>
    </row>
    <row r="27" spans="3:15">
      <c r="C27" s="33" t="s">
        <v>851</v>
      </c>
      <c r="D27" s="1">
        <v>0.20799999999999999</v>
      </c>
      <c r="E27" s="1"/>
      <c r="F27" s="1"/>
      <c r="G27" s="1"/>
      <c r="H27" s="46"/>
      <c r="J27" s="33" t="s">
        <v>701</v>
      </c>
      <c r="K27" s="1"/>
      <c r="L27" s="1"/>
      <c r="M27" s="1"/>
      <c r="N27" s="1"/>
      <c r="O27" s="46"/>
    </row>
    <row r="28" spans="3:15">
      <c r="C28" s="33" t="s">
        <v>852</v>
      </c>
      <c r="D28" s="1">
        <v>0.23719999999999999</v>
      </c>
      <c r="E28" s="1"/>
      <c r="F28" s="1"/>
      <c r="G28" s="1"/>
      <c r="H28" s="46"/>
      <c r="J28" s="33" t="s">
        <v>864</v>
      </c>
      <c r="K28" s="1">
        <v>0.4748</v>
      </c>
      <c r="L28" s="1" t="s">
        <v>865</v>
      </c>
      <c r="M28" s="1" t="s">
        <v>7</v>
      </c>
      <c r="N28" s="1" t="s">
        <v>6</v>
      </c>
      <c r="O28" s="46">
        <v>0.24959999999999999</v>
      </c>
    </row>
    <row r="29" spans="3:15">
      <c r="C29" s="33" t="s">
        <v>853</v>
      </c>
      <c r="D29" s="1" t="s">
        <v>854</v>
      </c>
      <c r="E29" s="1"/>
      <c r="F29" s="1"/>
      <c r="G29" s="1"/>
      <c r="H29" s="46"/>
      <c r="J29" s="33"/>
      <c r="K29" s="1"/>
      <c r="L29" s="1"/>
      <c r="M29" s="1"/>
      <c r="N29" s="1"/>
      <c r="O29" s="46"/>
    </row>
    <row r="30" spans="3:15">
      <c r="C30" s="33"/>
      <c r="D30" s="1"/>
      <c r="E30" s="1"/>
      <c r="F30" s="1"/>
      <c r="G30" s="1"/>
      <c r="H30" s="46"/>
      <c r="J30" s="33" t="s">
        <v>708</v>
      </c>
      <c r="K30" s="1"/>
      <c r="L30" s="1"/>
      <c r="M30" s="1"/>
      <c r="N30" s="1"/>
      <c r="O30" s="46"/>
    </row>
    <row r="31" spans="3:15">
      <c r="C31" s="33" t="s">
        <v>573</v>
      </c>
      <c r="D31" s="1"/>
      <c r="E31" s="1"/>
      <c r="F31" s="1"/>
      <c r="G31" s="1"/>
      <c r="H31" s="46"/>
      <c r="J31" s="33" t="s">
        <v>864</v>
      </c>
      <c r="K31" s="1">
        <v>0.43369999999999997</v>
      </c>
      <c r="L31" s="1" t="s">
        <v>866</v>
      </c>
      <c r="M31" s="1" t="s">
        <v>7</v>
      </c>
      <c r="N31" s="1" t="s">
        <v>6</v>
      </c>
      <c r="O31" s="46">
        <v>0.29270000000000002</v>
      </c>
    </row>
    <row r="32" spans="3:15">
      <c r="C32" s="33" t="s">
        <v>684</v>
      </c>
      <c r="D32" s="1">
        <v>3</v>
      </c>
      <c r="E32" s="1"/>
      <c r="F32" s="1"/>
      <c r="G32" s="1"/>
      <c r="H32" s="46"/>
      <c r="J32" s="33"/>
      <c r="K32" s="1"/>
      <c r="L32" s="1"/>
      <c r="M32" s="1"/>
      <c r="N32" s="1"/>
      <c r="O32" s="46"/>
    </row>
    <row r="33" spans="3:15">
      <c r="C33" s="33" t="s">
        <v>855</v>
      </c>
      <c r="D33" s="1">
        <v>2</v>
      </c>
      <c r="E33" s="1"/>
      <c r="F33" s="1"/>
      <c r="G33" s="1"/>
      <c r="H33" s="46"/>
      <c r="J33" s="33" t="s">
        <v>712</v>
      </c>
      <c r="K33" s="1"/>
      <c r="L33" s="1"/>
      <c r="M33" s="1"/>
      <c r="N33" s="1"/>
      <c r="O33" s="46"/>
    </row>
    <row r="34" spans="3:15" ht="15" thickBot="1">
      <c r="C34" s="34" t="s">
        <v>576</v>
      </c>
      <c r="D34" s="49">
        <v>168</v>
      </c>
      <c r="E34" s="49"/>
      <c r="F34" s="49"/>
      <c r="G34" s="49"/>
      <c r="H34" s="50"/>
      <c r="J34" s="34" t="s">
        <v>864</v>
      </c>
      <c r="K34" s="49">
        <v>-0.28449999999999998</v>
      </c>
      <c r="L34" s="49" t="s">
        <v>867</v>
      </c>
      <c r="M34" s="49" t="s">
        <v>7</v>
      </c>
      <c r="N34" s="49" t="s">
        <v>6</v>
      </c>
      <c r="O34" s="50">
        <v>0.48959999999999998</v>
      </c>
    </row>
  </sheetData>
  <mergeCells count="1">
    <mergeCell ref="D2:A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CDF1C-7292-40A0-A8DC-598D193C7C24}">
  <dimension ref="B3:T67"/>
  <sheetViews>
    <sheetView topLeftCell="A15" workbookViewId="0">
      <selection activeCell="B27" sqref="B27"/>
    </sheetView>
  </sheetViews>
  <sheetFormatPr defaultRowHeight="14.4"/>
  <cols>
    <col min="2" max="2" width="48.6640625" customWidth="1"/>
  </cols>
  <sheetData>
    <row r="3" spans="2:20">
      <c r="B3" s="7" t="s">
        <v>1262</v>
      </c>
      <c r="C3" s="305" t="s">
        <v>667</v>
      </c>
      <c r="D3" s="305"/>
      <c r="E3" s="305"/>
      <c r="F3" s="305"/>
      <c r="I3" s="305" t="s">
        <v>668</v>
      </c>
      <c r="J3" s="305"/>
      <c r="K3" s="305"/>
      <c r="L3" s="305"/>
      <c r="O3" s="305" t="s">
        <v>669</v>
      </c>
      <c r="P3" s="305"/>
      <c r="Q3" s="305"/>
      <c r="R3" s="305"/>
      <c r="S3" s="305"/>
      <c r="T3" s="305"/>
    </row>
    <row r="4" spans="2:20">
      <c r="B4" s="2" t="s">
        <v>1120</v>
      </c>
      <c r="C4" s="1">
        <v>0.16900000000000001</v>
      </c>
      <c r="D4" s="1">
        <v>0.187</v>
      </c>
      <c r="E4" s="1">
        <v>0.17799999999999999</v>
      </c>
      <c r="F4" s="1">
        <v>0.18</v>
      </c>
      <c r="G4" s="1"/>
      <c r="H4" s="1"/>
      <c r="I4" s="1">
        <v>1.7444999999999999</v>
      </c>
      <c r="J4" s="1">
        <v>0.6845</v>
      </c>
      <c r="K4" s="1">
        <v>1.8445</v>
      </c>
      <c r="L4" s="1">
        <v>2.4944999999999999</v>
      </c>
      <c r="M4" s="1"/>
      <c r="N4" s="1"/>
      <c r="O4" s="1">
        <v>8.4000000000000005E-2</v>
      </c>
      <c r="P4" s="1">
        <v>6.4000000000000001E-2</v>
      </c>
      <c r="Q4" s="1">
        <v>6.4000000000000001E-2</v>
      </c>
      <c r="R4" s="1">
        <v>7.1999999999999995E-2</v>
      </c>
      <c r="S4" s="1"/>
      <c r="T4" s="1"/>
    </row>
    <row r="5" spans="2:20">
      <c r="B5" s="2" t="s">
        <v>723</v>
      </c>
      <c r="C5" s="1">
        <v>0.44600000000000001</v>
      </c>
      <c r="D5" s="1">
        <v>0.44400000000000001</v>
      </c>
      <c r="E5" s="1">
        <v>0.42</v>
      </c>
      <c r="F5" s="1">
        <v>0.45800000000000002</v>
      </c>
      <c r="G5" s="1"/>
      <c r="H5" s="1"/>
      <c r="I5" s="1">
        <v>0.47749999999999998</v>
      </c>
      <c r="J5" s="1">
        <v>1.5745</v>
      </c>
      <c r="K5" s="1">
        <v>0.75349999999999995</v>
      </c>
      <c r="L5" s="1">
        <v>2.0445000000000002</v>
      </c>
      <c r="M5" s="1"/>
      <c r="N5" s="1"/>
      <c r="O5" s="1">
        <v>5.5E-2</v>
      </c>
      <c r="P5" s="1">
        <v>6.4000000000000001E-2</v>
      </c>
      <c r="Q5" s="1">
        <v>6.5000000000000002E-2</v>
      </c>
      <c r="R5" s="1">
        <v>5.8000000000000003E-2</v>
      </c>
      <c r="S5" s="1"/>
      <c r="T5" s="1"/>
    </row>
    <row r="6" spans="2:20">
      <c r="B6" s="2" t="s">
        <v>1253</v>
      </c>
      <c r="C6" s="1">
        <v>0.316</v>
      </c>
      <c r="D6" s="1">
        <v>0.316</v>
      </c>
      <c r="E6" s="1">
        <v>0.221</v>
      </c>
      <c r="F6" s="1">
        <v>0.372</v>
      </c>
      <c r="G6" s="1"/>
      <c r="H6" s="1"/>
      <c r="I6" s="1">
        <v>0.51100000000000001</v>
      </c>
      <c r="J6" s="1">
        <v>0.52100000000000002</v>
      </c>
      <c r="K6" s="1">
        <v>0.56100000000000005</v>
      </c>
      <c r="L6" s="1">
        <v>0.59699999999999998</v>
      </c>
      <c r="M6" s="1"/>
      <c r="N6" s="1"/>
      <c r="O6" s="1">
        <v>9.7000000000000003E-2</v>
      </c>
      <c r="P6" s="1">
        <v>8.8999999999999996E-2</v>
      </c>
      <c r="Q6" s="1">
        <v>0.11600000000000001</v>
      </c>
      <c r="R6" s="1">
        <v>0.115</v>
      </c>
      <c r="S6" s="1"/>
      <c r="T6" s="1"/>
    </row>
    <row r="7" spans="2:20">
      <c r="B7" s="2" t="s">
        <v>875</v>
      </c>
      <c r="C7" s="1">
        <v>1.488</v>
      </c>
      <c r="D7" s="1">
        <v>1.968</v>
      </c>
      <c r="E7" s="1">
        <v>1.1579999999999999</v>
      </c>
      <c r="F7" s="1">
        <v>1.018</v>
      </c>
      <c r="G7" s="1"/>
      <c r="H7" s="1"/>
      <c r="I7" s="1">
        <v>1.76125</v>
      </c>
      <c r="J7" s="1">
        <v>2.77325</v>
      </c>
      <c r="K7" s="1">
        <v>1.3932500000000001</v>
      </c>
      <c r="L7" s="1">
        <v>1.8832500000000001</v>
      </c>
      <c r="M7" s="1"/>
      <c r="N7" s="1"/>
      <c r="O7" s="1">
        <v>4.2999999999999997E-2</v>
      </c>
      <c r="P7" s="1">
        <v>5.8000000000000003E-2</v>
      </c>
      <c r="Q7" s="1">
        <v>3.5999999999999997E-2</v>
      </c>
      <c r="R7" s="1"/>
      <c r="S7" s="1"/>
      <c r="T7" s="1"/>
    </row>
    <row r="8" spans="2:20">
      <c r="B8" s="2" t="s">
        <v>1166</v>
      </c>
      <c r="C8" s="1">
        <v>1.1679999999999999</v>
      </c>
      <c r="D8" s="1">
        <v>1.468</v>
      </c>
      <c r="E8" s="1">
        <v>3.798</v>
      </c>
      <c r="F8" s="1">
        <v>3.028</v>
      </c>
      <c r="G8" s="1"/>
      <c r="H8" s="1"/>
      <c r="I8" s="1">
        <v>1.54325</v>
      </c>
      <c r="J8" s="1">
        <v>3.3432499999999998</v>
      </c>
      <c r="K8" s="1">
        <v>3.4732500000000002</v>
      </c>
      <c r="L8" s="1">
        <v>1.4032500000000001</v>
      </c>
      <c r="M8" s="1"/>
      <c r="N8" s="1"/>
      <c r="O8" s="1">
        <v>2.7E-2</v>
      </c>
      <c r="P8" s="1">
        <v>3.2000000000000001E-2</v>
      </c>
      <c r="Q8" s="1">
        <v>2.8000000000000001E-2</v>
      </c>
      <c r="R8" s="1"/>
      <c r="S8" s="1"/>
      <c r="T8" s="1"/>
    </row>
    <row r="9" spans="2:20">
      <c r="B9" s="2" t="s">
        <v>1254</v>
      </c>
      <c r="C9" s="1">
        <v>0.81</v>
      </c>
      <c r="D9" s="1">
        <v>0.62</v>
      </c>
      <c r="E9" s="1">
        <v>0.73</v>
      </c>
      <c r="F9" s="1">
        <v>0.61</v>
      </c>
      <c r="G9" s="1"/>
      <c r="H9" s="1"/>
      <c r="I9" s="1">
        <v>2.46</v>
      </c>
      <c r="J9" s="1">
        <v>2.21</v>
      </c>
      <c r="K9" s="1">
        <v>1.998</v>
      </c>
      <c r="L9" s="1">
        <v>2.3199999999999998</v>
      </c>
      <c r="M9" s="1"/>
      <c r="N9" s="1"/>
      <c r="O9" s="1">
        <v>6.4000000000000001E-2</v>
      </c>
      <c r="P9" s="1">
        <v>7.0000000000000007E-2</v>
      </c>
      <c r="Q9" s="1">
        <v>0.08</v>
      </c>
      <c r="R9" s="1">
        <v>6.7000000000000004E-2</v>
      </c>
      <c r="S9" s="1"/>
      <c r="T9" s="1"/>
    </row>
    <row r="10" spans="2:20">
      <c r="B10" s="2" t="s">
        <v>726</v>
      </c>
      <c r="C10" s="1">
        <v>0.72</v>
      </c>
      <c r="D10" s="1">
        <v>0.64200000000000002</v>
      </c>
      <c r="E10" s="1">
        <v>0.91200000000000003</v>
      </c>
      <c r="F10" s="1">
        <v>0.97799999999999998</v>
      </c>
      <c r="G10" s="1"/>
      <c r="H10" s="1"/>
      <c r="I10" s="1">
        <v>3.2440000000000002</v>
      </c>
      <c r="J10" s="1">
        <v>3.1440000000000001</v>
      </c>
      <c r="K10" s="1">
        <v>3.2789999999999999</v>
      </c>
      <c r="L10" s="1">
        <v>3.294</v>
      </c>
      <c r="M10" s="1"/>
      <c r="N10" s="1"/>
      <c r="O10" s="1">
        <v>0.10100000000000001</v>
      </c>
      <c r="P10" s="1">
        <v>0.151</v>
      </c>
      <c r="Q10" s="1">
        <v>0.13900000000000001</v>
      </c>
      <c r="R10" s="1">
        <v>7.3999999999999996E-2</v>
      </c>
      <c r="S10" s="1"/>
      <c r="T10" s="1"/>
    </row>
    <row r="11" spans="2:20">
      <c r="B11" s="2" t="s">
        <v>1167</v>
      </c>
      <c r="C11" s="1">
        <v>3.1419999999999999</v>
      </c>
      <c r="D11" s="1">
        <v>2.9119999999999999</v>
      </c>
      <c r="E11" s="1">
        <v>3.4820000000000002</v>
      </c>
      <c r="F11" s="1">
        <v>2.7280000000000002</v>
      </c>
      <c r="G11" s="1"/>
      <c r="H11" s="1"/>
      <c r="I11" s="1">
        <v>0.49249999999999999</v>
      </c>
      <c r="J11" s="1">
        <v>1.6145</v>
      </c>
      <c r="K11" s="1">
        <v>0.89049999999999996</v>
      </c>
      <c r="L11" s="1">
        <v>1.1345000000000001</v>
      </c>
      <c r="M11" s="1"/>
      <c r="N11" s="1"/>
      <c r="O11" s="1">
        <v>0.14399999999999999</v>
      </c>
      <c r="P11" s="1">
        <v>0.14799999999999999</v>
      </c>
      <c r="Q11" s="1">
        <v>7.3999999999999996E-2</v>
      </c>
      <c r="R11" s="1">
        <v>5.0999999999999997E-2</v>
      </c>
      <c r="S11" s="1"/>
      <c r="T11" s="1"/>
    </row>
    <row r="12" spans="2:20">
      <c r="B12" s="2" t="s">
        <v>1255</v>
      </c>
      <c r="C12" s="1">
        <v>5.2024999999999997</v>
      </c>
      <c r="D12" s="1">
        <v>5.2625000000000002</v>
      </c>
      <c r="E12" s="1">
        <v>1.4524999999999999</v>
      </c>
      <c r="F12" s="1">
        <v>4.4424999999999999</v>
      </c>
      <c r="G12" s="1"/>
      <c r="H12" s="1"/>
      <c r="I12" s="1">
        <v>7.4844999999999997</v>
      </c>
      <c r="J12" s="1">
        <v>6.2545000000000002</v>
      </c>
      <c r="K12" s="1">
        <v>7.1645000000000003</v>
      </c>
      <c r="L12" s="1">
        <v>9.9444999999999997</v>
      </c>
      <c r="M12" s="1"/>
      <c r="N12" s="1"/>
      <c r="O12" s="1">
        <v>4.1000000000000002E-2</v>
      </c>
      <c r="P12" s="1">
        <v>9.1999999999999998E-2</v>
      </c>
      <c r="Q12" s="1">
        <v>4.1000000000000002E-2</v>
      </c>
      <c r="R12" s="1">
        <v>7.6999999999999999E-2</v>
      </c>
      <c r="S12" s="1">
        <v>8.6999999999999994E-2</v>
      </c>
      <c r="T12" s="1">
        <v>6.6000000000000003E-2</v>
      </c>
    </row>
    <row r="13" spans="2:20">
      <c r="B13" s="2" t="s">
        <v>1256</v>
      </c>
      <c r="C13" s="1">
        <v>0.79949999999999999</v>
      </c>
      <c r="D13" s="1">
        <v>0.5675</v>
      </c>
      <c r="E13" s="1">
        <v>0.46949999999999997</v>
      </c>
      <c r="F13" s="1">
        <v>0.90149999999999997</v>
      </c>
      <c r="G13" s="1"/>
      <c r="H13" s="1"/>
      <c r="I13" s="1">
        <v>0.78649999999999998</v>
      </c>
      <c r="J13" s="1">
        <v>0.78549999999999998</v>
      </c>
      <c r="K13" s="1">
        <v>3.4744999999999999</v>
      </c>
      <c r="L13" s="1">
        <v>5.6345000000000001</v>
      </c>
      <c r="M13" s="1"/>
      <c r="N13" s="1"/>
      <c r="O13" s="1">
        <v>4.9000000000000002E-2</v>
      </c>
      <c r="P13" s="1">
        <v>0.15</v>
      </c>
      <c r="Q13" s="1">
        <v>0.05</v>
      </c>
      <c r="R13" s="1">
        <v>8.5999999999999993E-2</v>
      </c>
      <c r="S13" s="1">
        <v>9.1999999999999998E-2</v>
      </c>
      <c r="T13" s="1">
        <v>6.5000000000000002E-2</v>
      </c>
    </row>
    <row r="14" spans="2:20">
      <c r="B14" s="2" t="s">
        <v>354</v>
      </c>
      <c r="C14" s="1">
        <v>7.2424999999999997</v>
      </c>
      <c r="D14" s="1">
        <v>0.5645</v>
      </c>
      <c r="E14" s="1">
        <v>0.69350000000000001</v>
      </c>
      <c r="F14" s="1">
        <v>0.65249999999999997</v>
      </c>
      <c r="G14" s="1"/>
      <c r="H14" s="1"/>
      <c r="I14" s="1">
        <v>4.8544999999999998</v>
      </c>
      <c r="J14" s="1">
        <v>4.8644999999999996</v>
      </c>
      <c r="K14" s="1">
        <v>3.5745</v>
      </c>
      <c r="L14" s="1">
        <v>4.8144999999999998</v>
      </c>
      <c r="M14" s="1"/>
      <c r="N14" s="1"/>
      <c r="O14" s="1">
        <v>0.11</v>
      </c>
      <c r="P14" s="1">
        <v>0.113</v>
      </c>
      <c r="Q14" s="1">
        <v>0.11</v>
      </c>
      <c r="R14" s="1"/>
      <c r="S14" s="1"/>
      <c r="T14" s="1"/>
    </row>
    <row r="15" spans="2:20">
      <c r="B15" s="2" t="s">
        <v>1257</v>
      </c>
      <c r="C15" s="1">
        <v>0.79249999999999998</v>
      </c>
      <c r="D15" s="1">
        <v>0.53049999999999997</v>
      </c>
      <c r="E15" s="1">
        <v>0.33850000000000002</v>
      </c>
      <c r="F15" s="1">
        <v>0.3135</v>
      </c>
      <c r="G15" s="1"/>
      <c r="H15" s="1"/>
      <c r="I15" s="1">
        <v>1.5845</v>
      </c>
      <c r="J15" s="1">
        <v>6.6444999999999999</v>
      </c>
      <c r="K15" s="1">
        <v>0.86850000000000005</v>
      </c>
      <c r="L15" s="1">
        <v>6.6944999999999997</v>
      </c>
      <c r="M15" s="1"/>
      <c r="N15" s="1"/>
      <c r="O15" s="1">
        <v>0.107</v>
      </c>
      <c r="P15" s="1">
        <v>0.108</v>
      </c>
      <c r="Q15" s="1">
        <v>0.109</v>
      </c>
      <c r="R15" s="1"/>
      <c r="S15" s="1"/>
      <c r="T15" s="1"/>
    </row>
    <row r="16" spans="2:20">
      <c r="B16" s="2" t="s">
        <v>1258</v>
      </c>
      <c r="C16" s="1">
        <v>3.7519999999999998</v>
      </c>
      <c r="D16" s="1">
        <v>3.6320000000000001</v>
      </c>
      <c r="E16" s="1">
        <v>3.6819999999999999</v>
      </c>
      <c r="F16" s="1">
        <v>3.742</v>
      </c>
      <c r="G16" s="1"/>
      <c r="H16" s="1"/>
      <c r="I16" s="1">
        <v>6.1645000000000003</v>
      </c>
      <c r="J16" s="1">
        <v>5.0145</v>
      </c>
      <c r="K16" s="1">
        <v>1.8345</v>
      </c>
      <c r="L16" s="1">
        <v>4.9844999999999997</v>
      </c>
      <c r="M16" s="1"/>
      <c r="N16" s="1"/>
      <c r="O16" s="1">
        <v>0.13900000000000001</v>
      </c>
      <c r="P16" s="1">
        <v>8.1000000000000003E-2</v>
      </c>
      <c r="Q16" s="1">
        <v>8.3000000000000004E-2</v>
      </c>
      <c r="R16" s="1">
        <v>8.7999999999999995E-2</v>
      </c>
      <c r="S16" s="1"/>
      <c r="T16" s="1"/>
    </row>
    <row r="17" spans="2:20">
      <c r="B17" s="2" t="s">
        <v>1259</v>
      </c>
      <c r="C17" s="1">
        <v>1.1125</v>
      </c>
      <c r="D17" s="1">
        <v>3.0525000000000002</v>
      </c>
      <c r="E17" s="1">
        <v>2.8824999999999998</v>
      </c>
      <c r="F17" s="1">
        <v>1.0125</v>
      </c>
      <c r="G17" s="1"/>
      <c r="H17" s="1"/>
      <c r="I17" s="1">
        <v>5.5545</v>
      </c>
      <c r="J17" s="1">
        <v>3.6244999999999998</v>
      </c>
      <c r="K17" s="1">
        <v>5.3644999999999996</v>
      </c>
      <c r="L17" s="1">
        <v>3.7145000000000001</v>
      </c>
      <c r="M17" s="1"/>
      <c r="N17" s="1"/>
      <c r="O17" s="1">
        <v>0.09</v>
      </c>
      <c r="P17" s="1">
        <v>7.3999999999999996E-2</v>
      </c>
      <c r="Q17" s="1">
        <v>4.5999999999999999E-2</v>
      </c>
      <c r="R17" s="1">
        <v>0.05</v>
      </c>
      <c r="S17" s="1">
        <v>0.04</v>
      </c>
      <c r="T17" s="1">
        <v>4.2000000000000003E-2</v>
      </c>
    </row>
    <row r="18" spans="2:20">
      <c r="B18" s="2" t="s">
        <v>1260</v>
      </c>
      <c r="C18" s="1">
        <v>0.99050000000000005</v>
      </c>
      <c r="D18" s="1">
        <v>0.36849999999999999</v>
      </c>
      <c r="E18" s="1">
        <v>0.4385</v>
      </c>
      <c r="F18" s="1">
        <v>0.41049999999999998</v>
      </c>
      <c r="G18" s="1"/>
      <c r="H18" s="1"/>
      <c r="I18" s="1">
        <v>0.30349999999999999</v>
      </c>
      <c r="J18" s="1">
        <v>4.6544999999999996</v>
      </c>
      <c r="K18" s="1">
        <v>6.9500000000000006E-2</v>
      </c>
      <c r="L18" s="1">
        <v>2.3845000000000001</v>
      </c>
      <c r="M18" s="1"/>
      <c r="N18" s="1"/>
      <c r="O18" s="1">
        <v>9.2999999999999999E-2</v>
      </c>
      <c r="P18" s="1">
        <v>0.10299999999999999</v>
      </c>
      <c r="Q18" s="1">
        <v>0.14599999999999999</v>
      </c>
      <c r="R18" s="1">
        <v>0.17199999999999999</v>
      </c>
      <c r="S18" s="1"/>
      <c r="T18" s="1"/>
    </row>
    <row r="19" spans="2:20">
      <c r="B19" s="2" t="s">
        <v>1261</v>
      </c>
      <c r="C19" s="1">
        <v>1.8220000000000001</v>
      </c>
      <c r="D19" s="1">
        <v>1.702</v>
      </c>
      <c r="E19" s="1">
        <v>1.9219999999999999</v>
      </c>
      <c r="F19" s="1">
        <v>2.0019999999999998</v>
      </c>
      <c r="G19" s="1"/>
      <c r="H19" s="1"/>
      <c r="I19" s="1">
        <v>6.0845000000000002</v>
      </c>
      <c r="J19" s="1">
        <v>4.9444999999999997</v>
      </c>
      <c r="K19" s="1">
        <v>6.0145</v>
      </c>
      <c r="L19" s="1">
        <v>5.5744999999999996</v>
      </c>
      <c r="M19" s="1"/>
      <c r="N19" s="1"/>
      <c r="O19" s="1">
        <v>0.13900000000000001</v>
      </c>
      <c r="P19" s="1">
        <v>8.1000000000000003E-2</v>
      </c>
      <c r="Q19" s="1">
        <v>8.3000000000000004E-2</v>
      </c>
      <c r="R19" s="1">
        <v>8.7999999999999995E-2</v>
      </c>
      <c r="S19" s="1"/>
      <c r="T19" s="1"/>
    </row>
    <row r="21" spans="2:20">
      <c r="B21" s="4" t="s">
        <v>1289</v>
      </c>
    </row>
    <row r="22" spans="2:20">
      <c r="B22" s="2" t="s">
        <v>1263</v>
      </c>
      <c r="C22" s="1">
        <v>0.68</v>
      </c>
      <c r="D22" s="1">
        <v>0.33</v>
      </c>
      <c r="E22" s="1">
        <v>1.42</v>
      </c>
      <c r="F22" s="1">
        <v>0.17</v>
      </c>
      <c r="G22" s="1"/>
      <c r="H22" s="1"/>
      <c r="I22" s="1">
        <v>1.07</v>
      </c>
      <c r="J22" s="1">
        <v>1.1100000000000001</v>
      </c>
      <c r="K22" s="1">
        <v>1.141</v>
      </c>
      <c r="L22" s="1">
        <v>1.0569999999999999</v>
      </c>
      <c r="M22" s="1"/>
      <c r="N22" s="1"/>
      <c r="O22" s="1">
        <v>0.34499999999999997</v>
      </c>
      <c r="P22" s="1">
        <v>0.35699999999999998</v>
      </c>
      <c r="Q22" s="1">
        <v>0.22</v>
      </c>
      <c r="R22" s="1">
        <v>0.26300000000000001</v>
      </c>
      <c r="S22" s="1"/>
      <c r="T22" s="1"/>
    </row>
    <row r="23" spans="2:20">
      <c r="B23" s="2" t="s">
        <v>986</v>
      </c>
      <c r="C23" s="1">
        <v>3.8420000000000001</v>
      </c>
      <c r="D23" s="1">
        <v>4.2220000000000004</v>
      </c>
      <c r="E23" s="1">
        <v>4.2919999999999998</v>
      </c>
      <c r="F23" s="1">
        <v>3.4620000000000002</v>
      </c>
      <c r="G23" s="1"/>
      <c r="H23" s="1"/>
      <c r="I23" s="1">
        <v>0.83750000000000002</v>
      </c>
      <c r="J23" s="1">
        <v>0.52649999999999997</v>
      </c>
      <c r="K23" s="1">
        <v>0.4985</v>
      </c>
      <c r="L23" s="1">
        <v>0.39550000000000002</v>
      </c>
      <c r="M23" s="1"/>
      <c r="N23" s="1"/>
      <c r="O23" s="1">
        <v>0.25</v>
      </c>
      <c r="P23" s="1">
        <v>0.255</v>
      </c>
      <c r="Q23" s="1">
        <v>0.17899999999999999</v>
      </c>
      <c r="R23" s="1">
        <v>0.22800000000000001</v>
      </c>
      <c r="S23" s="1"/>
      <c r="T23" s="1"/>
    </row>
    <row r="24" spans="2:20">
      <c r="B24" s="204" t="s">
        <v>1264</v>
      </c>
      <c r="C24" s="1">
        <v>0.432</v>
      </c>
      <c r="D24" s="1">
        <v>0.34100000000000003</v>
      </c>
      <c r="E24" s="1">
        <v>0.48799999999999999</v>
      </c>
      <c r="F24" s="1">
        <v>0.57699999999999996</v>
      </c>
      <c r="G24" s="1"/>
      <c r="H24" s="1"/>
      <c r="I24" s="1">
        <v>0.85899999999999999</v>
      </c>
      <c r="J24" s="1">
        <v>0.85499999999999998</v>
      </c>
      <c r="K24" s="1">
        <v>0.88500000000000001</v>
      </c>
      <c r="L24" s="1">
        <v>0.86399999999999999</v>
      </c>
      <c r="M24" s="1"/>
      <c r="N24" s="1"/>
      <c r="O24" s="1">
        <v>2.0870000000000002</v>
      </c>
      <c r="P24" s="1">
        <v>2.097</v>
      </c>
      <c r="Q24" s="1">
        <v>2.0870000000000002</v>
      </c>
      <c r="R24" s="1">
        <v>2.0070000000000001</v>
      </c>
      <c r="S24" s="1"/>
      <c r="T24" s="1"/>
    </row>
    <row r="25" spans="2:20">
      <c r="B25" s="204" t="s">
        <v>1265</v>
      </c>
      <c r="C25" s="1">
        <v>0.57999999999999996</v>
      </c>
      <c r="D25" s="1">
        <v>0.52</v>
      </c>
      <c r="E25" s="1">
        <v>0.66</v>
      </c>
      <c r="F25" s="1">
        <v>0.51</v>
      </c>
      <c r="G25" s="1"/>
      <c r="H25" s="1"/>
      <c r="I25" s="1">
        <v>0.75</v>
      </c>
      <c r="J25" s="1">
        <v>0.74</v>
      </c>
      <c r="K25" s="1">
        <v>0.753</v>
      </c>
      <c r="L25" s="1">
        <v>0.85</v>
      </c>
      <c r="M25" s="1"/>
      <c r="N25" s="1"/>
      <c r="O25" s="1">
        <v>1.397</v>
      </c>
      <c r="P25" s="1">
        <v>1.9570000000000001</v>
      </c>
      <c r="Q25" s="1">
        <v>1.9770000000000001</v>
      </c>
      <c r="R25" s="1">
        <v>2.0369999999999999</v>
      </c>
      <c r="S25" s="1"/>
      <c r="T25" s="1"/>
    </row>
    <row r="26" spans="2:20">
      <c r="B26" s="204" t="s">
        <v>1266</v>
      </c>
      <c r="C26" s="1">
        <v>5.7690000000000001</v>
      </c>
      <c r="D26" s="1">
        <v>5.5190000000000001</v>
      </c>
      <c r="E26" s="1">
        <v>6.0789999999999997</v>
      </c>
      <c r="F26" s="1">
        <v>5.6189999999999998</v>
      </c>
      <c r="G26" s="1"/>
      <c r="H26" s="1"/>
      <c r="I26" s="1">
        <v>2.2745000000000002</v>
      </c>
      <c r="J26" s="1">
        <v>2.8544999999999998</v>
      </c>
      <c r="K26" s="1">
        <v>2.1844999999999999</v>
      </c>
      <c r="L26" s="1">
        <v>2.5445000000000002</v>
      </c>
      <c r="M26" s="1"/>
      <c r="N26" s="1"/>
      <c r="O26" s="1">
        <v>1.5269999999999999</v>
      </c>
      <c r="P26" s="1">
        <v>1.4970000000000001</v>
      </c>
      <c r="Q26" s="1">
        <v>1.107</v>
      </c>
      <c r="R26" s="1">
        <v>1.0369999999999999</v>
      </c>
      <c r="S26" s="1"/>
      <c r="T26" s="1"/>
    </row>
    <row r="27" spans="2:20">
      <c r="B27" s="2" t="s">
        <v>1388</v>
      </c>
      <c r="C27" s="1">
        <v>1.8620000000000001</v>
      </c>
      <c r="D27" s="1">
        <v>1.8720000000000001</v>
      </c>
      <c r="E27" s="1">
        <v>1.9319999999999999</v>
      </c>
      <c r="F27" s="1">
        <v>1.8420000000000001</v>
      </c>
      <c r="G27" s="1"/>
      <c r="H27" s="1"/>
      <c r="I27" s="1">
        <v>0.26450000000000001</v>
      </c>
      <c r="J27" s="1">
        <v>0.61050000000000004</v>
      </c>
      <c r="K27" s="1">
        <v>0.48349999999999999</v>
      </c>
      <c r="L27" s="1">
        <v>0.45650000000000002</v>
      </c>
      <c r="M27" s="1"/>
      <c r="N27" s="1"/>
      <c r="O27" s="1">
        <v>1.0369999999999999</v>
      </c>
      <c r="P27" s="1">
        <v>1.5469999999999999</v>
      </c>
      <c r="Q27" s="1">
        <v>1.1970000000000001</v>
      </c>
      <c r="R27" s="1">
        <v>1.147</v>
      </c>
      <c r="S27" s="1"/>
      <c r="T27" s="1"/>
    </row>
    <row r="28" spans="2:20">
      <c r="B28" s="2" t="s">
        <v>1267</v>
      </c>
      <c r="C28" s="1">
        <v>0</v>
      </c>
      <c r="D28" s="1">
        <v>0</v>
      </c>
      <c r="E28" s="1">
        <v>0</v>
      </c>
      <c r="F28" s="1">
        <v>0</v>
      </c>
      <c r="G28" s="1"/>
      <c r="H28" s="1"/>
      <c r="I28" s="1">
        <v>2.1499999999999998E-2</v>
      </c>
      <c r="J28" s="1">
        <v>0.1595</v>
      </c>
      <c r="K28" s="1">
        <v>9.6500000000000002E-2</v>
      </c>
      <c r="L28" s="1">
        <v>0</v>
      </c>
      <c r="M28" s="1"/>
      <c r="N28" s="1"/>
      <c r="O28" s="1">
        <v>0.24</v>
      </c>
      <c r="P28" s="1">
        <v>0.214</v>
      </c>
      <c r="Q28" s="1">
        <v>0.16200000000000001</v>
      </c>
      <c r="R28" s="1">
        <v>0.435</v>
      </c>
      <c r="S28" s="1"/>
      <c r="T28" s="1"/>
    </row>
    <row r="30" spans="2:20">
      <c r="B30" s="7" t="s">
        <v>1290</v>
      </c>
    </row>
    <row r="31" spans="2:20">
      <c r="B31" s="2" t="s">
        <v>771</v>
      </c>
      <c r="C31" s="1">
        <v>0.75</v>
      </c>
      <c r="D31" s="1">
        <v>0.31</v>
      </c>
      <c r="E31" s="1">
        <v>0.46</v>
      </c>
      <c r="F31" s="246" t="s">
        <v>1268</v>
      </c>
      <c r="G31" s="1"/>
      <c r="H31" s="1"/>
      <c r="I31" s="1">
        <v>2.98</v>
      </c>
      <c r="J31" s="1">
        <v>3.29</v>
      </c>
      <c r="K31" s="1">
        <v>3.01</v>
      </c>
      <c r="L31" s="1">
        <v>3.1789999999999998</v>
      </c>
      <c r="M31" s="1"/>
      <c r="N31" s="1"/>
      <c r="O31" s="1">
        <v>0.45500000000000002</v>
      </c>
      <c r="P31" s="1">
        <v>0.375</v>
      </c>
      <c r="Q31" s="1">
        <v>0.28699999999999998</v>
      </c>
      <c r="R31" s="1">
        <v>0.27700000000000002</v>
      </c>
    </row>
    <row r="32" spans="2:20">
      <c r="B32" s="2" t="s">
        <v>1269</v>
      </c>
      <c r="C32" s="1">
        <v>8.3725000000000005</v>
      </c>
      <c r="D32" s="1">
        <v>7.2625000000000002</v>
      </c>
      <c r="E32" s="1">
        <v>7.5225</v>
      </c>
      <c r="F32" s="1">
        <v>8.9725000000000001</v>
      </c>
      <c r="G32" s="1"/>
      <c r="H32" s="1"/>
      <c r="I32" s="1">
        <v>2.9944999999999999</v>
      </c>
      <c r="J32" s="1">
        <v>5.6444999999999999</v>
      </c>
      <c r="K32" s="1">
        <v>4.4545000000000003</v>
      </c>
      <c r="L32" s="1">
        <v>4.7344999999999997</v>
      </c>
      <c r="M32" s="1"/>
      <c r="N32" s="1"/>
      <c r="O32" s="1">
        <v>2.5649999999999999</v>
      </c>
      <c r="P32" s="1">
        <v>3.2210000000000001</v>
      </c>
      <c r="Q32" s="1">
        <v>1.821</v>
      </c>
      <c r="R32" s="1">
        <v>3.331</v>
      </c>
    </row>
    <row r="33" spans="2:20">
      <c r="B33" s="2" t="s">
        <v>1270</v>
      </c>
      <c r="C33" s="1">
        <v>6.694</v>
      </c>
      <c r="D33" s="1">
        <v>5.694</v>
      </c>
      <c r="E33" s="1">
        <v>10.464</v>
      </c>
      <c r="F33" s="1">
        <v>8.6440000000000001</v>
      </c>
      <c r="G33" s="1"/>
      <c r="H33" s="1"/>
      <c r="I33" s="1">
        <v>7.0140000000000002</v>
      </c>
      <c r="J33" s="1">
        <v>14.234</v>
      </c>
      <c r="K33" s="1">
        <v>15.864000000000001</v>
      </c>
      <c r="L33" s="1">
        <v>9.5939999999999994</v>
      </c>
      <c r="M33" s="1"/>
      <c r="N33" s="1"/>
      <c r="O33" s="1">
        <v>2.0674999999999999</v>
      </c>
      <c r="P33" s="1">
        <v>1.1924999999999999</v>
      </c>
      <c r="Q33" s="1">
        <v>1.1134999999999999</v>
      </c>
      <c r="R33" s="1">
        <v>2.2665000000000002</v>
      </c>
    </row>
    <row r="35" spans="2:20">
      <c r="B35" s="4" t="s">
        <v>1291</v>
      </c>
    </row>
    <row r="36" spans="2:20">
      <c r="B36" s="2" t="s">
        <v>720</v>
      </c>
      <c r="C36" s="1">
        <v>5.9180000000000001</v>
      </c>
      <c r="D36" s="1">
        <v>4.508</v>
      </c>
      <c r="E36" s="1">
        <v>5.218</v>
      </c>
      <c r="F36" s="1">
        <v>5.968</v>
      </c>
      <c r="G36" s="1"/>
      <c r="H36" s="1"/>
      <c r="I36" s="1">
        <v>6.23325</v>
      </c>
      <c r="J36" s="1">
        <v>6.9532499999999997</v>
      </c>
      <c r="K36" s="1">
        <v>7.6832500000000001</v>
      </c>
      <c r="L36" s="1">
        <v>5.7032499999999997</v>
      </c>
      <c r="M36" s="1"/>
      <c r="N36" s="1"/>
      <c r="O36" s="1">
        <v>0.21199999999999999</v>
      </c>
      <c r="P36" s="1">
        <v>0.626</v>
      </c>
      <c r="Q36" s="1">
        <v>0.50800000000000001</v>
      </c>
      <c r="R36" s="1"/>
      <c r="S36" s="1"/>
      <c r="T36" s="1"/>
    </row>
    <row r="37" spans="2:20">
      <c r="B37" s="2" t="s">
        <v>1271</v>
      </c>
      <c r="C37" s="1">
        <v>3.8079999999999998</v>
      </c>
      <c r="D37" s="1">
        <v>2.8879999999999999</v>
      </c>
      <c r="E37" s="1">
        <v>3.198</v>
      </c>
      <c r="F37" s="1">
        <v>2.9079999999999999</v>
      </c>
      <c r="G37" s="1"/>
      <c r="H37" s="1"/>
      <c r="I37" s="1">
        <v>2.1532499999999999</v>
      </c>
      <c r="J37" s="1">
        <v>2.52325</v>
      </c>
      <c r="K37" s="1">
        <v>2.6232500000000001</v>
      </c>
      <c r="L37" s="1">
        <v>2.9332500000000001</v>
      </c>
      <c r="M37" s="1"/>
      <c r="N37" s="1"/>
      <c r="O37" s="1">
        <v>0.16300000000000001</v>
      </c>
      <c r="P37" s="1">
        <v>0.317</v>
      </c>
      <c r="Q37" s="1">
        <v>0.31900000000000001</v>
      </c>
      <c r="R37" s="1"/>
      <c r="S37" s="1"/>
      <c r="T37" s="1"/>
    </row>
    <row r="38" spans="2:20">
      <c r="B38" s="2" t="s">
        <v>493</v>
      </c>
      <c r="C38" s="1">
        <v>2.1080000000000001</v>
      </c>
      <c r="D38" s="1">
        <v>1.478</v>
      </c>
      <c r="E38" s="1">
        <v>1.6479999999999999</v>
      </c>
      <c r="F38" s="1">
        <v>1.8879999999999999</v>
      </c>
      <c r="G38" s="1"/>
      <c r="H38" s="1"/>
      <c r="I38" s="1">
        <v>0.55825000000000002</v>
      </c>
      <c r="J38" s="1">
        <v>0.56025000000000003</v>
      </c>
      <c r="K38" s="1">
        <v>0.52324999999999999</v>
      </c>
      <c r="L38" s="1">
        <v>0.78525</v>
      </c>
      <c r="M38" s="1"/>
      <c r="N38" s="1"/>
      <c r="O38" s="1">
        <v>1.153</v>
      </c>
      <c r="P38" s="1">
        <v>1.2689999999999999</v>
      </c>
      <c r="Q38" s="1">
        <v>1.5720000000000001</v>
      </c>
      <c r="R38" s="1">
        <v>0.64800000000000002</v>
      </c>
      <c r="S38" s="1">
        <v>1.3069999999999999</v>
      </c>
      <c r="T38" s="1">
        <v>1.5009999999999999</v>
      </c>
    </row>
    <row r="39" spans="2:20">
      <c r="B39" s="2" t="s">
        <v>1272</v>
      </c>
      <c r="C39" s="1">
        <v>1.679</v>
      </c>
      <c r="D39" s="1">
        <v>1.706</v>
      </c>
      <c r="E39" s="1">
        <v>1.7609999999999999</v>
      </c>
      <c r="F39" s="1">
        <v>1.6890000000000001</v>
      </c>
      <c r="G39" s="1"/>
      <c r="H39" s="1"/>
      <c r="I39" s="1">
        <v>1.5545</v>
      </c>
      <c r="J39" s="1">
        <v>1.9245000000000001</v>
      </c>
      <c r="K39" s="1">
        <v>2.8445</v>
      </c>
      <c r="L39" s="1">
        <v>1.6745000000000001</v>
      </c>
      <c r="M39" s="1"/>
      <c r="N39" s="1"/>
      <c r="O39" s="1">
        <v>2.177</v>
      </c>
      <c r="P39" s="1">
        <v>1.7170000000000001</v>
      </c>
      <c r="Q39" s="1">
        <v>1.9470000000000001</v>
      </c>
      <c r="R39" s="1">
        <v>1.607</v>
      </c>
      <c r="S39" s="1"/>
      <c r="T39" s="1"/>
    </row>
    <row r="40" spans="2:20">
      <c r="B40" s="2" t="s">
        <v>1273</v>
      </c>
      <c r="C40" s="1">
        <v>0.45700000000000002</v>
      </c>
      <c r="D40" s="1">
        <v>0.55700000000000005</v>
      </c>
      <c r="E40" s="1">
        <v>0.58199999999999996</v>
      </c>
      <c r="F40" s="1">
        <v>0.54800000000000004</v>
      </c>
      <c r="G40" s="1"/>
      <c r="H40" s="1"/>
      <c r="I40" s="1">
        <v>0.73399999999999999</v>
      </c>
      <c r="J40" s="1">
        <v>0.78500000000000003</v>
      </c>
      <c r="K40" s="1">
        <v>0.80500000000000005</v>
      </c>
      <c r="L40" s="1">
        <v>0.79500000000000004</v>
      </c>
      <c r="M40" s="1"/>
      <c r="N40" s="1"/>
      <c r="O40" s="1">
        <v>1.077</v>
      </c>
      <c r="P40" s="1">
        <v>1.397</v>
      </c>
      <c r="Q40" s="1">
        <v>1.827</v>
      </c>
      <c r="R40" s="1">
        <v>1.2470000000000001</v>
      </c>
      <c r="S40" s="1"/>
      <c r="T40" s="1"/>
    </row>
    <row r="41" spans="2:20">
      <c r="B41" s="2" t="s">
        <v>1274</v>
      </c>
      <c r="C41" s="1">
        <v>0.75600000000000001</v>
      </c>
      <c r="D41" s="1">
        <v>0.75700000000000001</v>
      </c>
      <c r="E41" s="1">
        <v>0.73199999999999998</v>
      </c>
      <c r="F41" s="1">
        <v>0.73899999999999999</v>
      </c>
      <c r="G41" s="1"/>
      <c r="H41" s="1"/>
      <c r="I41" s="1">
        <v>0.56325000000000003</v>
      </c>
      <c r="J41" s="1">
        <v>0.59824999999999995</v>
      </c>
      <c r="K41" s="1">
        <v>0.65525</v>
      </c>
      <c r="L41" s="1">
        <v>0.60424999999999995</v>
      </c>
      <c r="M41" s="1"/>
      <c r="N41" s="1"/>
      <c r="O41" s="1">
        <v>1.242</v>
      </c>
      <c r="P41" s="1">
        <v>0.88600000000000001</v>
      </c>
      <c r="Q41" s="1">
        <v>1.2230000000000001</v>
      </c>
      <c r="R41" s="1">
        <v>1.9475</v>
      </c>
      <c r="S41" s="1">
        <v>2.1175000000000002</v>
      </c>
      <c r="T41" s="1">
        <v>1.9995000000000001</v>
      </c>
    </row>
    <row r="42" spans="2:20">
      <c r="B42" s="2" t="s">
        <v>1275</v>
      </c>
      <c r="C42" s="1">
        <v>4.17</v>
      </c>
      <c r="D42" s="1">
        <v>0.57999999999999996</v>
      </c>
      <c r="E42" s="1">
        <v>2.27</v>
      </c>
      <c r="F42" s="1">
        <v>3.04</v>
      </c>
      <c r="G42" s="1"/>
      <c r="H42" s="1"/>
      <c r="I42" s="1">
        <v>2.17</v>
      </c>
      <c r="J42" s="1">
        <v>2.35</v>
      </c>
      <c r="K42" s="1">
        <v>1.85</v>
      </c>
      <c r="L42" s="1">
        <v>1.65</v>
      </c>
      <c r="M42" s="1"/>
      <c r="N42" s="1"/>
      <c r="O42" s="1">
        <v>1.2669999999999999</v>
      </c>
      <c r="P42" s="1">
        <v>1.6970000000000001</v>
      </c>
      <c r="Q42" s="1">
        <v>1.5569999999999999</v>
      </c>
      <c r="R42" s="1">
        <v>1.5169999999999999</v>
      </c>
      <c r="S42" s="1"/>
      <c r="T42" s="1"/>
    </row>
    <row r="43" spans="2:20">
      <c r="B43" s="2" t="s">
        <v>1276</v>
      </c>
      <c r="C43" s="1">
        <v>0.46400000000000002</v>
      </c>
      <c r="D43" s="1">
        <v>0.53300000000000003</v>
      </c>
      <c r="E43" s="1">
        <v>0.59899999999999998</v>
      </c>
      <c r="F43" s="1">
        <v>0.80300000000000005</v>
      </c>
      <c r="G43" s="1"/>
      <c r="H43" s="1"/>
      <c r="I43" s="1">
        <v>0.85499999999999998</v>
      </c>
      <c r="J43" s="1">
        <v>0.80500000000000005</v>
      </c>
      <c r="K43" s="1">
        <v>0.86899999999999999</v>
      </c>
      <c r="L43" s="1">
        <v>0.80500000000000005</v>
      </c>
      <c r="M43" s="1"/>
      <c r="N43" s="1"/>
      <c r="O43" s="1">
        <v>1.6870000000000001</v>
      </c>
      <c r="P43" s="1">
        <v>1.5569999999999999</v>
      </c>
      <c r="Q43" s="1">
        <v>1.647</v>
      </c>
      <c r="R43" s="1">
        <v>1.8069999999999999</v>
      </c>
      <c r="S43" s="1"/>
      <c r="T43" s="1"/>
    </row>
    <row r="44" spans="2:20">
      <c r="B44" s="2" t="s">
        <v>1277</v>
      </c>
      <c r="C44" s="1">
        <v>2.71</v>
      </c>
      <c r="D44" s="1">
        <v>3.35</v>
      </c>
      <c r="E44" s="1">
        <v>2.58</v>
      </c>
      <c r="F44" s="1">
        <v>2.39</v>
      </c>
      <c r="G44" s="1"/>
      <c r="H44" s="1"/>
      <c r="I44" s="1">
        <v>3.03</v>
      </c>
      <c r="J44" s="1">
        <v>2.94</v>
      </c>
      <c r="K44" s="1">
        <v>2.95</v>
      </c>
      <c r="L44" s="1">
        <v>3.0179999999999998</v>
      </c>
      <c r="M44" s="1"/>
      <c r="N44" s="1"/>
      <c r="O44" s="1">
        <v>1.9570000000000001</v>
      </c>
      <c r="P44" s="1">
        <v>1.5369999999999999</v>
      </c>
      <c r="Q44" s="1">
        <v>1.5069999999999999</v>
      </c>
      <c r="R44" s="1">
        <v>1.577</v>
      </c>
      <c r="S44" s="1"/>
      <c r="T44" s="1"/>
    </row>
    <row r="45" spans="2:20">
      <c r="B45" s="2" t="s">
        <v>1127</v>
      </c>
      <c r="C45" s="1">
        <v>0.98</v>
      </c>
      <c r="D45" s="1">
        <v>1.278</v>
      </c>
      <c r="E45" s="1">
        <v>1.3129999999999999</v>
      </c>
      <c r="F45" s="1">
        <v>2.105</v>
      </c>
      <c r="G45" s="1"/>
      <c r="H45" s="1"/>
      <c r="I45" s="1">
        <v>0.1105</v>
      </c>
      <c r="J45" s="1">
        <v>6.6500000000000004E-2</v>
      </c>
      <c r="K45" s="1">
        <v>2.4500000000000001E-2</v>
      </c>
      <c r="L45" s="1">
        <v>1.9844999999999999</v>
      </c>
      <c r="M45" s="1"/>
      <c r="N45" s="1"/>
      <c r="O45" s="1">
        <v>0.15975</v>
      </c>
      <c r="P45" s="1">
        <v>0.15175</v>
      </c>
      <c r="Q45" s="1">
        <v>0.16975000000000001</v>
      </c>
      <c r="R45" s="1">
        <v>0.15975</v>
      </c>
      <c r="S45" s="1"/>
      <c r="T45" s="1"/>
    </row>
    <row r="46" spans="2:20">
      <c r="B46" s="2" t="s">
        <v>1278</v>
      </c>
      <c r="C46" s="1">
        <v>0.79</v>
      </c>
      <c r="D46" s="1">
        <v>0.66</v>
      </c>
      <c r="E46" s="1">
        <v>0.28999999999999998</v>
      </c>
      <c r="F46" s="1">
        <v>0.56999999999999995</v>
      </c>
      <c r="G46" s="1"/>
      <c r="H46" s="1"/>
      <c r="I46" s="1">
        <v>1.6</v>
      </c>
      <c r="J46" s="1">
        <v>1.62</v>
      </c>
      <c r="K46" s="1">
        <v>1.44</v>
      </c>
      <c r="L46" s="1">
        <v>1.68</v>
      </c>
      <c r="M46" s="1"/>
      <c r="N46" s="1"/>
      <c r="O46" s="1">
        <v>2.137</v>
      </c>
      <c r="P46" s="1">
        <v>2.0870000000000002</v>
      </c>
      <c r="Q46" s="1">
        <v>1.7869999999999999</v>
      </c>
      <c r="R46" s="1">
        <v>1.827</v>
      </c>
      <c r="S46" s="1"/>
      <c r="T46" s="1"/>
    </row>
    <row r="47" spans="2:20">
      <c r="B47" s="2" t="s">
        <v>1279</v>
      </c>
      <c r="C47" s="1">
        <v>0.46</v>
      </c>
      <c r="D47" s="1">
        <v>0.62</v>
      </c>
      <c r="E47" s="1">
        <v>0.77</v>
      </c>
      <c r="F47" s="1">
        <v>0.42</v>
      </c>
      <c r="G47" s="1"/>
      <c r="H47" s="1"/>
      <c r="I47" s="1">
        <v>0.83</v>
      </c>
      <c r="J47" s="1">
        <v>0.89100000000000001</v>
      </c>
      <c r="K47" s="1">
        <v>0.88100000000000001</v>
      </c>
      <c r="L47" s="1">
        <v>0.90100000000000002</v>
      </c>
      <c r="M47" s="1"/>
      <c r="N47" s="1"/>
      <c r="O47" s="1">
        <v>0.159</v>
      </c>
      <c r="P47" s="1">
        <v>0.34799999999999998</v>
      </c>
      <c r="Q47" s="1">
        <v>0.16700000000000001</v>
      </c>
      <c r="R47" s="1">
        <v>0.16500000000000001</v>
      </c>
      <c r="S47" s="1"/>
      <c r="T47" s="1"/>
    </row>
    <row r="48" spans="2:20">
      <c r="B48" s="2" t="s">
        <v>1280</v>
      </c>
      <c r="C48" s="1">
        <v>2.282</v>
      </c>
      <c r="D48" s="1"/>
      <c r="E48" s="1"/>
      <c r="F48" s="1"/>
      <c r="G48" s="1"/>
      <c r="H48" s="1"/>
      <c r="I48" s="1">
        <v>3.6745000000000001</v>
      </c>
      <c r="J48" s="1">
        <v>4.8745000000000003</v>
      </c>
      <c r="K48" s="1">
        <v>3.0844999999999998</v>
      </c>
      <c r="L48" s="1">
        <v>3.9144999999999999</v>
      </c>
      <c r="M48" s="1"/>
      <c r="N48" s="1"/>
      <c r="O48" s="1">
        <v>1.0967499999999999</v>
      </c>
      <c r="P48" s="1">
        <v>1.1467499999999999</v>
      </c>
      <c r="Q48" s="1">
        <v>1.3567499999999999</v>
      </c>
      <c r="R48" s="1">
        <v>1.22675</v>
      </c>
      <c r="S48" s="1"/>
      <c r="T48" s="1"/>
    </row>
    <row r="49" spans="2:20">
      <c r="B49" s="2" t="s">
        <v>1281</v>
      </c>
      <c r="C49" s="1">
        <v>5.6875</v>
      </c>
      <c r="D49" s="1"/>
      <c r="E49" s="1"/>
      <c r="F49" s="1"/>
      <c r="G49" s="1"/>
      <c r="H49" s="1"/>
      <c r="I49" s="1">
        <v>1.5145</v>
      </c>
      <c r="J49" s="1">
        <v>2.1945000000000001</v>
      </c>
      <c r="K49" s="1">
        <v>0.25950000000000001</v>
      </c>
      <c r="L49" s="1">
        <v>9.9500000000000005E-2</v>
      </c>
      <c r="M49" s="1"/>
      <c r="N49" s="1"/>
      <c r="O49" s="1">
        <v>0.69674999999999998</v>
      </c>
      <c r="P49" s="1">
        <v>0.83674999999999999</v>
      </c>
      <c r="Q49" s="1">
        <v>0.82174999999999998</v>
      </c>
      <c r="R49" s="1">
        <v>0.42575000000000002</v>
      </c>
      <c r="S49" s="1"/>
      <c r="T49" s="1"/>
    </row>
    <row r="50" spans="2:20">
      <c r="B50" s="2" t="s">
        <v>1282</v>
      </c>
      <c r="C50" s="1">
        <v>5.2080000000000002</v>
      </c>
      <c r="D50" s="1">
        <v>5.1379999999999999</v>
      </c>
      <c r="E50" s="1">
        <v>4.9779999999999998</v>
      </c>
      <c r="F50" s="1">
        <v>4.8579999999999997</v>
      </c>
      <c r="G50" s="1"/>
      <c r="H50" s="1"/>
      <c r="I50" s="1">
        <v>1.57325</v>
      </c>
      <c r="J50" s="1">
        <v>2.06325</v>
      </c>
      <c r="K50" s="1">
        <v>2.4332500000000001</v>
      </c>
      <c r="L50" s="1">
        <v>2.4642499999999998</v>
      </c>
      <c r="M50" s="1"/>
      <c r="N50" s="1"/>
      <c r="O50" s="1">
        <v>1.514</v>
      </c>
      <c r="P50" s="1">
        <v>3.6379999999999999</v>
      </c>
      <c r="Q50" s="1">
        <v>1.603</v>
      </c>
      <c r="R50" s="1">
        <v>0.42599999999999999</v>
      </c>
      <c r="S50" s="1">
        <v>1.9670000000000001</v>
      </c>
      <c r="T50" s="1">
        <v>0.70499999999999996</v>
      </c>
    </row>
    <row r="51" spans="2:20">
      <c r="B51" s="2" t="s">
        <v>1283</v>
      </c>
      <c r="C51" s="1">
        <v>6.4020000000000001</v>
      </c>
      <c r="D51" s="1">
        <v>6.992</v>
      </c>
      <c r="E51" s="1">
        <v>6.6319999999999997</v>
      </c>
      <c r="F51" s="1">
        <v>6.6219999999999999</v>
      </c>
      <c r="G51" s="1"/>
      <c r="H51" s="1"/>
      <c r="I51" s="1">
        <v>0.42849999999999999</v>
      </c>
      <c r="J51" s="1">
        <v>0.49149999999999999</v>
      </c>
      <c r="K51" s="1">
        <v>2.1345000000000001</v>
      </c>
      <c r="L51" s="1">
        <v>1.7745</v>
      </c>
      <c r="M51" s="1"/>
      <c r="N51" s="1"/>
      <c r="O51" s="1">
        <v>0.40799999999999997</v>
      </c>
      <c r="P51" s="1">
        <v>0.66300000000000003</v>
      </c>
      <c r="Q51" s="1">
        <v>0.71599999999999997</v>
      </c>
      <c r="R51" s="1">
        <v>0.876</v>
      </c>
      <c r="S51" s="1"/>
      <c r="T51" s="1"/>
    </row>
    <row r="52" spans="2:20">
      <c r="B52" s="2" t="s">
        <v>1284</v>
      </c>
      <c r="C52" s="1">
        <v>0.68899999999999995</v>
      </c>
      <c r="D52" s="1">
        <v>0.58699999999999997</v>
      </c>
      <c r="E52" s="1">
        <v>0.60799999999999998</v>
      </c>
      <c r="F52" s="1">
        <v>0.59899999999999998</v>
      </c>
      <c r="G52" s="1"/>
      <c r="H52" s="1"/>
      <c r="I52" s="1">
        <v>0.30599999999999999</v>
      </c>
      <c r="J52" s="1">
        <v>0.91500000000000004</v>
      </c>
      <c r="K52" s="1">
        <v>0.44900000000000001</v>
      </c>
      <c r="L52" s="1">
        <v>0.75</v>
      </c>
      <c r="M52" s="1"/>
      <c r="N52" s="1"/>
      <c r="O52" s="1">
        <v>0.37</v>
      </c>
      <c r="P52" s="1">
        <v>0.38100000000000001</v>
      </c>
      <c r="Q52" s="1">
        <v>0.46899999999999997</v>
      </c>
      <c r="R52" s="1">
        <v>0.434</v>
      </c>
      <c r="S52" s="1"/>
      <c r="T52" s="1"/>
    </row>
    <row r="53" spans="2:20">
      <c r="B53" s="2" t="s">
        <v>1125</v>
      </c>
      <c r="C53" s="1">
        <v>2.9180000000000001</v>
      </c>
      <c r="D53" s="1">
        <v>2.048</v>
      </c>
      <c r="E53" s="1">
        <v>2.508</v>
      </c>
      <c r="F53" s="1">
        <v>3.488</v>
      </c>
      <c r="G53" s="1"/>
      <c r="H53" s="1"/>
      <c r="I53" s="1">
        <v>2.6732499999999999</v>
      </c>
      <c r="J53" s="1">
        <v>1.9732499999999999</v>
      </c>
      <c r="K53" s="1">
        <v>3.1532499999999999</v>
      </c>
      <c r="L53" s="1">
        <v>2.6432500000000001</v>
      </c>
      <c r="M53" s="1"/>
      <c r="N53" s="1"/>
      <c r="O53" s="1">
        <v>1.9105000000000001</v>
      </c>
      <c r="P53" s="1">
        <v>2.0405000000000002</v>
      </c>
      <c r="Q53" s="1">
        <v>2.0415000000000001</v>
      </c>
      <c r="R53" s="1">
        <v>1.399</v>
      </c>
      <c r="S53" s="1">
        <v>2.2589999999999999</v>
      </c>
      <c r="T53" s="1">
        <v>2.5960000000000001</v>
      </c>
    </row>
    <row r="54" spans="2:20">
      <c r="B54" s="2" t="s">
        <v>1285</v>
      </c>
      <c r="C54" s="1">
        <v>0.45700000000000002</v>
      </c>
      <c r="D54" s="1">
        <v>0.51200000000000001</v>
      </c>
      <c r="E54" s="1">
        <v>0.46700000000000003</v>
      </c>
      <c r="F54" s="1">
        <v>0.41899999999999998</v>
      </c>
      <c r="G54" s="1"/>
      <c r="H54" s="1"/>
      <c r="I54" s="1">
        <v>1.5345</v>
      </c>
      <c r="J54" s="1">
        <v>0.91049999999999998</v>
      </c>
      <c r="K54" s="1">
        <v>1.5545</v>
      </c>
      <c r="L54" s="1">
        <v>0.3725</v>
      </c>
      <c r="M54" s="1"/>
      <c r="N54" s="1"/>
      <c r="O54" s="1">
        <v>0.43</v>
      </c>
      <c r="P54" s="1">
        <v>0.32</v>
      </c>
      <c r="Q54" s="1">
        <v>0.38100000000000001</v>
      </c>
      <c r="R54" s="1">
        <v>0.35299999999999998</v>
      </c>
      <c r="S54" s="1"/>
      <c r="T54" s="1"/>
    </row>
    <row r="55" spans="2:20">
      <c r="B55" s="2" t="s">
        <v>776</v>
      </c>
      <c r="C55" s="1">
        <v>0.51400000000000001</v>
      </c>
      <c r="D55" s="1">
        <v>0.69199999999999995</v>
      </c>
      <c r="E55" s="1">
        <v>0.33800000000000002</v>
      </c>
      <c r="F55" s="1">
        <v>0.34200000000000003</v>
      </c>
      <c r="G55" s="1"/>
      <c r="H55" s="1"/>
      <c r="I55" s="1">
        <v>0.51500000000000001</v>
      </c>
      <c r="J55" s="1">
        <v>0.46300000000000002</v>
      </c>
      <c r="K55" s="1">
        <v>0.51600000000000001</v>
      </c>
      <c r="L55" s="1">
        <v>0.502</v>
      </c>
      <c r="M55" s="1"/>
      <c r="N55" s="1"/>
      <c r="O55" s="1">
        <v>0.19700000000000001</v>
      </c>
      <c r="P55" s="1">
        <v>0.182</v>
      </c>
      <c r="Q55" s="1">
        <v>0.20200000000000001</v>
      </c>
      <c r="R55" s="1">
        <v>0.186</v>
      </c>
      <c r="S55" s="1"/>
      <c r="T55" s="1"/>
    </row>
    <row r="56" spans="2:20">
      <c r="B56" s="2" t="s">
        <v>493</v>
      </c>
      <c r="C56" s="1">
        <v>1.4079999999999999</v>
      </c>
      <c r="D56" s="1">
        <v>1.458</v>
      </c>
      <c r="E56" s="1">
        <v>2.0379999999999998</v>
      </c>
      <c r="F56" s="1">
        <v>1.748</v>
      </c>
      <c r="G56" s="1"/>
      <c r="H56" s="1"/>
      <c r="I56" s="1">
        <v>1.4732499999999999</v>
      </c>
      <c r="J56" s="1">
        <v>1.1732499999999999</v>
      </c>
      <c r="K56" s="1">
        <v>1.3732500000000001</v>
      </c>
      <c r="L56" s="1">
        <v>1.26325</v>
      </c>
      <c r="M56" s="1"/>
      <c r="N56" s="1"/>
      <c r="O56" s="1">
        <v>0.70099999999999996</v>
      </c>
      <c r="P56" s="1">
        <v>0.747</v>
      </c>
      <c r="Q56" s="1">
        <v>0.748</v>
      </c>
      <c r="R56" s="1">
        <v>0.65500000000000003</v>
      </c>
      <c r="S56" s="1">
        <v>0.60499999999999998</v>
      </c>
      <c r="T56" s="1">
        <v>0.59199999999999997</v>
      </c>
    </row>
    <row r="57" spans="2:20">
      <c r="B57" s="2" t="s">
        <v>874</v>
      </c>
      <c r="C57" s="1">
        <v>0.45100000000000001</v>
      </c>
      <c r="D57" s="1">
        <v>0.4</v>
      </c>
      <c r="E57" s="1">
        <v>0.41199999999999998</v>
      </c>
      <c r="F57" s="1">
        <v>0.49099999999999999</v>
      </c>
      <c r="G57" s="1"/>
      <c r="H57" s="1"/>
      <c r="I57" s="1">
        <v>3.2500000000000001E-2</v>
      </c>
      <c r="J57" s="1">
        <v>0.30449999999999999</v>
      </c>
      <c r="K57" s="1">
        <v>0.10150000000000001</v>
      </c>
      <c r="L57" s="1">
        <v>6.6500000000000004E-2</v>
      </c>
      <c r="M57" s="1"/>
      <c r="N57" s="1"/>
      <c r="O57" s="1">
        <v>0.23300000000000001</v>
      </c>
      <c r="P57" s="1">
        <v>0.378</v>
      </c>
      <c r="Q57" s="1">
        <v>0.317</v>
      </c>
      <c r="R57" s="1">
        <v>0.51700000000000002</v>
      </c>
      <c r="S57" s="1"/>
      <c r="T57" s="1"/>
    </row>
    <row r="58" spans="2:20">
      <c r="B58" s="2" t="s">
        <v>1286</v>
      </c>
      <c r="C58" s="1">
        <v>0.16500000000000001</v>
      </c>
      <c r="D58" s="1">
        <v>4.5999999999999999E-2</v>
      </c>
      <c r="E58" s="1">
        <v>8.3000000000000004E-2</v>
      </c>
      <c r="F58" s="1">
        <v>0.112</v>
      </c>
      <c r="G58" s="1"/>
      <c r="H58" s="1"/>
      <c r="I58" s="1">
        <v>3.169</v>
      </c>
      <c r="J58" s="1">
        <v>3.4409999999999998</v>
      </c>
      <c r="K58" s="1">
        <v>3.12</v>
      </c>
      <c r="L58" s="1">
        <v>3.375</v>
      </c>
      <c r="M58" s="1"/>
      <c r="N58" s="1"/>
      <c r="O58" s="1">
        <v>0.42199999999999999</v>
      </c>
      <c r="P58" s="1">
        <v>0.216</v>
      </c>
      <c r="Q58" s="1">
        <v>0.317</v>
      </c>
      <c r="R58" s="1">
        <v>0.45600000000000002</v>
      </c>
      <c r="S58" s="1"/>
      <c r="T58" s="1"/>
    </row>
    <row r="59" spans="2:20">
      <c r="B59" s="2" t="s">
        <v>873</v>
      </c>
      <c r="C59" s="1">
        <v>2.0779999999999998</v>
      </c>
      <c r="D59" s="1">
        <v>2.1080000000000001</v>
      </c>
      <c r="E59" s="1">
        <v>2.5779999999999998</v>
      </c>
      <c r="F59" s="1">
        <v>2.028</v>
      </c>
      <c r="G59" s="1"/>
      <c r="H59" s="1"/>
      <c r="I59" s="1">
        <v>2.4532500000000002</v>
      </c>
      <c r="J59" s="1">
        <v>2.6132499999999999</v>
      </c>
      <c r="K59" s="1">
        <v>2.1332499999999999</v>
      </c>
      <c r="L59" s="1">
        <v>2.4932500000000002</v>
      </c>
      <c r="M59" s="1"/>
      <c r="N59" s="1"/>
      <c r="O59" s="1">
        <v>2.2955000000000001</v>
      </c>
      <c r="P59" s="1">
        <v>2.2945000000000002</v>
      </c>
      <c r="Q59" s="1">
        <v>1.9045000000000001</v>
      </c>
      <c r="R59" s="1"/>
      <c r="S59" s="1"/>
      <c r="T59" s="1"/>
    </row>
    <row r="60" spans="2:20">
      <c r="B60" s="2" t="s">
        <v>870</v>
      </c>
      <c r="C60" s="1">
        <v>0.14000000000000001</v>
      </c>
      <c r="D60" s="1">
        <v>0.108</v>
      </c>
      <c r="E60" s="1">
        <v>0.106</v>
      </c>
      <c r="F60" s="1">
        <v>0.19400000000000001</v>
      </c>
      <c r="G60" s="1"/>
      <c r="H60" s="1"/>
      <c r="I60" s="1">
        <v>0.317</v>
      </c>
      <c r="J60" s="1">
        <v>0.25900000000000001</v>
      </c>
      <c r="K60" s="1">
        <v>0.23499999999999999</v>
      </c>
      <c r="L60" s="1">
        <v>0.44400000000000001</v>
      </c>
      <c r="M60" s="1"/>
      <c r="N60" s="1"/>
      <c r="O60" s="1">
        <v>1.1427499999999999</v>
      </c>
      <c r="P60" s="1">
        <v>0.34675</v>
      </c>
      <c r="Q60" s="1">
        <v>0.40575</v>
      </c>
      <c r="R60" s="1">
        <v>1.7927500000000001</v>
      </c>
      <c r="S60" s="1"/>
      <c r="T60" s="1"/>
    </row>
    <row r="61" spans="2:20">
      <c r="B61" s="2" t="s">
        <v>786</v>
      </c>
      <c r="C61" s="1">
        <v>6.4000000000000001E-2</v>
      </c>
      <c r="D61" s="1">
        <v>3.1E-2</v>
      </c>
      <c r="E61" s="1">
        <v>0.02</v>
      </c>
      <c r="F61" s="1">
        <v>9.0999999999999998E-2</v>
      </c>
      <c r="G61" s="1"/>
      <c r="H61" s="1"/>
      <c r="I61" s="1">
        <v>0.19600000000000001</v>
      </c>
      <c r="J61" s="1">
        <v>0.22700000000000001</v>
      </c>
      <c r="K61" s="1">
        <v>0.222</v>
      </c>
      <c r="L61" s="1">
        <v>8.4000000000000005E-2</v>
      </c>
      <c r="M61" s="1"/>
      <c r="N61" s="1"/>
      <c r="O61" s="1">
        <v>0.14799999999999999</v>
      </c>
      <c r="P61" s="1">
        <v>0.191</v>
      </c>
      <c r="Q61" s="1">
        <v>0.13900000000000001</v>
      </c>
      <c r="R61" s="1"/>
      <c r="S61" s="1"/>
      <c r="T61" s="1"/>
    </row>
    <row r="62" spans="2:20">
      <c r="B62" s="2" t="s">
        <v>493</v>
      </c>
      <c r="C62" s="1">
        <v>1.2424999999999999</v>
      </c>
      <c r="D62" s="1">
        <v>1.4225000000000001</v>
      </c>
      <c r="E62" s="1">
        <v>2.0325000000000002</v>
      </c>
      <c r="F62" s="1">
        <v>1.7024999999999999</v>
      </c>
      <c r="G62" s="1"/>
      <c r="H62" s="1"/>
      <c r="I62" s="1">
        <v>0.76349999999999996</v>
      </c>
      <c r="J62" s="1">
        <v>1.0044999999999999</v>
      </c>
      <c r="K62" s="1">
        <v>2.0745</v>
      </c>
      <c r="L62" s="1">
        <v>1.0245</v>
      </c>
      <c r="M62" s="1"/>
      <c r="N62" s="1"/>
      <c r="O62" s="1">
        <v>1.163</v>
      </c>
      <c r="P62" s="1">
        <v>1.1919999999999999</v>
      </c>
      <c r="Q62" s="1">
        <v>1.0589999999999999</v>
      </c>
      <c r="R62" s="1"/>
      <c r="S62" s="1"/>
      <c r="T62" s="1"/>
    </row>
    <row r="63" spans="2:20">
      <c r="B63" s="2" t="s">
        <v>1103</v>
      </c>
      <c r="C63" s="1">
        <v>0.1265</v>
      </c>
      <c r="D63" s="1">
        <v>0.1125</v>
      </c>
      <c r="E63" s="1">
        <v>9.4500000000000001E-2</v>
      </c>
      <c r="F63" s="1">
        <v>0.1255</v>
      </c>
      <c r="G63" s="1"/>
      <c r="H63" s="1"/>
      <c r="I63" s="1">
        <v>0.55249999999999999</v>
      </c>
      <c r="J63" s="1">
        <v>1.4444999999999999</v>
      </c>
      <c r="K63" s="1">
        <v>0.65049999999999997</v>
      </c>
      <c r="L63" s="1">
        <v>0.41149999999999998</v>
      </c>
      <c r="M63" s="1"/>
      <c r="N63" s="1"/>
      <c r="O63" s="1">
        <v>0.125</v>
      </c>
      <c r="P63" s="1">
        <v>0.154</v>
      </c>
      <c r="Q63" s="1">
        <v>0.11899999999999999</v>
      </c>
      <c r="R63" s="1">
        <v>0.10299999999999999</v>
      </c>
      <c r="S63" s="1">
        <v>0.14199999999999999</v>
      </c>
      <c r="T63" s="1">
        <v>0.123</v>
      </c>
    </row>
    <row r="64" spans="2:20">
      <c r="B64" s="2" t="s">
        <v>727</v>
      </c>
      <c r="C64" s="1">
        <v>0.54749999999999999</v>
      </c>
      <c r="D64" s="1">
        <v>3.15E-2</v>
      </c>
      <c r="E64" s="1">
        <v>0.11749999999999999</v>
      </c>
      <c r="F64" s="1">
        <v>0.29449999999999998</v>
      </c>
      <c r="G64" s="1"/>
      <c r="H64" s="1"/>
      <c r="I64" s="1">
        <v>0.59150000000000003</v>
      </c>
      <c r="J64" s="1">
        <v>8.5000000000000006E-3</v>
      </c>
      <c r="K64" s="1">
        <v>3.3500000000000002E-2</v>
      </c>
      <c r="L64" s="1">
        <v>2.6499999999999999E-2</v>
      </c>
      <c r="M64" s="1"/>
      <c r="N64" s="1"/>
      <c r="O64" s="1">
        <v>1.0529999999999999</v>
      </c>
      <c r="P64" s="1">
        <v>0.79400000000000004</v>
      </c>
      <c r="Q64" s="1">
        <v>0.44900000000000001</v>
      </c>
      <c r="R64" s="1"/>
      <c r="S64" s="1"/>
      <c r="T64" s="1"/>
    </row>
    <row r="65" spans="2:20">
      <c r="B65" s="2" t="s">
        <v>1175</v>
      </c>
      <c r="C65" s="1">
        <v>5.2499999999999998E-2</v>
      </c>
      <c r="D65" s="1">
        <v>1.4500000000000001E-2</v>
      </c>
      <c r="E65" s="1">
        <v>8.5000000000000006E-3</v>
      </c>
      <c r="F65" s="1">
        <v>3.5000000000000001E-3</v>
      </c>
      <c r="G65" s="1"/>
      <c r="H65" s="1"/>
      <c r="I65" s="1">
        <v>3.5499999999999997E-2</v>
      </c>
      <c r="J65" s="1">
        <v>1.7500000000000002E-2</v>
      </c>
      <c r="K65" s="1">
        <v>2.2499999999999999E-2</v>
      </c>
      <c r="L65" s="1">
        <v>6.0545</v>
      </c>
      <c r="M65" s="1"/>
      <c r="N65" s="1"/>
      <c r="O65" s="1">
        <v>0.27400000000000002</v>
      </c>
      <c r="P65" s="1">
        <v>0.14199999999999999</v>
      </c>
      <c r="Q65" s="1">
        <v>0.115</v>
      </c>
      <c r="R65" s="1">
        <v>0.189</v>
      </c>
      <c r="S65" s="1"/>
      <c r="T65" s="1"/>
    </row>
    <row r="66" spans="2:20">
      <c r="B66" s="2" t="s">
        <v>1287</v>
      </c>
      <c r="C66" s="1">
        <v>4.4999999999999997E-3</v>
      </c>
      <c r="D66" s="1">
        <v>0</v>
      </c>
      <c r="E66" s="1">
        <v>0</v>
      </c>
      <c r="F66" s="1">
        <v>1.5E-3</v>
      </c>
      <c r="G66" s="1"/>
      <c r="H66" s="1"/>
      <c r="I66" s="1">
        <v>9.7500000000000003E-2</v>
      </c>
      <c r="J66" s="1">
        <v>5.0000000000000001E-4</v>
      </c>
      <c r="K66" s="1">
        <v>4.65E-2</v>
      </c>
      <c r="L66" s="1">
        <v>2.0500000000000001E-2</v>
      </c>
      <c r="M66" s="1"/>
      <c r="N66" s="1"/>
      <c r="O66" s="1">
        <v>0.13800000000000001</v>
      </c>
      <c r="P66" s="1">
        <v>0.128</v>
      </c>
      <c r="Q66" s="1">
        <v>0.109</v>
      </c>
      <c r="R66" s="1">
        <v>0.10299999999999999</v>
      </c>
      <c r="S66" s="1">
        <v>0.12</v>
      </c>
      <c r="T66" s="1">
        <v>0.112</v>
      </c>
    </row>
    <row r="67" spans="2:20">
      <c r="B67" s="2" t="s">
        <v>1288</v>
      </c>
      <c r="C67" s="1">
        <v>0.63749999999999996</v>
      </c>
      <c r="D67" s="1">
        <v>0.47049999999999997</v>
      </c>
      <c r="E67" s="1">
        <v>2.6324999999999998</v>
      </c>
      <c r="F67" s="1">
        <v>0.5645</v>
      </c>
      <c r="G67" s="1"/>
      <c r="H67" s="1"/>
      <c r="I67" s="1">
        <v>0.2195</v>
      </c>
      <c r="J67" s="1">
        <v>0.1825</v>
      </c>
      <c r="K67" s="1">
        <v>0.45550000000000002</v>
      </c>
      <c r="L67" s="1">
        <v>0.2445</v>
      </c>
      <c r="M67" s="1"/>
      <c r="N67" s="1"/>
      <c r="O67" s="1">
        <v>1.58</v>
      </c>
      <c r="P67" s="1">
        <v>0.29099999999999998</v>
      </c>
      <c r="Q67" s="1">
        <v>0.31900000000000001</v>
      </c>
      <c r="R67" s="1">
        <v>0.443</v>
      </c>
      <c r="S67" s="1">
        <v>0.161</v>
      </c>
      <c r="T67" s="1">
        <v>0.223</v>
      </c>
    </row>
  </sheetData>
  <mergeCells count="3">
    <mergeCell ref="C3:F3"/>
    <mergeCell ref="I3:L3"/>
    <mergeCell ref="O3:T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E3346-F106-435A-9421-289740415910}">
  <dimension ref="B3:BY70"/>
  <sheetViews>
    <sheetView topLeftCell="A19" workbookViewId="0">
      <selection activeCell="I23" sqref="I23"/>
    </sheetView>
  </sheetViews>
  <sheetFormatPr defaultRowHeight="14.4"/>
  <cols>
    <col min="2" max="2" width="12.88671875" customWidth="1"/>
  </cols>
  <sheetData>
    <row r="3" spans="2:77">
      <c r="C3" s="305" t="s">
        <v>271</v>
      </c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 t="s">
        <v>281</v>
      </c>
      <c r="AC3" s="305"/>
      <c r="AD3" s="305"/>
      <c r="AE3" s="305"/>
      <c r="AF3" s="305"/>
      <c r="AG3" s="305"/>
      <c r="AH3" s="305"/>
      <c r="AI3" s="305"/>
      <c r="AJ3" s="305"/>
      <c r="AK3" s="305"/>
      <c r="AL3" s="305"/>
      <c r="AM3" s="305"/>
      <c r="AN3" s="305"/>
      <c r="AO3" s="305"/>
      <c r="AP3" s="305"/>
      <c r="AQ3" s="305"/>
      <c r="AR3" s="305"/>
      <c r="AS3" s="305"/>
      <c r="AT3" s="305"/>
      <c r="AU3" s="305"/>
      <c r="AV3" s="305"/>
      <c r="AW3" s="305"/>
      <c r="AX3" s="305"/>
      <c r="AY3" s="305"/>
      <c r="AZ3" s="305"/>
      <c r="BA3" s="305" t="s">
        <v>669</v>
      </c>
      <c r="BB3" s="305"/>
      <c r="BC3" s="305"/>
      <c r="BD3" s="305"/>
      <c r="BE3" s="305"/>
      <c r="BF3" s="305"/>
      <c r="BG3" s="305"/>
      <c r="BH3" s="305"/>
      <c r="BI3" s="305"/>
      <c r="BJ3" s="305"/>
      <c r="BK3" s="305"/>
      <c r="BL3" s="305"/>
      <c r="BM3" s="305"/>
      <c r="BN3" s="305"/>
      <c r="BO3" s="305"/>
      <c r="BP3" s="305"/>
      <c r="BQ3" s="305"/>
      <c r="BR3" s="305"/>
      <c r="BS3" s="305"/>
      <c r="BT3" s="305"/>
      <c r="BU3" s="305"/>
      <c r="BV3" s="305"/>
      <c r="BW3" s="305"/>
      <c r="BX3" s="305"/>
      <c r="BY3" s="305"/>
    </row>
    <row r="4" spans="2:77">
      <c r="B4" t="s">
        <v>664</v>
      </c>
      <c r="C4" s="1">
        <v>5.4029999999999996</v>
      </c>
      <c r="D4" s="1">
        <v>1.7805</v>
      </c>
      <c r="E4" s="1">
        <v>1.70875</v>
      </c>
      <c r="F4" s="1">
        <v>0.53600000000000003</v>
      </c>
      <c r="G4" s="1">
        <v>0.746</v>
      </c>
      <c r="H4" s="1">
        <v>2.5150000000000001</v>
      </c>
      <c r="I4" s="1">
        <v>0.59975000000000001</v>
      </c>
      <c r="J4" s="1">
        <v>2.7574999999999998</v>
      </c>
      <c r="K4" s="1">
        <v>1.663</v>
      </c>
      <c r="L4" s="1">
        <v>1.6</v>
      </c>
      <c r="M4" s="1">
        <v>5.0454999999999997</v>
      </c>
      <c r="N4" s="1">
        <v>6.6619999999999999</v>
      </c>
      <c r="O4" s="1">
        <v>0.62075000000000002</v>
      </c>
      <c r="P4" s="1">
        <v>2.7404999999999999</v>
      </c>
      <c r="Q4" s="1">
        <v>0.46375</v>
      </c>
      <c r="R4" s="1">
        <v>1.538</v>
      </c>
      <c r="S4" s="1">
        <v>0.47149999999999997</v>
      </c>
      <c r="T4" s="1">
        <v>0.1845</v>
      </c>
      <c r="U4" s="1">
        <v>0.4385</v>
      </c>
      <c r="V4" s="1">
        <v>0.10150000000000001</v>
      </c>
      <c r="W4" s="1">
        <v>2.198</v>
      </c>
      <c r="X4" s="1">
        <v>0.13700000000000001</v>
      </c>
      <c r="Y4" s="1">
        <v>5.1499999999999997E-2</v>
      </c>
      <c r="Z4" s="1">
        <v>0.11475</v>
      </c>
      <c r="AA4" s="1">
        <v>0.24775</v>
      </c>
      <c r="AB4" s="1">
        <v>6.6432500000000001</v>
      </c>
      <c r="AC4" s="1">
        <v>0.60675000000000001</v>
      </c>
      <c r="AD4" s="1">
        <v>1.9995000000000001</v>
      </c>
      <c r="AE4" s="1">
        <v>0.77975000000000005</v>
      </c>
      <c r="AF4" s="1">
        <v>0.60524999999999995</v>
      </c>
      <c r="AG4" s="1">
        <v>2.0049999999999999</v>
      </c>
      <c r="AH4" s="1">
        <v>0.83350000000000002</v>
      </c>
      <c r="AI4" s="1">
        <v>2.9845000000000002</v>
      </c>
      <c r="AJ4" s="1">
        <v>1.3207500000000001</v>
      </c>
      <c r="AK4" s="1">
        <v>1.21675</v>
      </c>
      <c r="AL4" s="1">
        <v>2.1335000000000002</v>
      </c>
      <c r="AM4" s="1">
        <v>1.2072499999999999</v>
      </c>
      <c r="AN4" s="1">
        <v>0.60499999999999998</v>
      </c>
      <c r="AO4" s="1">
        <v>2.6107499999999999</v>
      </c>
      <c r="AP4" s="1">
        <v>1.093</v>
      </c>
      <c r="AQ4" s="1">
        <v>0.55474999999999997</v>
      </c>
      <c r="AR4" s="1">
        <v>0.499</v>
      </c>
      <c r="AS4" s="1">
        <v>0.27224999999999999</v>
      </c>
      <c r="AT4" s="1">
        <v>0.12625</v>
      </c>
      <c r="AU4" s="1">
        <v>3.2762500000000001</v>
      </c>
      <c r="AV4" s="1">
        <v>2.4232499999999999</v>
      </c>
      <c r="AW4" s="1">
        <v>0.31374999999999997</v>
      </c>
      <c r="AX4" s="1">
        <v>0.18225</v>
      </c>
      <c r="AY4" s="1">
        <v>0.76475000000000004</v>
      </c>
      <c r="AZ4" s="1">
        <v>0.16500000000000001</v>
      </c>
      <c r="BA4" s="1">
        <v>0.44866699999999998</v>
      </c>
      <c r="BB4" s="1">
        <v>1.2416670000000001</v>
      </c>
      <c r="BC4" s="1">
        <v>1.8620000000000001</v>
      </c>
      <c r="BD4" s="1">
        <v>1.387</v>
      </c>
      <c r="BE4" s="1">
        <v>1.56925</v>
      </c>
      <c r="BF4" s="1">
        <v>1.5095000000000001</v>
      </c>
      <c r="BG4" s="1">
        <v>1.6745000000000001</v>
      </c>
      <c r="BH4" s="1">
        <v>1.6445000000000001</v>
      </c>
      <c r="BI4" s="1">
        <v>0.67466700000000002</v>
      </c>
      <c r="BJ4" s="1">
        <v>1.1379999999999999</v>
      </c>
      <c r="BK4" s="1">
        <v>1.6421669999999999</v>
      </c>
      <c r="BL4" s="1">
        <v>0.66574999999999995</v>
      </c>
      <c r="BM4" s="1">
        <v>0.41349999999999998</v>
      </c>
      <c r="BN4" s="1">
        <v>2.041083</v>
      </c>
      <c r="BO4" s="1">
        <v>0.371</v>
      </c>
      <c r="BP4" s="1">
        <v>1.8109999999999999</v>
      </c>
      <c r="BQ4" s="1">
        <v>0.19175</v>
      </c>
      <c r="BR4" s="1">
        <v>0.26250000000000001</v>
      </c>
      <c r="BS4" s="1">
        <v>0.36125000000000002</v>
      </c>
      <c r="BT4" s="1">
        <v>0.35275000000000001</v>
      </c>
      <c r="BU4" s="1">
        <v>2.1648329999999998</v>
      </c>
      <c r="BV4" s="1">
        <v>0.92200000000000004</v>
      </c>
      <c r="BW4" s="1">
        <v>0.159333</v>
      </c>
      <c r="BX4" s="1">
        <v>0.127667</v>
      </c>
      <c r="BY4" s="1">
        <v>0.76533300000000004</v>
      </c>
    </row>
    <row r="5" spans="2:77">
      <c r="B5" t="s">
        <v>274</v>
      </c>
      <c r="C5" s="1">
        <v>0.17849999999999999</v>
      </c>
      <c r="D5" s="1">
        <v>0.442</v>
      </c>
      <c r="E5" s="1">
        <v>0.30625000000000002</v>
      </c>
      <c r="F5" s="1">
        <v>1.4079999999999999</v>
      </c>
      <c r="G5" s="1">
        <v>2.3654999999999999</v>
      </c>
      <c r="H5" s="1">
        <v>0.6925</v>
      </c>
      <c r="I5" s="1">
        <v>0.81299999999999994</v>
      </c>
      <c r="J5" s="1">
        <v>3.0659999999999998</v>
      </c>
      <c r="K5" s="1">
        <v>4.09</v>
      </c>
      <c r="L5" s="1">
        <v>0.6845</v>
      </c>
      <c r="M5" s="1">
        <v>2.2882500000000001</v>
      </c>
      <c r="N5" s="1">
        <v>0.49375000000000002</v>
      </c>
      <c r="O5" s="1">
        <v>3.702</v>
      </c>
      <c r="P5" s="1">
        <v>2.0150000000000001</v>
      </c>
      <c r="Q5" s="1">
        <v>0.55200000000000005</v>
      </c>
      <c r="R5" s="1">
        <v>1.8620000000000001</v>
      </c>
      <c r="S5" s="1"/>
      <c r="T5" s="1"/>
      <c r="U5" s="1"/>
      <c r="V5" s="1"/>
      <c r="W5" s="1"/>
      <c r="X5" s="1"/>
      <c r="Y5" s="1"/>
      <c r="Z5" s="1"/>
      <c r="AA5" s="1"/>
      <c r="AB5" s="1">
        <v>1.6919999999999999</v>
      </c>
      <c r="AC5" s="1">
        <v>1.2124999999999999</v>
      </c>
      <c r="AD5" s="1">
        <v>0.54749999999999999</v>
      </c>
      <c r="AE5" s="1">
        <v>1.95275</v>
      </c>
      <c r="AF5" s="1">
        <v>2.44075</v>
      </c>
      <c r="AG5" s="1">
        <v>2.2469999999999999</v>
      </c>
      <c r="AH5" s="1">
        <v>3.2402500000000001</v>
      </c>
      <c r="AI5" s="1">
        <v>1.0329999999999999</v>
      </c>
      <c r="AJ5" s="1">
        <v>7.7119999999999997</v>
      </c>
      <c r="AK5" s="1">
        <v>2.6702499999999998</v>
      </c>
      <c r="AL5" s="1">
        <v>4.5270000000000001</v>
      </c>
      <c r="AM5" s="1">
        <v>3.948</v>
      </c>
      <c r="AN5" s="1">
        <v>4.4995000000000003</v>
      </c>
      <c r="AO5" s="1">
        <v>4.5644999999999998</v>
      </c>
      <c r="AP5" s="1">
        <v>1.853</v>
      </c>
      <c r="AQ5" s="1">
        <v>5.6544999999999996</v>
      </c>
      <c r="AR5" s="1"/>
      <c r="AS5" s="1"/>
      <c r="AT5" s="1"/>
      <c r="AU5" s="1"/>
      <c r="AV5" s="1"/>
      <c r="AW5" s="1"/>
      <c r="AX5" s="1"/>
      <c r="AY5" s="1"/>
      <c r="AZ5" s="1"/>
      <c r="BA5" s="1">
        <v>7.0999999999999994E-2</v>
      </c>
      <c r="BB5" s="1">
        <v>6.0499999999999998E-2</v>
      </c>
      <c r="BC5" s="1">
        <v>0.10425</v>
      </c>
      <c r="BD5" s="1">
        <v>4.5666999999999999E-2</v>
      </c>
      <c r="BE5" s="1">
        <v>2.9000000000000001E-2</v>
      </c>
      <c r="BF5" s="1">
        <v>7.0250000000000007E-2</v>
      </c>
      <c r="BG5" s="1">
        <v>0.11625000000000001</v>
      </c>
      <c r="BH5" s="1">
        <v>0.10425</v>
      </c>
      <c r="BI5" s="1">
        <v>6.7333000000000004E-2</v>
      </c>
      <c r="BJ5" s="1">
        <v>8.2000000000000003E-2</v>
      </c>
      <c r="BK5" s="1">
        <v>0.111</v>
      </c>
      <c r="BL5" s="1">
        <v>0.108</v>
      </c>
      <c r="BM5" s="1">
        <v>9.7750000000000004E-2</v>
      </c>
      <c r="BN5" s="1">
        <v>5.7000000000000002E-2</v>
      </c>
      <c r="BO5" s="1">
        <v>0.1285</v>
      </c>
      <c r="BP5" s="1">
        <v>9.7750000000000004E-2</v>
      </c>
      <c r="BQ5" s="1"/>
      <c r="BR5" s="1"/>
      <c r="BS5" s="1"/>
      <c r="BT5" s="1"/>
      <c r="BU5" s="1"/>
      <c r="BV5" s="1"/>
      <c r="BW5" s="1"/>
      <c r="BX5" s="1"/>
      <c r="BY5" s="1"/>
    </row>
    <row r="6" spans="2:77">
      <c r="B6" t="s">
        <v>275</v>
      </c>
      <c r="C6" s="1">
        <v>0.65</v>
      </c>
      <c r="D6" s="1">
        <v>3.9544999999999999</v>
      </c>
      <c r="E6" s="1">
        <v>0.45950000000000002</v>
      </c>
      <c r="F6" s="1">
        <v>0.5675</v>
      </c>
      <c r="G6" s="1">
        <v>5.7465000000000002</v>
      </c>
      <c r="H6" s="1">
        <v>1.877</v>
      </c>
      <c r="I6" s="1">
        <v>0</v>
      </c>
      <c r="J6" s="1">
        <v>1.877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>
        <v>1.0945</v>
      </c>
      <c r="AC6" s="1">
        <v>0.5645</v>
      </c>
      <c r="AD6" s="1">
        <v>0.86575000000000002</v>
      </c>
      <c r="AE6" s="1">
        <v>0.77324999999999999</v>
      </c>
      <c r="AF6" s="1">
        <v>2.4645000000000001</v>
      </c>
      <c r="AG6" s="1">
        <v>0.45374999999999999</v>
      </c>
      <c r="AH6" s="1">
        <v>6.7500000000000004E-2</v>
      </c>
      <c r="AI6" s="1">
        <v>0.45374999999999999</v>
      </c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>
        <v>0.29625000000000001</v>
      </c>
      <c r="BB6" s="1">
        <v>0.22800000000000001</v>
      </c>
      <c r="BC6" s="1">
        <v>2.0695000000000001</v>
      </c>
      <c r="BD6" s="1">
        <v>1.8420000000000001</v>
      </c>
      <c r="BE6" s="1">
        <v>1.292</v>
      </c>
      <c r="BF6" s="1">
        <v>1.232</v>
      </c>
      <c r="BG6" s="1">
        <v>0.26274999999999998</v>
      </c>
      <c r="BH6" s="1">
        <v>1.232</v>
      </c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</row>
    <row r="7" spans="2:77">
      <c r="C7" s="1"/>
      <c r="D7" s="1"/>
      <c r="E7" s="1"/>
      <c r="F7" s="1"/>
    </row>
    <row r="8" spans="2:77">
      <c r="C8" s="1"/>
      <c r="D8" s="1"/>
      <c r="E8" s="1"/>
      <c r="F8" s="1"/>
    </row>
    <row r="9" spans="2:77">
      <c r="C9" s="1"/>
      <c r="D9" s="1"/>
      <c r="E9" s="1"/>
      <c r="F9" s="1"/>
    </row>
    <row r="10" spans="2:77">
      <c r="B10" s="2" t="s">
        <v>356</v>
      </c>
      <c r="C10" s="1" t="s">
        <v>677</v>
      </c>
      <c r="D10" s="1"/>
      <c r="E10" s="1"/>
      <c r="F10" s="1"/>
      <c r="G10" s="1"/>
    </row>
    <row r="11" spans="2:77">
      <c r="B11" s="2"/>
      <c r="C11" s="1"/>
      <c r="D11" s="1"/>
      <c r="E11" s="1"/>
      <c r="F11" s="1"/>
      <c r="G11" s="1"/>
    </row>
    <row r="12" spans="2:77">
      <c r="B12" s="2" t="s">
        <v>554</v>
      </c>
      <c r="C12" s="1" t="s">
        <v>555</v>
      </c>
      <c r="D12" s="1"/>
      <c r="E12" s="1"/>
      <c r="F12" s="1"/>
      <c r="G12" s="1"/>
    </row>
    <row r="13" spans="2:77">
      <c r="B13" s="2" t="s">
        <v>556</v>
      </c>
      <c r="C13" s="1">
        <v>0.05</v>
      </c>
      <c r="D13" s="1"/>
      <c r="E13" s="1"/>
      <c r="F13" s="1"/>
      <c r="G13" s="1"/>
    </row>
    <row r="14" spans="2:77">
      <c r="B14" s="2"/>
      <c r="C14" s="1"/>
      <c r="D14" s="1"/>
      <c r="E14" s="1"/>
      <c r="F14" s="1"/>
      <c r="G14" s="1"/>
    </row>
    <row r="15" spans="2:77">
      <c r="B15" s="2" t="s">
        <v>557</v>
      </c>
      <c r="C15" s="1" t="s">
        <v>558</v>
      </c>
      <c r="D15" s="1" t="s">
        <v>559</v>
      </c>
      <c r="E15" s="1" t="s">
        <v>560</v>
      </c>
      <c r="F15" s="1" t="s">
        <v>22</v>
      </c>
      <c r="G15" s="1"/>
    </row>
    <row r="16" spans="2:77">
      <c r="B16" s="2" t="s">
        <v>561</v>
      </c>
      <c r="C16" s="1">
        <v>13.8</v>
      </c>
      <c r="D16" s="1" t="s">
        <v>186</v>
      </c>
      <c r="E16" s="1" t="s">
        <v>187</v>
      </c>
      <c r="F16" s="1" t="s">
        <v>10</v>
      </c>
      <c r="G16" s="1"/>
    </row>
    <row r="17" spans="2:7">
      <c r="B17" s="2" t="s">
        <v>678</v>
      </c>
      <c r="C17" s="1">
        <v>0.68540000000000001</v>
      </c>
      <c r="D17" s="1">
        <v>0.53220000000000001</v>
      </c>
      <c r="E17" s="1" t="s">
        <v>6</v>
      </c>
      <c r="F17" s="1" t="s">
        <v>7</v>
      </c>
      <c r="G17" s="1"/>
    </row>
    <row r="18" spans="2:7">
      <c r="B18" s="2" t="s">
        <v>562</v>
      </c>
      <c r="C18" s="1">
        <v>8.2129999999999992</v>
      </c>
      <c r="D18" s="1">
        <v>6.9999999999999999E-4</v>
      </c>
      <c r="E18" s="1" t="s">
        <v>181</v>
      </c>
      <c r="F18" s="1" t="s">
        <v>10</v>
      </c>
      <c r="G18" s="1"/>
    </row>
    <row r="19" spans="2:7">
      <c r="B19" s="2"/>
      <c r="C19" s="1"/>
      <c r="D19" s="1"/>
      <c r="E19" s="1"/>
      <c r="F19" s="1"/>
      <c r="G19" s="1"/>
    </row>
    <row r="20" spans="2:7">
      <c r="B20" s="2" t="s">
        <v>564</v>
      </c>
      <c r="C20" s="1" t="s">
        <v>565</v>
      </c>
      <c r="D20" s="1" t="s">
        <v>57</v>
      </c>
      <c r="E20" s="1" t="s">
        <v>566</v>
      </c>
      <c r="F20" s="1" t="s">
        <v>567</v>
      </c>
      <c r="G20" s="1" t="s">
        <v>559</v>
      </c>
    </row>
    <row r="21" spans="2:7">
      <c r="B21" s="2" t="s">
        <v>561</v>
      </c>
      <c r="C21" s="1">
        <v>46.34</v>
      </c>
      <c r="D21" s="1">
        <v>4</v>
      </c>
      <c r="E21" s="1">
        <v>11.59</v>
      </c>
      <c r="F21" s="1" t="s">
        <v>679</v>
      </c>
      <c r="G21" s="1" t="s">
        <v>569</v>
      </c>
    </row>
    <row r="22" spans="2:7">
      <c r="B22" s="2" t="s">
        <v>678</v>
      </c>
      <c r="C22" s="1">
        <v>2.3010000000000002</v>
      </c>
      <c r="D22" s="1">
        <v>2</v>
      </c>
      <c r="E22" s="1">
        <v>1.1499999999999999</v>
      </c>
      <c r="F22" s="1" t="s">
        <v>680</v>
      </c>
      <c r="G22" s="1" t="s">
        <v>681</v>
      </c>
    </row>
    <row r="23" spans="2:7">
      <c r="B23" s="2" t="s">
        <v>562</v>
      </c>
      <c r="C23" s="1">
        <v>27.57</v>
      </c>
      <c r="D23" s="1">
        <v>2</v>
      </c>
      <c r="E23" s="1">
        <v>13.79</v>
      </c>
      <c r="F23" s="1" t="s">
        <v>682</v>
      </c>
      <c r="G23" s="1" t="s">
        <v>683</v>
      </c>
    </row>
    <row r="24" spans="2:7">
      <c r="B24" s="2" t="s">
        <v>572</v>
      </c>
      <c r="C24" s="1">
        <v>250.5</v>
      </c>
      <c r="D24" s="1">
        <v>138</v>
      </c>
      <c r="E24" s="1">
        <v>1.8160000000000001</v>
      </c>
      <c r="F24" s="1"/>
      <c r="G24" s="1"/>
    </row>
    <row r="25" spans="2:7">
      <c r="B25" s="2"/>
      <c r="C25" s="1"/>
      <c r="D25" s="1"/>
      <c r="E25" s="1"/>
      <c r="F25" s="1"/>
      <c r="G25" s="1"/>
    </row>
    <row r="26" spans="2:7">
      <c r="B26" s="2" t="s">
        <v>573</v>
      </c>
      <c r="C26" s="1"/>
      <c r="D26" s="1"/>
      <c r="E26" s="1"/>
      <c r="F26" s="1"/>
      <c r="G26" s="1"/>
    </row>
    <row r="27" spans="2:7">
      <c r="B27" s="2" t="s">
        <v>684</v>
      </c>
      <c r="C27" s="1">
        <v>3</v>
      </c>
      <c r="D27" s="1"/>
      <c r="E27" s="1"/>
      <c r="F27" s="1"/>
      <c r="G27" s="1"/>
    </row>
    <row r="28" spans="2:7">
      <c r="B28" s="2" t="s">
        <v>685</v>
      </c>
      <c r="C28" s="1">
        <v>3</v>
      </c>
      <c r="D28" s="1"/>
      <c r="E28" s="1"/>
      <c r="F28" s="1"/>
      <c r="G28" s="1"/>
    </row>
    <row r="29" spans="2:7">
      <c r="B29" s="2" t="s">
        <v>576</v>
      </c>
      <c r="C29" s="1">
        <v>147</v>
      </c>
      <c r="D29" s="1"/>
      <c r="E29" s="1"/>
      <c r="F29" s="1"/>
      <c r="G29" s="1"/>
    </row>
    <row r="33" spans="2:7">
      <c r="B33" s="2" t="s">
        <v>577</v>
      </c>
      <c r="C33" s="1"/>
      <c r="D33" s="1"/>
      <c r="E33" s="1"/>
      <c r="F33" s="1"/>
      <c r="G33" s="1"/>
    </row>
    <row r="34" spans="2:7">
      <c r="B34" s="2"/>
      <c r="C34" s="1"/>
      <c r="D34" s="1"/>
      <c r="E34" s="1"/>
      <c r="F34" s="1"/>
      <c r="G34" s="1"/>
    </row>
    <row r="35" spans="2:7">
      <c r="B35" s="2" t="s">
        <v>305</v>
      </c>
      <c r="C35" s="1">
        <v>6</v>
      </c>
      <c r="D35" s="1"/>
      <c r="E35" s="1"/>
      <c r="F35" s="1"/>
      <c r="G35" s="1"/>
    </row>
    <row r="36" spans="2:7">
      <c r="B36" s="2" t="s">
        <v>578</v>
      </c>
      <c r="C36" s="1">
        <v>3</v>
      </c>
      <c r="D36" s="1"/>
      <c r="E36" s="1"/>
      <c r="F36" s="1"/>
      <c r="G36" s="1"/>
    </row>
    <row r="37" spans="2:7">
      <c r="B37" s="2" t="s">
        <v>579</v>
      </c>
      <c r="C37" s="1">
        <v>3</v>
      </c>
      <c r="D37" s="1"/>
      <c r="E37" s="1"/>
      <c r="F37" s="1"/>
      <c r="G37" s="1"/>
    </row>
    <row r="38" spans="2:7">
      <c r="B38" s="2" t="s">
        <v>24</v>
      </c>
      <c r="C38" s="1">
        <v>0.05</v>
      </c>
      <c r="D38" s="1"/>
      <c r="E38" s="1"/>
      <c r="F38" s="1"/>
      <c r="G38" s="1"/>
    </row>
    <row r="39" spans="2:7">
      <c r="B39" s="2"/>
      <c r="C39" s="1"/>
      <c r="D39" s="1"/>
      <c r="E39" s="1"/>
      <c r="F39" s="1"/>
      <c r="G39" s="1"/>
    </row>
    <row r="40" spans="2:7">
      <c r="B40" s="2" t="s">
        <v>580</v>
      </c>
      <c r="C40" s="1" t="s">
        <v>581</v>
      </c>
      <c r="D40" s="1" t="s">
        <v>309</v>
      </c>
      <c r="E40" s="1" t="s">
        <v>310</v>
      </c>
      <c r="F40" s="1" t="s">
        <v>21</v>
      </c>
      <c r="G40" s="1" t="s">
        <v>311</v>
      </c>
    </row>
    <row r="41" spans="2:7">
      <c r="B41" s="2"/>
      <c r="C41" s="1"/>
      <c r="D41" s="1"/>
      <c r="E41" s="1"/>
      <c r="F41" s="1"/>
      <c r="G41" s="1"/>
    </row>
    <row r="42" spans="2:7">
      <c r="B42" s="2" t="s">
        <v>686</v>
      </c>
      <c r="C42" s="1"/>
      <c r="D42" s="1"/>
      <c r="E42" s="1"/>
      <c r="F42" s="1"/>
      <c r="G42" s="1"/>
    </row>
    <row r="43" spans="2:7">
      <c r="B43" s="2" t="s">
        <v>687</v>
      </c>
      <c r="C43" s="1">
        <v>0.2041</v>
      </c>
      <c r="D43" s="1" t="s">
        <v>688</v>
      </c>
      <c r="E43" s="1" t="s">
        <v>7</v>
      </c>
      <c r="F43" s="1" t="s">
        <v>6</v>
      </c>
      <c r="G43" s="1">
        <v>0.85399999999999998</v>
      </c>
    </row>
    <row r="44" spans="2:7">
      <c r="B44" s="2" t="s">
        <v>689</v>
      </c>
      <c r="C44" s="1">
        <v>0.59689999999999999</v>
      </c>
      <c r="D44" s="1" t="s">
        <v>690</v>
      </c>
      <c r="E44" s="1" t="s">
        <v>7</v>
      </c>
      <c r="F44" s="1" t="s">
        <v>6</v>
      </c>
      <c r="G44" s="1">
        <v>0.26369999999999999</v>
      </c>
    </row>
    <row r="45" spans="2:7">
      <c r="B45" s="2" t="s">
        <v>691</v>
      </c>
      <c r="C45" s="1">
        <v>0.39279999999999998</v>
      </c>
      <c r="D45" s="1" t="s">
        <v>692</v>
      </c>
      <c r="E45" s="1" t="s">
        <v>7</v>
      </c>
      <c r="F45" s="1" t="s">
        <v>6</v>
      </c>
      <c r="G45" s="1">
        <v>0.55879999999999996</v>
      </c>
    </row>
    <row r="46" spans="2:7">
      <c r="B46" s="2"/>
      <c r="C46" s="1"/>
      <c r="D46" s="1"/>
      <c r="E46" s="1"/>
      <c r="F46" s="1"/>
      <c r="G46" s="1"/>
    </row>
    <row r="47" spans="2:7">
      <c r="B47" s="2" t="s">
        <v>693</v>
      </c>
      <c r="C47" s="1"/>
      <c r="D47" s="1"/>
      <c r="E47" s="1"/>
      <c r="F47" s="1"/>
      <c r="G47" s="1"/>
    </row>
    <row r="48" spans="2:7">
      <c r="B48" s="2" t="s">
        <v>687</v>
      </c>
      <c r="C48" s="1">
        <v>-1.552</v>
      </c>
      <c r="D48" s="1" t="s">
        <v>694</v>
      </c>
      <c r="E48" s="1" t="s">
        <v>10</v>
      </c>
      <c r="F48" s="1" t="s">
        <v>31</v>
      </c>
      <c r="G48" s="1">
        <v>4.0000000000000001E-3</v>
      </c>
    </row>
    <row r="49" spans="2:7">
      <c r="B49" s="2" t="s">
        <v>689</v>
      </c>
      <c r="C49" s="1">
        <v>1.476</v>
      </c>
      <c r="D49" s="1" t="s">
        <v>695</v>
      </c>
      <c r="E49" s="1" t="s">
        <v>10</v>
      </c>
      <c r="F49" s="1" t="s">
        <v>31</v>
      </c>
      <c r="G49" s="1">
        <v>6.6E-3</v>
      </c>
    </row>
    <row r="50" spans="2:7">
      <c r="B50" s="2" t="s">
        <v>691</v>
      </c>
      <c r="C50" s="1">
        <v>3.028</v>
      </c>
      <c r="D50" s="1" t="s">
        <v>696</v>
      </c>
      <c r="E50" s="1" t="s">
        <v>10</v>
      </c>
      <c r="F50" s="1" t="s">
        <v>187</v>
      </c>
      <c r="G50" s="1" t="s">
        <v>186</v>
      </c>
    </row>
    <row r="51" spans="2:7">
      <c r="B51" s="2"/>
      <c r="C51" s="1"/>
      <c r="D51" s="1"/>
      <c r="E51" s="1"/>
      <c r="F51" s="1"/>
      <c r="G51" s="1"/>
    </row>
    <row r="52" spans="2:7">
      <c r="B52" s="2" t="s">
        <v>697</v>
      </c>
      <c r="C52" s="1"/>
      <c r="D52" s="1"/>
      <c r="E52" s="1"/>
      <c r="F52" s="1"/>
      <c r="G52" s="1"/>
    </row>
    <row r="53" spans="2:7">
      <c r="B53" s="2" t="s">
        <v>687</v>
      </c>
      <c r="C53" s="1">
        <v>1.0489999999999999</v>
      </c>
      <c r="D53" s="1" t="s">
        <v>698</v>
      </c>
      <c r="E53" s="1" t="s">
        <v>7</v>
      </c>
      <c r="F53" s="1" t="s">
        <v>6</v>
      </c>
      <c r="G53" s="1">
        <v>0.2676</v>
      </c>
    </row>
    <row r="54" spans="2:7">
      <c r="B54" s="2" t="s">
        <v>689</v>
      </c>
      <c r="C54" s="1">
        <v>0.8347</v>
      </c>
      <c r="D54" s="1" t="s">
        <v>699</v>
      </c>
      <c r="E54" s="1" t="s">
        <v>7</v>
      </c>
      <c r="F54" s="1" t="s">
        <v>6</v>
      </c>
      <c r="G54" s="1">
        <v>0.43240000000000001</v>
      </c>
    </row>
    <row r="55" spans="2:7">
      <c r="B55" s="2" t="s">
        <v>691</v>
      </c>
      <c r="C55" s="1">
        <v>-0.21460000000000001</v>
      </c>
      <c r="D55" s="1" t="s">
        <v>700</v>
      </c>
      <c r="E55" s="1" t="s">
        <v>7</v>
      </c>
      <c r="F55" s="1" t="s">
        <v>6</v>
      </c>
      <c r="G55" s="1">
        <v>0.9456</v>
      </c>
    </row>
    <row r="56" spans="2:7">
      <c r="B56" s="2"/>
      <c r="C56" s="1"/>
      <c r="D56" s="1"/>
      <c r="E56" s="1"/>
      <c r="F56" s="1"/>
      <c r="G56" s="1"/>
    </row>
    <row r="57" spans="2:7">
      <c r="B57" s="2" t="s">
        <v>701</v>
      </c>
      <c r="C57" s="1"/>
      <c r="D57" s="1"/>
      <c r="E57" s="1"/>
      <c r="F57" s="1"/>
      <c r="G57" s="1"/>
    </row>
    <row r="58" spans="2:7">
      <c r="B58" s="2" t="s">
        <v>702</v>
      </c>
      <c r="C58" s="1">
        <v>5.305E-2</v>
      </c>
      <c r="D58" s="1" t="s">
        <v>703</v>
      </c>
      <c r="E58" s="1" t="s">
        <v>7</v>
      </c>
      <c r="F58" s="1" t="s">
        <v>6</v>
      </c>
      <c r="G58" s="1">
        <v>0.99170000000000003</v>
      </c>
    </row>
    <row r="59" spans="2:7">
      <c r="B59" s="2" t="s">
        <v>704</v>
      </c>
      <c r="C59" s="1">
        <v>-0.27850000000000003</v>
      </c>
      <c r="D59" s="1" t="s">
        <v>705</v>
      </c>
      <c r="E59" s="1" t="s">
        <v>7</v>
      </c>
      <c r="F59" s="1" t="s">
        <v>6</v>
      </c>
      <c r="G59" s="1">
        <v>0.86719999999999997</v>
      </c>
    </row>
    <row r="60" spans="2:7">
      <c r="B60" s="2" t="s">
        <v>706</v>
      </c>
      <c r="C60" s="1">
        <v>-0.33150000000000002</v>
      </c>
      <c r="D60" s="1" t="s">
        <v>707</v>
      </c>
      <c r="E60" s="1" t="s">
        <v>7</v>
      </c>
      <c r="F60" s="1" t="s">
        <v>6</v>
      </c>
      <c r="G60" s="1">
        <v>0.83720000000000006</v>
      </c>
    </row>
    <row r="61" spans="2:7">
      <c r="B61" s="2"/>
      <c r="C61" s="1"/>
      <c r="D61" s="1"/>
      <c r="E61" s="1"/>
      <c r="F61" s="1"/>
      <c r="G61" s="1"/>
    </row>
    <row r="62" spans="2:7">
      <c r="B62" s="2" t="s">
        <v>708</v>
      </c>
      <c r="C62" s="1"/>
      <c r="D62" s="1"/>
      <c r="E62" s="1"/>
      <c r="F62" s="1"/>
      <c r="G62" s="1"/>
    </row>
    <row r="63" spans="2:7">
      <c r="B63" s="2" t="s">
        <v>702</v>
      </c>
      <c r="C63" s="1">
        <v>-1.7030000000000001</v>
      </c>
      <c r="D63" s="1" t="s">
        <v>709</v>
      </c>
      <c r="E63" s="1" t="s">
        <v>10</v>
      </c>
      <c r="F63" s="1" t="s">
        <v>181</v>
      </c>
      <c r="G63" s="1">
        <v>4.0000000000000002E-4</v>
      </c>
    </row>
    <row r="64" spans="2:7">
      <c r="B64" s="2" t="s">
        <v>704</v>
      </c>
      <c r="C64" s="1">
        <v>0.56669999999999998</v>
      </c>
      <c r="D64" s="1" t="s">
        <v>710</v>
      </c>
      <c r="E64" s="1" t="s">
        <v>7</v>
      </c>
      <c r="F64" s="1" t="s">
        <v>6</v>
      </c>
      <c r="G64" s="1">
        <v>0.55589999999999995</v>
      </c>
    </row>
    <row r="65" spans="2:7">
      <c r="B65" s="2" t="s">
        <v>706</v>
      </c>
      <c r="C65" s="1">
        <v>2.27</v>
      </c>
      <c r="D65" s="1" t="s">
        <v>711</v>
      </c>
      <c r="E65" s="1" t="s">
        <v>10</v>
      </c>
      <c r="F65" s="1" t="s">
        <v>181</v>
      </c>
      <c r="G65" s="1">
        <v>5.0000000000000001E-4</v>
      </c>
    </row>
    <row r="66" spans="2:7">
      <c r="B66" s="2"/>
      <c r="C66" s="1"/>
      <c r="D66" s="1"/>
      <c r="E66" s="1"/>
      <c r="F66" s="1"/>
      <c r="G66" s="1"/>
    </row>
    <row r="67" spans="2:7">
      <c r="B67" s="2" t="s">
        <v>712</v>
      </c>
      <c r="C67" s="1"/>
      <c r="D67" s="1"/>
      <c r="E67" s="1"/>
      <c r="F67" s="1"/>
      <c r="G67" s="1"/>
    </row>
    <row r="68" spans="2:7">
      <c r="B68" s="2" t="s">
        <v>702</v>
      </c>
      <c r="C68" s="1">
        <v>0.93169999999999997</v>
      </c>
      <c r="D68" s="1" t="s">
        <v>713</v>
      </c>
      <c r="E68" s="1" t="s">
        <v>7</v>
      </c>
      <c r="F68" s="1" t="s">
        <v>6</v>
      </c>
      <c r="G68" s="1">
        <v>8.1900000000000001E-2</v>
      </c>
    </row>
    <row r="69" spans="2:7">
      <c r="B69" s="2" t="s">
        <v>704</v>
      </c>
      <c r="C69" s="1">
        <v>-4.0750000000000001E-2</v>
      </c>
      <c r="D69" s="1" t="s">
        <v>714</v>
      </c>
      <c r="E69" s="1" t="s">
        <v>7</v>
      </c>
      <c r="F69" s="1" t="s">
        <v>6</v>
      </c>
      <c r="G69" s="1">
        <v>0.99690000000000001</v>
      </c>
    </row>
    <row r="70" spans="2:7">
      <c r="B70" s="2" t="s">
        <v>706</v>
      </c>
      <c r="C70" s="1">
        <v>-0.97240000000000004</v>
      </c>
      <c r="D70" s="1" t="s">
        <v>715</v>
      </c>
      <c r="E70" s="1" t="s">
        <v>7</v>
      </c>
      <c r="F70" s="1" t="s">
        <v>6</v>
      </c>
      <c r="G70" s="1">
        <v>0.22170000000000001</v>
      </c>
    </row>
  </sheetData>
  <mergeCells count="3">
    <mergeCell ref="C3:AA3"/>
    <mergeCell ref="AB3:AZ3"/>
    <mergeCell ref="BA3:BY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Fig. 1b</vt:lpstr>
      <vt:lpstr>Fig. 1c</vt:lpstr>
      <vt:lpstr>Fig. 1e</vt:lpstr>
      <vt:lpstr>Fig. 1f</vt:lpstr>
      <vt:lpstr>Fig. 2a</vt:lpstr>
      <vt:lpstr>Fig. 2b</vt:lpstr>
      <vt:lpstr>Fig. 2c</vt:lpstr>
      <vt:lpstr>Fig. 4a_final</vt:lpstr>
      <vt:lpstr>Fig, 4b</vt:lpstr>
      <vt:lpstr>Fig. 4c</vt:lpstr>
      <vt:lpstr>Fig. 5a</vt:lpstr>
      <vt:lpstr>Fig. 5b</vt:lpstr>
      <vt:lpstr>Fig. 5c</vt:lpstr>
      <vt:lpstr>Fig. 5d</vt:lpstr>
      <vt:lpstr>Fig. 5e</vt:lpstr>
      <vt:lpstr>Fig. 5f</vt:lpstr>
      <vt:lpstr>Fig. 6b</vt:lpstr>
      <vt:lpstr>Fig. 6c</vt:lpstr>
      <vt:lpstr>Fig. 6d</vt:lpstr>
      <vt:lpstr>Fig. 7d</vt:lpstr>
      <vt:lpstr>Fig. 7e</vt:lpstr>
      <vt:lpstr>Fig. 8b</vt:lpstr>
      <vt:lpstr>Fig. 8c</vt:lpstr>
      <vt:lpstr>Fig. 8d</vt:lpstr>
      <vt:lpstr>Fig. 8e</vt:lpstr>
      <vt:lpstr>Fig. 9a</vt:lpstr>
      <vt:lpstr>Fig. 9b</vt:lpstr>
      <vt:lpstr>Fig. 9c</vt:lpstr>
      <vt:lpstr>Fig. 9d</vt:lpstr>
      <vt:lpstr>Fig. 9e</vt:lpstr>
      <vt:lpstr>Suppl. Fig. 1</vt:lpstr>
      <vt:lpstr>Suppl. Fig. 2a</vt:lpstr>
      <vt:lpstr>Suppl. Fig 2b</vt:lpstr>
      <vt:lpstr>Suppl. Fig. 2c</vt:lpstr>
      <vt:lpstr>Suppl. Fig. 2d</vt:lpstr>
      <vt:lpstr>Suppl. Fig. 3</vt:lpstr>
      <vt:lpstr>Suppl. Fig. 4</vt:lpstr>
      <vt:lpstr>Suppl. Fig. 5</vt:lpstr>
      <vt:lpstr>Suppl. Fig. 6</vt:lpstr>
      <vt:lpstr>Suppl. Fig. 7</vt:lpstr>
      <vt:lpstr>Suppl. Fig.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Greta Zaborskyte</dc:creator>
  <cp:lastModifiedBy>Greta Zaborskyte</cp:lastModifiedBy>
  <dcterms:created xsi:type="dcterms:W3CDTF">2025-03-28T13:47:41Z</dcterms:created>
  <dcterms:modified xsi:type="dcterms:W3CDTF">2026-03-04T11:57:39Z</dcterms:modified>
</cp:coreProperties>
</file>