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Midweekwarrior\Nose &amp; Co Dropbox\Michael Connor\Work\Papers\RelA Story\Final\Revision\2025 Submission files\Accepted documents\"/>
    </mc:Choice>
  </mc:AlternateContent>
  <xr:revisionPtr revIDLastSave="0" documentId="13_ncr:1_{1FCA2592-7BC7-4722-927C-CC677246A364}" xr6:coauthVersionLast="47" xr6:coauthVersionMax="47" xr10:uidLastSave="{00000000-0000-0000-0000-000000000000}"/>
  <bookViews>
    <workbookView xWindow="-57705" yWindow="-16065" windowWidth="26985" windowHeight="31785" tabRatio="887" activeTab="1" xr2:uid="{00000000-000D-0000-FFFF-FFFF00000000}"/>
  </bookViews>
  <sheets>
    <sheet name="Fig. 2 data" sheetId="1" r:id="rId1"/>
    <sheet name="Sup. Fig. 2 data" sheetId="2" r:id="rId2"/>
    <sheet name="Fig. 3 Data" sheetId="3" r:id="rId3"/>
    <sheet name="Sup. Fig. 3 data" sheetId="9" r:id="rId4"/>
    <sheet name="Sup. Fig. 6 data" sheetId="10" r:id="rId5"/>
    <sheet name="Fig. 5 data" sheetId="5" r:id="rId6"/>
    <sheet name="Sup. Fig. 7 data" sheetId="11" r:id="rId7"/>
    <sheet name="Fig. 7 data_Expression" sheetId="6" r:id="rId8"/>
    <sheet name="Fig. 7 data_Statistics" sheetId="8" r:id="rId9"/>
    <sheet name="Fig. 7 data_Motif" sheetId="7" r:id="rId10"/>
    <sheet name="Sup. Fig. 8 data" sheetId="14" r:id="rId11"/>
    <sheet name="Sup. Fig. 9 data" sheetId="12" r:id="rId12"/>
    <sheet name="Fig. 8 data" sheetId="4" r:id="rId13"/>
    <sheet name="Sup. Fig. 10 data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1" l="1"/>
  <c r="J9" i="11"/>
  <c r="G9" i="11"/>
  <c r="D9" i="11"/>
  <c r="L4" i="8"/>
  <c r="L3" i="8"/>
  <c r="M165" i="6"/>
  <c r="M185" i="6"/>
  <c r="L185" i="6"/>
  <c r="M184" i="6"/>
  <c r="L184" i="6"/>
  <c r="M183" i="6"/>
  <c r="L183" i="6"/>
  <c r="M182" i="6"/>
  <c r="L182" i="6"/>
  <c r="M181" i="6"/>
  <c r="L181" i="6"/>
  <c r="M180" i="6"/>
  <c r="L180" i="6"/>
  <c r="M179" i="6"/>
  <c r="L179" i="6"/>
  <c r="M178" i="6"/>
  <c r="L178" i="6"/>
  <c r="M177" i="6"/>
  <c r="L177" i="6"/>
  <c r="M176" i="6"/>
  <c r="L176" i="6"/>
  <c r="M175" i="6"/>
  <c r="L175" i="6"/>
  <c r="M174" i="6"/>
  <c r="L174" i="6"/>
  <c r="M173" i="6"/>
  <c r="L173" i="6"/>
  <c r="M172" i="6"/>
  <c r="L172" i="6"/>
  <c r="M171" i="6"/>
  <c r="L171" i="6"/>
  <c r="M170" i="6"/>
  <c r="L170" i="6"/>
  <c r="M169" i="6"/>
  <c r="L169" i="6"/>
  <c r="M168" i="6"/>
  <c r="L168" i="6"/>
  <c r="M167" i="6"/>
  <c r="L167" i="6"/>
  <c r="M166" i="6"/>
  <c r="L166" i="6"/>
  <c r="L165" i="6"/>
  <c r="M164" i="6"/>
  <c r="L164" i="6"/>
  <c r="M163" i="6"/>
  <c r="L163" i="6"/>
  <c r="M162" i="6"/>
  <c r="L162" i="6"/>
  <c r="M161" i="6"/>
  <c r="L161" i="6"/>
  <c r="M160" i="6"/>
  <c r="L160" i="6"/>
  <c r="M159" i="6"/>
  <c r="L159" i="6"/>
  <c r="M154" i="6"/>
  <c r="L154" i="6"/>
  <c r="M153" i="6"/>
  <c r="L153" i="6"/>
  <c r="M152" i="6"/>
  <c r="L152" i="6"/>
  <c r="M151" i="6"/>
  <c r="L151" i="6"/>
  <c r="M150" i="6"/>
  <c r="L150" i="6"/>
  <c r="M149" i="6"/>
  <c r="L149" i="6"/>
  <c r="M148" i="6"/>
  <c r="L148" i="6"/>
  <c r="M147" i="6"/>
  <c r="L147" i="6"/>
  <c r="M146" i="6"/>
  <c r="L146" i="6"/>
  <c r="M145" i="6"/>
  <c r="L145" i="6"/>
  <c r="M144" i="6"/>
  <c r="L144" i="6"/>
  <c r="M143" i="6"/>
  <c r="L143" i="6"/>
  <c r="M142" i="6"/>
  <c r="L142" i="6"/>
  <c r="M141" i="6"/>
  <c r="L141" i="6"/>
  <c r="M140" i="6"/>
  <c r="L140" i="6"/>
  <c r="M139" i="6"/>
  <c r="L139" i="6"/>
  <c r="M138" i="6"/>
  <c r="L138" i="6"/>
  <c r="M137" i="6"/>
  <c r="L137" i="6"/>
  <c r="M136" i="6"/>
  <c r="L136" i="6"/>
  <c r="M135" i="6"/>
  <c r="L135" i="6"/>
  <c r="M134" i="6"/>
  <c r="L134" i="6"/>
  <c r="M133" i="6"/>
  <c r="L133" i="6"/>
  <c r="M132" i="6"/>
  <c r="L132" i="6"/>
  <c r="M131" i="6"/>
  <c r="L131" i="6"/>
  <c r="M130" i="6"/>
  <c r="L130" i="6"/>
  <c r="M129" i="6"/>
  <c r="L129" i="6"/>
  <c r="M128" i="6"/>
  <c r="L128" i="6"/>
  <c r="M123" i="6"/>
  <c r="L123" i="6"/>
  <c r="M122" i="6"/>
  <c r="L122" i="6"/>
  <c r="M121" i="6"/>
  <c r="L121" i="6"/>
  <c r="M120" i="6"/>
  <c r="L120" i="6"/>
  <c r="M119" i="6"/>
  <c r="L119" i="6"/>
  <c r="M118" i="6"/>
  <c r="L118" i="6"/>
  <c r="M117" i="6"/>
  <c r="L117" i="6"/>
  <c r="M116" i="6"/>
  <c r="L116" i="6"/>
  <c r="M115" i="6"/>
  <c r="L115" i="6"/>
  <c r="M114" i="6"/>
  <c r="L114" i="6"/>
  <c r="M113" i="6"/>
  <c r="L113" i="6"/>
  <c r="M112" i="6"/>
  <c r="L112" i="6"/>
  <c r="M111" i="6"/>
  <c r="L111" i="6"/>
  <c r="M110" i="6"/>
  <c r="L110" i="6"/>
  <c r="M109" i="6"/>
  <c r="L109" i="6"/>
  <c r="M108" i="6"/>
  <c r="L108" i="6"/>
  <c r="M107" i="6"/>
  <c r="L107" i="6"/>
  <c r="M106" i="6"/>
  <c r="L106" i="6"/>
  <c r="M105" i="6"/>
  <c r="L105" i="6"/>
  <c r="M104" i="6"/>
  <c r="L104" i="6"/>
  <c r="M103" i="6"/>
  <c r="L103" i="6"/>
  <c r="M102" i="6"/>
  <c r="L102" i="6"/>
  <c r="M101" i="6"/>
  <c r="L101" i="6"/>
  <c r="M100" i="6"/>
  <c r="L100" i="6"/>
  <c r="M99" i="6"/>
  <c r="L99" i="6"/>
  <c r="M98" i="6"/>
  <c r="L98" i="6"/>
  <c r="M97" i="6"/>
  <c r="L97" i="6"/>
  <c r="M92" i="6"/>
  <c r="L92" i="6"/>
  <c r="M91" i="6"/>
  <c r="L91" i="6"/>
  <c r="M90" i="6"/>
  <c r="L90" i="6"/>
  <c r="M89" i="6"/>
  <c r="L89" i="6"/>
  <c r="M88" i="6"/>
  <c r="L88" i="6"/>
  <c r="M87" i="6"/>
  <c r="L87" i="6"/>
  <c r="M86" i="6"/>
  <c r="L86" i="6"/>
  <c r="M85" i="6"/>
  <c r="L85" i="6"/>
  <c r="M84" i="6"/>
  <c r="L84" i="6"/>
  <c r="M83" i="6"/>
  <c r="L83" i="6"/>
  <c r="M82" i="6"/>
  <c r="L82" i="6"/>
  <c r="M81" i="6"/>
  <c r="L81" i="6"/>
  <c r="M80" i="6"/>
  <c r="L80" i="6"/>
  <c r="M79" i="6"/>
  <c r="L79" i="6"/>
  <c r="M78" i="6"/>
  <c r="L78" i="6"/>
  <c r="M77" i="6"/>
  <c r="L77" i="6"/>
  <c r="M76" i="6"/>
  <c r="L76" i="6"/>
  <c r="M75" i="6"/>
  <c r="L75" i="6"/>
  <c r="M74" i="6"/>
  <c r="L74" i="6"/>
  <c r="M73" i="6"/>
  <c r="L73" i="6"/>
  <c r="M72" i="6"/>
  <c r="L72" i="6"/>
  <c r="M71" i="6"/>
  <c r="L71" i="6"/>
  <c r="M70" i="6"/>
  <c r="L70" i="6"/>
  <c r="M69" i="6"/>
  <c r="L69" i="6"/>
  <c r="M68" i="6"/>
  <c r="L68" i="6"/>
  <c r="M67" i="6"/>
  <c r="L67" i="6"/>
  <c r="M66" i="6"/>
  <c r="L66" i="6"/>
  <c r="M61" i="6"/>
  <c r="L61" i="6"/>
  <c r="M60" i="6"/>
  <c r="L60" i="6"/>
  <c r="M59" i="6"/>
  <c r="L59" i="6"/>
  <c r="M58" i="6"/>
  <c r="L58" i="6"/>
  <c r="M57" i="6"/>
  <c r="L57" i="6"/>
  <c r="M56" i="6"/>
  <c r="L56" i="6"/>
  <c r="M55" i="6"/>
  <c r="L55" i="6"/>
  <c r="M54" i="6"/>
  <c r="L54" i="6"/>
  <c r="M53" i="6"/>
  <c r="L53" i="6"/>
  <c r="M52" i="6"/>
  <c r="L52" i="6"/>
  <c r="M51" i="6"/>
  <c r="L51" i="6"/>
  <c r="M50" i="6"/>
  <c r="L50" i="6"/>
  <c r="M49" i="6"/>
  <c r="L49" i="6"/>
  <c r="M48" i="6"/>
  <c r="L48" i="6"/>
  <c r="M47" i="6"/>
  <c r="L47" i="6"/>
  <c r="M46" i="6"/>
  <c r="L46" i="6"/>
  <c r="M45" i="6"/>
  <c r="L45" i="6"/>
  <c r="M44" i="6"/>
  <c r="L44" i="6"/>
  <c r="M43" i="6"/>
  <c r="L43" i="6"/>
  <c r="M42" i="6"/>
  <c r="L42" i="6"/>
  <c r="M41" i="6"/>
  <c r="L41" i="6"/>
  <c r="M40" i="6"/>
  <c r="L40" i="6"/>
  <c r="M39" i="6"/>
  <c r="L39" i="6"/>
  <c r="M38" i="6"/>
  <c r="L38" i="6"/>
  <c r="M37" i="6"/>
  <c r="L37" i="6"/>
  <c r="M36" i="6"/>
  <c r="L36" i="6"/>
  <c r="M35" i="6"/>
  <c r="L35" i="6"/>
  <c r="L5" i="6"/>
  <c r="M5" i="6"/>
  <c r="L6" i="6"/>
  <c r="M6" i="6"/>
  <c r="L7" i="6"/>
  <c r="M7" i="6"/>
  <c r="L8" i="6"/>
  <c r="M8" i="6"/>
  <c r="L9" i="6"/>
  <c r="M9" i="6"/>
  <c r="L10" i="6"/>
  <c r="M10" i="6"/>
  <c r="L11" i="6"/>
  <c r="M11" i="6"/>
  <c r="L12" i="6"/>
  <c r="M12" i="6"/>
  <c r="L13" i="6"/>
  <c r="M13" i="6"/>
  <c r="L14" i="6"/>
  <c r="M14" i="6"/>
  <c r="L15" i="6"/>
  <c r="M15" i="6"/>
  <c r="L16" i="6"/>
  <c r="M16" i="6"/>
  <c r="L17" i="6"/>
  <c r="M17" i="6"/>
  <c r="L18" i="6"/>
  <c r="M18" i="6"/>
  <c r="L19" i="6"/>
  <c r="M19" i="6"/>
  <c r="L20" i="6"/>
  <c r="M20" i="6"/>
  <c r="L21" i="6"/>
  <c r="M21" i="6"/>
  <c r="L22" i="6"/>
  <c r="M22" i="6"/>
  <c r="L23" i="6"/>
  <c r="M23" i="6"/>
  <c r="L24" i="6"/>
  <c r="M24" i="6"/>
  <c r="L25" i="6"/>
  <c r="M25" i="6"/>
  <c r="L26" i="6"/>
  <c r="M26" i="6"/>
  <c r="L27" i="6"/>
  <c r="M27" i="6"/>
  <c r="L28" i="6"/>
  <c r="M28" i="6"/>
  <c r="L29" i="6"/>
  <c r="M29" i="6"/>
  <c r="L30" i="6"/>
  <c r="M30" i="6"/>
  <c r="M4" i="6"/>
  <c r="L4" i="6"/>
  <c r="Q97" i="6"/>
  <c r="AE14" i="2" l="1"/>
  <c r="AD14" i="2"/>
  <c r="AC14" i="2"/>
  <c r="AE13" i="2"/>
  <c r="AD13" i="2"/>
  <c r="AC13" i="2"/>
  <c r="AE12" i="2"/>
  <c r="AD12" i="2"/>
  <c r="AC12" i="2"/>
  <c r="AE11" i="2"/>
  <c r="AD11" i="2"/>
  <c r="AC11" i="2"/>
  <c r="AE7" i="2"/>
  <c r="AD7" i="2"/>
  <c r="AC7" i="2"/>
  <c r="AE6" i="2"/>
  <c r="AD6" i="2"/>
  <c r="AC6" i="2"/>
  <c r="AE5" i="2"/>
  <c r="AD5" i="2"/>
  <c r="AC5" i="2"/>
  <c r="AE4" i="2"/>
  <c r="AD4" i="2"/>
  <c r="AC4" i="2"/>
  <c r="O184" i="8" l="1"/>
  <c r="P184" i="8" s="1"/>
  <c r="L184" i="8"/>
  <c r="M184" i="8" s="1"/>
  <c r="O183" i="8"/>
  <c r="P183" i="8" s="1"/>
  <c r="L183" i="8"/>
  <c r="M183" i="8" s="1"/>
  <c r="O182" i="8"/>
  <c r="P182" i="8" s="1"/>
  <c r="L182" i="8"/>
  <c r="M182" i="8" s="1"/>
  <c r="O181" i="8"/>
  <c r="P181" i="8" s="1"/>
  <c r="L181" i="8"/>
  <c r="M181" i="8" s="1"/>
  <c r="O180" i="8"/>
  <c r="P180" i="8" s="1"/>
  <c r="L180" i="8"/>
  <c r="M180" i="8" s="1"/>
  <c r="P179" i="8"/>
  <c r="O179" i="8"/>
  <c r="L179" i="8"/>
  <c r="M179" i="8" s="1"/>
  <c r="O178" i="8"/>
  <c r="P178" i="8" s="1"/>
  <c r="L178" i="8"/>
  <c r="M178" i="8" s="1"/>
  <c r="O177" i="8"/>
  <c r="P177" i="8" s="1"/>
  <c r="L177" i="8"/>
  <c r="M177" i="8" s="1"/>
  <c r="O176" i="8"/>
  <c r="P176" i="8" s="1"/>
  <c r="L176" i="8"/>
  <c r="M176" i="8" s="1"/>
  <c r="O175" i="8"/>
  <c r="P175" i="8" s="1"/>
  <c r="L175" i="8"/>
  <c r="M175" i="8" s="1"/>
  <c r="O174" i="8"/>
  <c r="P174" i="8" s="1"/>
  <c r="L174" i="8"/>
  <c r="M174" i="8" s="1"/>
  <c r="O173" i="8"/>
  <c r="P173" i="8" s="1"/>
  <c r="L173" i="8"/>
  <c r="M173" i="8" s="1"/>
  <c r="O172" i="8"/>
  <c r="P172" i="8" s="1"/>
  <c r="L172" i="8"/>
  <c r="M172" i="8" s="1"/>
  <c r="O171" i="8"/>
  <c r="P171" i="8" s="1"/>
  <c r="L171" i="8"/>
  <c r="M171" i="8" s="1"/>
  <c r="O170" i="8"/>
  <c r="P170" i="8" s="1"/>
  <c r="L170" i="8"/>
  <c r="M170" i="8" s="1"/>
  <c r="O169" i="8"/>
  <c r="P169" i="8" s="1"/>
  <c r="L169" i="8"/>
  <c r="M169" i="8" s="1"/>
  <c r="O168" i="8"/>
  <c r="P168" i="8" s="1"/>
  <c r="L168" i="8"/>
  <c r="M168" i="8" s="1"/>
  <c r="O167" i="8"/>
  <c r="P167" i="8" s="1"/>
  <c r="L167" i="8"/>
  <c r="M167" i="8" s="1"/>
  <c r="O166" i="8"/>
  <c r="P166" i="8" s="1"/>
  <c r="L166" i="8"/>
  <c r="M166" i="8" s="1"/>
  <c r="O165" i="8"/>
  <c r="P165" i="8" s="1"/>
  <c r="L165" i="8"/>
  <c r="M165" i="8" s="1"/>
  <c r="O164" i="8"/>
  <c r="P164" i="8" s="1"/>
  <c r="L164" i="8"/>
  <c r="M164" i="8" s="1"/>
  <c r="O163" i="8"/>
  <c r="P163" i="8" s="1"/>
  <c r="L163" i="8"/>
  <c r="M163" i="8" s="1"/>
  <c r="O162" i="8"/>
  <c r="P162" i="8" s="1"/>
  <c r="L162" i="8"/>
  <c r="M162" i="8" s="1"/>
  <c r="O161" i="8"/>
  <c r="P161" i="8" s="1"/>
  <c r="L161" i="8"/>
  <c r="M161" i="8" s="1"/>
  <c r="O160" i="8"/>
  <c r="P160" i="8" s="1"/>
  <c r="L160" i="8"/>
  <c r="M160" i="8" s="1"/>
  <c r="O159" i="8"/>
  <c r="P159" i="8" s="1"/>
  <c r="L159" i="8"/>
  <c r="M159" i="8" s="1"/>
  <c r="O158" i="8"/>
  <c r="P158" i="8" s="1"/>
  <c r="L158" i="8"/>
  <c r="M158" i="8" s="1"/>
  <c r="O153" i="8"/>
  <c r="P153" i="8" s="1"/>
  <c r="L153" i="8"/>
  <c r="M153" i="8" s="1"/>
  <c r="O152" i="8"/>
  <c r="P152" i="8" s="1"/>
  <c r="L152" i="8"/>
  <c r="M152" i="8" s="1"/>
  <c r="O151" i="8"/>
  <c r="P151" i="8" s="1"/>
  <c r="L151" i="8"/>
  <c r="M151" i="8" s="1"/>
  <c r="O150" i="8"/>
  <c r="P150" i="8" s="1"/>
  <c r="L150" i="8"/>
  <c r="M150" i="8" s="1"/>
  <c r="O149" i="8"/>
  <c r="P149" i="8" s="1"/>
  <c r="L149" i="8"/>
  <c r="M149" i="8" s="1"/>
  <c r="O148" i="8"/>
  <c r="P148" i="8" s="1"/>
  <c r="L148" i="8"/>
  <c r="M148" i="8" s="1"/>
  <c r="O147" i="8"/>
  <c r="P147" i="8" s="1"/>
  <c r="L147" i="8"/>
  <c r="M147" i="8" s="1"/>
  <c r="O146" i="8"/>
  <c r="P146" i="8" s="1"/>
  <c r="L146" i="8"/>
  <c r="M146" i="8" s="1"/>
  <c r="O145" i="8"/>
  <c r="P145" i="8" s="1"/>
  <c r="L145" i="8"/>
  <c r="M145" i="8" s="1"/>
  <c r="O144" i="8"/>
  <c r="P144" i="8" s="1"/>
  <c r="L144" i="8"/>
  <c r="M144" i="8" s="1"/>
  <c r="O143" i="8"/>
  <c r="P143" i="8" s="1"/>
  <c r="L143" i="8"/>
  <c r="M143" i="8" s="1"/>
  <c r="O142" i="8"/>
  <c r="P142" i="8" s="1"/>
  <c r="L142" i="8"/>
  <c r="M142" i="8" s="1"/>
  <c r="O141" i="8"/>
  <c r="P141" i="8" s="1"/>
  <c r="L141" i="8"/>
  <c r="M141" i="8" s="1"/>
  <c r="O140" i="8"/>
  <c r="P140" i="8" s="1"/>
  <c r="L140" i="8"/>
  <c r="M140" i="8" s="1"/>
  <c r="O139" i="8"/>
  <c r="P139" i="8" s="1"/>
  <c r="L139" i="8"/>
  <c r="M139" i="8" s="1"/>
  <c r="O138" i="8"/>
  <c r="P138" i="8" s="1"/>
  <c r="L138" i="8"/>
  <c r="M138" i="8" s="1"/>
  <c r="O137" i="8"/>
  <c r="P137" i="8" s="1"/>
  <c r="L137" i="8"/>
  <c r="M137" i="8" s="1"/>
  <c r="O136" i="8"/>
  <c r="P136" i="8" s="1"/>
  <c r="L136" i="8"/>
  <c r="M136" i="8" s="1"/>
  <c r="O135" i="8"/>
  <c r="P135" i="8" s="1"/>
  <c r="L135" i="8"/>
  <c r="M135" i="8" s="1"/>
  <c r="O134" i="8"/>
  <c r="P134" i="8" s="1"/>
  <c r="L134" i="8"/>
  <c r="M134" i="8" s="1"/>
  <c r="O133" i="8"/>
  <c r="P133" i="8" s="1"/>
  <c r="L133" i="8"/>
  <c r="M133" i="8" s="1"/>
  <c r="O132" i="8"/>
  <c r="P132" i="8" s="1"/>
  <c r="L132" i="8"/>
  <c r="M132" i="8" s="1"/>
  <c r="O131" i="8"/>
  <c r="P131" i="8" s="1"/>
  <c r="L131" i="8"/>
  <c r="M131" i="8" s="1"/>
  <c r="O130" i="8"/>
  <c r="P130" i="8" s="1"/>
  <c r="L130" i="8"/>
  <c r="M130" i="8" s="1"/>
  <c r="O129" i="8"/>
  <c r="P129" i="8" s="1"/>
  <c r="L129" i="8"/>
  <c r="M129" i="8" s="1"/>
  <c r="O128" i="8"/>
  <c r="P128" i="8" s="1"/>
  <c r="L128" i="8"/>
  <c r="M128" i="8" s="1"/>
  <c r="O127" i="8"/>
  <c r="P127" i="8" s="1"/>
  <c r="L127" i="8"/>
  <c r="M127" i="8" s="1"/>
  <c r="O122" i="8"/>
  <c r="P122" i="8" s="1"/>
  <c r="L122" i="8"/>
  <c r="M122" i="8" s="1"/>
  <c r="O121" i="8"/>
  <c r="P121" i="8" s="1"/>
  <c r="L121" i="8"/>
  <c r="M121" i="8" s="1"/>
  <c r="O120" i="8"/>
  <c r="P120" i="8" s="1"/>
  <c r="L120" i="8"/>
  <c r="M120" i="8" s="1"/>
  <c r="O119" i="8"/>
  <c r="P119" i="8" s="1"/>
  <c r="L119" i="8"/>
  <c r="M119" i="8" s="1"/>
  <c r="O118" i="8"/>
  <c r="P118" i="8" s="1"/>
  <c r="L118" i="8"/>
  <c r="M118" i="8" s="1"/>
  <c r="O117" i="8"/>
  <c r="P117" i="8" s="1"/>
  <c r="L117" i="8"/>
  <c r="M117" i="8" s="1"/>
  <c r="O116" i="8"/>
  <c r="P116" i="8" s="1"/>
  <c r="L116" i="8"/>
  <c r="M116" i="8" s="1"/>
  <c r="O115" i="8"/>
  <c r="P115" i="8" s="1"/>
  <c r="L115" i="8"/>
  <c r="M115" i="8" s="1"/>
  <c r="O114" i="8"/>
  <c r="P114" i="8" s="1"/>
  <c r="L114" i="8"/>
  <c r="M114" i="8" s="1"/>
  <c r="O113" i="8"/>
  <c r="P113" i="8" s="1"/>
  <c r="L113" i="8"/>
  <c r="M113" i="8" s="1"/>
  <c r="O112" i="8"/>
  <c r="P112" i="8" s="1"/>
  <c r="L112" i="8"/>
  <c r="M112" i="8" s="1"/>
  <c r="O111" i="8"/>
  <c r="P111" i="8" s="1"/>
  <c r="L111" i="8"/>
  <c r="M111" i="8" s="1"/>
  <c r="O110" i="8"/>
  <c r="P110" i="8" s="1"/>
  <c r="L110" i="8"/>
  <c r="M110" i="8" s="1"/>
  <c r="O109" i="8"/>
  <c r="P109" i="8" s="1"/>
  <c r="L109" i="8"/>
  <c r="M109" i="8" s="1"/>
  <c r="O108" i="8"/>
  <c r="P108" i="8" s="1"/>
  <c r="O107" i="8"/>
  <c r="P107" i="8" s="1"/>
  <c r="L107" i="8"/>
  <c r="M107" i="8" s="1"/>
  <c r="O106" i="8"/>
  <c r="P106" i="8" s="1"/>
  <c r="L106" i="8"/>
  <c r="M106" i="8" s="1"/>
  <c r="O105" i="8"/>
  <c r="P105" i="8" s="1"/>
  <c r="L105" i="8"/>
  <c r="M105" i="8" s="1"/>
  <c r="O104" i="8"/>
  <c r="P104" i="8" s="1"/>
  <c r="L104" i="8"/>
  <c r="M104" i="8" s="1"/>
  <c r="O103" i="8"/>
  <c r="P103" i="8" s="1"/>
  <c r="L103" i="8"/>
  <c r="M103" i="8" s="1"/>
  <c r="O102" i="8"/>
  <c r="P102" i="8" s="1"/>
  <c r="L102" i="8"/>
  <c r="M102" i="8" s="1"/>
  <c r="O101" i="8"/>
  <c r="P101" i="8" s="1"/>
  <c r="L101" i="8"/>
  <c r="M101" i="8" s="1"/>
  <c r="O100" i="8"/>
  <c r="P100" i="8" s="1"/>
  <c r="L100" i="8"/>
  <c r="M100" i="8" s="1"/>
  <c r="O99" i="8"/>
  <c r="P99" i="8" s="1"/>
  <c r="L99" i="8"/>
  <c r="M99" i="8" s="1"/>
  <c r="O98" i="8"/>
  <c r="P98" i="8" s="1"/>
  <c r="L98" i="8"/>
  <c r="M98" i="8" s="1"/>
  <c r="O97" i="8"/>
  <c r="P97" i="8" s="1"/>
  <c r="L97" i="8"/>
  <c r="M97" i="8" s="1"/>
  <c r="O96" i="8"/>
  <c r="P96" i="8" s="1"/>
  <c r="L96" i="8"/>
  <c r="M96" i="8" s="1"/>
  <c r="O91" i="8"/>
  <c r="P91" i="8" s="1"/>
  <c r="L91" i="8"/>
  <c r="M91" i="8" s="1"/>
  <c r="O90" i="8"/>
  <c r="P90" i="8" s="1"/>
  <c r="L90" i="8"/>
  <c r="M90" i="8" s="1"/>
  <c r="O89" i="8"/>
  <c r="P89" i="8" s="1"/>
  <c r="L89" i="8"/>
  <c r="M89" i="8" s="1"/>
  <c r="O88" i="8"/>
  <c r="P88" i="8" s="1"/>
  <c r="L88" i="8"/>
  <c r="M88" i="8" s="1"/>
  <c r="O87" i="8"/>
  <c r="P87" i="8" s="1"/>
  <c r="L87" i="8"/>
  <c r="M87" i="8" s="1"/>
  <c r="O86" i="8"/>
  <c r="P86" i="8" s="1"/>
  <c r="L86" i="8"/>
  <c r="M86" i="8" s="1"/>
  <c r="O85" i="8"/>
  <c r="P85" i="8" s="1"/>
  <c r="L85" i="8"/>
  <c r="M85" i="8" s="1"/>
  <c r="O84" i="8"/>
  <c r="P84" i="8" s="1"/>
  <c r="L84" i="8"/>
  <c r="M84" i="8" s="1"/>
  <c r="O83" i="8"/>
  <c r="P83" i="8" s="1"/>
  <c r="L83" i="8"/>
  <c r="M83" i="8" s="1"/>
  <c r="O82" i="8"/>
  <c r="P82" i="8" s="1"/>
  <c r="L82" i="8"/>
  <c r="M82" i="8" s="1"/>
  <c r="O81" i="8"/>
  <c r="P81" i="8" s="1"/>
  <c r="L81" i="8"/>
  <c r="M81" i="8" s="1"/>
  <c r="O80" i="8"/>
  <c r="P80" i="8" s="1"/>
  <c r="L80" i="8"/>
  <c r="M80" i="8" s="1"/>
  <c r="O79" i="8"/>
  <c r="P79" i="8" s="1"/>
  <c r="L79" i="8"/>
  <c r="M79" i="8" s="1"/>
  <c r="O78" i="8"/>
  <c r="P78" i="8" s="1"/>
  <c r="L78" i="8"/>
  <c r="M78" i="8" s="1"/>
  <c r="O77" i="8"/>
  <c r="P77" i="8" s="1"/>
  <c r="L77" i="8"/>
  <c r="M77" i="8" s="1"/>
  <c r="O76" i="8"/>
  <c r="P76" i="8" s="1"/>
  <c r="L76" i="8"/>
  <c r="M76" i="8" s="1"/>
  <c r="O75" i="8"/>
  <c r="P75" i="8" s="1"/>
  <c r="L75" i="8"/>
  <c r="M75" i="8" s="1"/>
  <c r="O74" i="8"/>
  <c r="P74" i="8" s="1"/>
  <c r="L74" i="8"/>
  <c r="M74" i="8" s="1"/>
  <c r="O73" i="8"/>
  <c r="P73" i="8" s="1"/>
  <c r="L73" i="8"/>
  <c r="M73" i="8" s="1"/>
  <c r="O72" i="8"/>
  <c r="P72" i="8" s="1"/>
  <c r="L72" i="8"/>
  <c r="M72" i="8" s="1"/>
  <c r="O71" i="8"/>
  <c r="P71" i="8" s="1"/>
  <c r="L71" i="8"/>
  <c r="M71" i="8" s="1"/>
  <c r="O70" i="8"/>
  <c r="P70" i="8" s="1"/>
  <c r="L70" i="8"/>
  <c r="M70" i="8" s="1"/>
  <c r="O69" i="8"/>
  <c r="P69" i="8" s="1"/>
  <c r="L69" i="8"/>
  <c r="M69" i="8" s="1"/>
  <c r="O68" i="8"/>
  <c r="P68" i="8" s="1"/>
  <c r="L68" i="8"/>
  <c r="M68" i="8" s="1"/>
  <c r="O67" i="8"/>
  <c r="P67" i="8" s="1"/>
  <c r="L67" i="8"/>
  <c r="M67" i="8" s="1"/>
  <c r="O66" i="8"/>
  <c r="P66" i="8" s="1"/>
  <c r="L66" i="8"/>
  <c r="M66" i="8" s="1"/>
  <c r="O65" i="8"/>
  <c r="P65" i="8" s="1"/>
  <c r="L65" i="8"/>
  <c r="M65" i="8" s="1"/>
  <c r="O60" i="8"/>
  <c r="P60" i="8" s="1"/>
  <c r="L60" i="8"/>
  <c r="M60" i="8" s="1"/>
  <c r="O59" i="8"/>
  <c r="P59" i="8" s="1"/>
  <c r="L59" i="8"/>
  <c r="M59" i="8" s="1"/>
  <c r="O58" i="8"/>
  <c r="P58" i="8" s="1"/>
  <c r="L58" i="8"/>
  <c r="M58" i="8" s="1"/>
  <c r="O57" i="8"/>
  <c r="P57" i="8" s="1"/>
  <c r="L57" i="8"/>
  <c r="M57" i="8" s="1"/>
  <c r="O56" i="8"/>
  <c r="P56" i="8" s="1"/>
  <c r="L56" i="8"/>
  <c r="M56" i="8" s="1"/>
  <c r="O55" i="8"/>
  <c r="P55" i="8" s="1"/>
  <c r="L55" i="8"/>
  <c r="M55" i="8" s="1"/>
  <c r="O54" i="8"/>
  <c r="P54" i="8" s="1"/>
  <c r="L54" i="8"/>
  <c r="M54" i="8" s="1"/>
  <c r="O53" i="8"/>
  <c r="P53" i="8" s="1"/>
  <c r="L53" i="8"/>
  <c r="M53" i="8" s="1"/>
  <c r="O52" i="8"/>
  <c r="P52" i="8" s="1"/>
  <c r="L52" i="8"/>
  <c r="M52" i="8" s="1"/>
  <c r="O51" i="8"/>
  <c r="P51" i="8" s="1"/>
  <c r="L51" i="8"/>
  <c r="M51" i="8" s="1"/>
  <c r="O50" i="8"/>
  <c r="P50" i="8" s="1"/>
  <c r="L50" i="8"/>
  <c r="M50" i="8" s="1"/>
  <c r="O49" i="8"/>
  <c r="P49" i="8" s="1"/>
  <c r="L49" i="8"/>
  <c r="M49" i="8" s="1"/>
  <c r="O48" i="8"/>
  <c r="P48" i="8" s="1"/>
  <c r="L48" i="8"/>
  <c r="M48" i="8" s="1"/>
  <c r="O47" i="8"/>
  <c r="P47" i="8" s="1"/>
  <c r="L47" i="8"/>
  <c r="M47" i="8" s="1"/>
  <c r="O46" i="8"/>
  <c r="P46" i="8" s="1"/>
  <c r="L46" i="8"/>
  <c r="M46" i="8" s="1"/>
  <c r="O45" i="8"/>
  <c r="P45" i="8" s="1"/>
  <c r="L45" i="8"/>
  <c r="M45" i="8" s="1"/>
  <c r="O44" i="8"/>
  <c r="P44" i="8" s="1"/>
  <c r="L44" i="8"/>
  <c r="M44" i="8" s="1"/>
  <c r="O43" i="8"/>
  <c r="P43" i="8" s="1"/>
  <c r="L43" i="8"/>
  <c r="M43" i="8" s="1"/>
  <c r="O42" i="8"/>
  <c r="P42" i="8" s="1"/>
  <c r="L42" i="8"/>
  <c r="M42" i="8" s="1"/>
  <c r="O41" i="8"/>
  <c r="P41" i="8" s="1"/>
  <c r="L41" i="8"/>
  <c r="M41" i="8" s="1"/>
  <c r="O40" i="8"/>
  <c r="P40" i="8" s="1"/>
  <c r="L40" i="8"/>
  <c r="M40" i="8" s="1"/>
  <c r="O39" i="8"/>
  <c r="P39" i="8" s="1"/>
  <c r="L39" i="8"/>
  <c r="M39" i="8" s="1"/>
  <c r="O38" i="8"/>
  <c r="P38" i="8" s="1"/>
  <c r="L38" i="8"/>
  <c r="M38" i="8" s="1"/>
  <c r="O37" i="8"/>
  <c r="P37" i="8" s="1"/>
  <c r="L37" i="8"/>
  <c r="M37" i="8" s="1"/>
  <c r="O36" i="8"/>
  <c r="P36" i="8" s="1"/>
  <c r="L36" i="8"/>
  <c r="M36" i="8" s="1"/>
  <c r="O35" i="8"/>
  <c r="P35" i="8" s="1"/>
  <c r="L35" i="8"/>
  <c r="M35" i="8" s="1"/>
  <c r="O34" i="8"/>
  <c r="P34" i="8" s="1"/>
  <c r="L34" i="8"/>
  <c r="M34" i="8" s="1"/>
  <c r="L29" i="8"/>
  <c r="M29" i="8" s="1"/>
  <c r="O28" i="8"/>
  <c r="P28" i="8" s="1"/>
  <c r="L28" i="8"/>
  <c r="M28" i="8" s="1"/>
  <c r="O27" i="8"/>
  <c r="P27" i="8" s="1"/>
  <c r="L27" i="8"/>
  <c r="M27" i="8" s="1"/>
  <c r="O26" i="8"/>
  <c r="P26" i="8" s="1"/>
  <c r="L26" i="8"/>
  <c r="M26" i="8" s="1"/>
  <c r="O25" i="8"/>
  <c r="P25" i="8" s="1"/>
  <c r="L25" i="8"/>
  <c r="M25" i="8" s="1"/>
  <c r="O24" i="8"/>
  <c r="P24" i="8" s="1"/>
  <c r="L24" i="8"/>
  <c r="M24" i="8" s="1"/>
  <c r="O22" i="8"/>
  <c r="P22" i="8" s="1"/>
  <c r="L22" i="8"/>
  <c r="M22" i="8" s="1"/>
  <c r="O21" i="8"/>
  <c r="P21" i="8" s="1"/>
  <c r="L21" i="8"/>
  <c r="M21" i="8" s="1"/>
  <c r="O20" i="8"/>
  <c r="P20" i="8" s="1"/>
  <c r="L20" i="8"/>
  <c r="M20" i="8" s="1"/>
  <c r="O19" i="8"/>
  <c r="P19" i="8" s="1"/>
  <c r="L19" i="8"/>
  <c r="M19" i="8" s="1"/>
  <c r="O18" i="8"/>
  <c r="P18" i="8" s="1"/>
  <c r="L18" i="8"/>
  <c r="M18" i="8" s="1"/>
  <c r="O17" i="8"/>
  <c r="P17" i="8" s="1"/>
  <c r="L17" i="8"/>
  <c r="M17" i="8" s="1"/>
  <c r="O16" i="8"/>
  <c r="P16" i="8" s="1"/>
  <c r="L16" i="8"/>
  <c r="M16" i="8" s="1"/>
  <c r="O15" i="8"/>
  <c r="P15" i="8" s="1"/>
  <c r="L15" i="8"/>
  <c r="M15" i="8" s="1"/>
  <c r="O14" i="8"/>
  <c r="P14" i="8" s="1"/>
  <c r="O13" i="8"/>
  <c r="P13" i="8" s="1"/>
  <c r="L13" i="8"/>
  <c r="M13" i="8" s="1"/>
  <c r="O12" i="8"/>
  <c r="P12" i="8" s="1"/>
  <c r="L12" i="8"/>
  <c r="M12" i="8" s="1"/>
  <c r="O11" i="8"/>
  <c r="P11" i="8" s="1"/>
  <c r="L11" i="8"/>
  <c r="M11" i="8" s="1"/>
  <c r="O10" i="8"/>
  <c r="P10" i="8" s="1"/>
  <c r="L10" i="8"/>
  <c r="M10" i="8" s="1"/>
  <c r="O9" i="8"/>
  <c r="P9" i="8" s="1"/>
  <c r="L9" i="8"/>
  <c r="M9" i="8" s="1"/>
  <c r="O8" i="8"/>
  <c r="P8" i="8" s="1"/>
  <c r="L8" i="8"/>
  <c r="M8" i="8" s="1"/>
  <c r="O7" i="8"/>
  <c r="P7" i="8" s="1"/>
  <c r="L7" i="8"/>
  <c r="M7" i="8" s="1"/>
  <c r="O6" i="8"/>
  <c r="P6" i="8" s="1"/>
  <c r="L6" i="8"/>
  <c r="M6" i="8" s="1"/>
  <c r="O5" i="8"/>
  <c r="P5" i="8" s="1"/>
  <c r="L5" i="8"/>
  <c r="M5" i="8" s="1"/>
  <c r="O4" i="8"/>
  <c r="P4" i="8" s="1"/>
  <c r="M4" i="8"/>
  <c r="O3" i="8"/>
  <c r="P3" i="8" s="1"/>
  <c r="M3" i="8"/>
  <c r="AT185" i="6"/>
  <c r="BB185" i="6" s="1"/>
  <c r="AS185" i="6"/>
  <c r="BA185" i="6" s="1"/>
  <c r="AR185" i="6"/>
  <c r="AZ185" i="6" s="1"/>
  <c r="AQ185" i="6"/>
  <c r="AY185" i="6" s="1"/>
  <c r="AP185" i="6"/>
  <c r="AX185" i="6" s="1"/>
  <c r="AO185" i="6"/>
  <c r="AW185" i="6" s="1"/>
  <c r="Y185" i="6"/>
  <c r="AJ185" i="6" s="1"/>
  <c r="X185" i="6"/>
  <c r="AI185" i="6" s="1"/>
  <c r="W185" i="6"/>
  <c r="AH185" i="6" s="1"/>
  <c r="V185" i="6"/>
  <c r="AG185" i="6" s="1"/>
  <c r="U185" i="6"/>
  <c r="AF185" i="6" s="1"/>
  <c r="T185" i="6"/>
  <c r="AE185" i="6" s="1"/>
  <c r="S185" i="6"/>
  <c r="AD185" i="6" s="1"/>
  <c r="R185" i="6"/>
  <c r="AC185" i="6" s="1"/>
  <c r="Q185" i="6"/>
  <c r="AB185" i="6" s="1"/>
  <c r="AT184" i="6"/>
  <c r="BB184" i="6" s="1"/>
  <c r="AS184" i="6"/>
  <c r="BA184" i="6" s="1"/>
  <c r="AR184" i="6"/>
  <c r="AZ184" i="6" s="1"/>
  <c r="AQ184" i="6"/>
  <c r="AY184" i="6" s="1"/>
  <c r="AP184" i="6"/>
  <c r="AX184" i="6" s="1"/>
  <c r="AO184" i="6"/>
  <c r="AW184" i="6" s="1"/>
  <c r="Y184" i="6"/>
  <c r="AJ184" i="6" s="1"/>
  <c r="X184" i="6"/>
  <c r="AI184" i="6" s="1"/>
  <c r="W184" i="6"/>
  <c r="AH184" i="6" s="1"/>
  <c r="V184" i="6"/>
  <c r="AG184" i="6" s="1"/>
  <c r="U184" i="6"/>
  <c r="AF184" i="6" s="1"/>
  <c r="T184" i="6"/>
  <c r="AE184" i="6" s="1"/>
  <c r="S184" i="6"/>
  <c r="AD184" i="6" s="1"/>
  <c r="R184" i="6"/>
  <c r="AC184" i="6" s="1"/>
  <c r="Q184" i="6"/>
  <c r="AB184" i="6" s="1"/>
  <c r="AT183" i="6"/>
  <c r="BB183" i="6" s="1"/>
  <c r="AS183" i="6"/>
  <c r="BA183" i="6" s="1"/>
  <c r="AR183" i="6"/>
  <c r="AZ183" i="6" s="1"/>
  <c r="AQ183" i="6"/>
  <c r="AY183" i="6" s="1"/>
  <c r="AP183" i="6"/>
  <c r="AX183" i="6" s="1"/>
  <c r="AO183" i="6"/>
  <c r="AW183" i="6" s="1"/>
  <c r="Y183" i="6"/>
  <c r="AJ183" i="6" s="1"/>
  <c r="X183" i="6"/>
  <c r="AI183" i="6" s="1"/>
  <c r="W183" i="6"/>
  <c r="AH183" i="6" s="1"/>
  <c r="V183" i="6"/>
  <c r="AG183" i="6" s="1"/>
  <c r="U183" i="6"/>
  <c r="AF183" i="6" s="1"/>
  <c r="T183" i="6"/>
  <c r="AE183" i="6" s="1"/>
  <c r="S183" i="6"/>
  <c r="AD183" i="6" s="1"/>
  <c r="R183" i="6"/>
  <c r="AC183" i="6" s="1"/>
  <c r="Q183" i="6"/>
  <c r="AB183" i="6" s="1"/>
  <c r="AT182" i="6"/>
  <c r="BB182" i="6" s="1"/>
  <c r="AS182" i="6"/>
  <c r="BA182" i="6" s="1"/>
  <c r="AR182" i="6"/>
  <c r="AZ182" i="6" s="1"/>
  <c r="AQ182" i="6"/>
  <c r="AY182" i="6" s="1"/>
  <c r="AP182" i="6"/>
  <c r="AX182" i="6" s="1"/>
  <c r="AO182" i="6"/>
  <c r="AW182" i="6" s="1"/>
  <c r="Y182" i="6"/>
  <c r="AJ182" i="6" s="1"/>
  <c r="X182" i="6"/>
  <c r="AI182" i="6" s="1"/>
  <c r="W182" i="6"/>
  <c r="AH182" i="6" s="1"/>
  <c r="V182" i="6"/>
  <c r="AG182" i="6" s="1"/>
  <c r="U182" i="6"/>
  <c r="AF182" i="6" s="1"/>
  <c r="T182" i="6"/>
  <c r="AE182" i="6" s="1"/>
  <c r="S182" i="6"/>
  <c r="AD182" i="6" s="1"/>
  <c r="R182" i="6"/>
  <c r="AC182" i="6" s="1"/>
  <c r="Q182" i="6"/>
  <c r="AB182" i="6" s="1"/>
  <c r="AT181" i="6"/>
  <c r="BB181" i="6" s="1"/>
  <c r="AS181" i="6"/>
  <c r="BA181" i="6" s="1"/>
  <c r="AR181" i="6"/>
  <c r="AZ181" i="6" s="1"/>
  <c r="AQ181" i="6"/>
  <c r="AY181" i="6" s="1"/>
  <c r="AP181" i="6"/>
  <c r="AX181" i="6" s="1"/>
  <c r="AO181" i="6"/>
  <c r="AW181" i="6" s="1"/>
  <c r="Y181" i="6"/>
  <c r="AJ181" i="6" s="1"/>
  <c r="X181" i="6"/>
  <c r="AI181" i="6" s="1"/>
  <c r="W181" i="6"/>
  <c r="AH181" i="6" s="1"/>
  <c r="V181" i="6"/>
  <c r="AG181" i="6" s="1"/>
  <c r="U181" i="6"/>
  <c r="AF181" i="6" s="1"/>
  <c r="T181" i="6"/>
  <c r="AE181" i="6" s="1"/>
  <c r="S181" i="6"/>
  <c r="AD181" i="6" s="1"/>
  <c r="R181" i="6"/>
  <c r="AC181" i="6" s="1"/>
  <c r="Q181" i="6"/>
  <c r="AB181" i="6" s="1"/>
  <c r="AT180" i="6"/>
  <c r="BB180" i="6" s="1"/>
  <c r="AS180" i="6"/>
  <c r="BA180" i="6" s="1"/>
  <c r="AR180" i="6"/>
  <c r="AZ180" i="6" s="1"/>
  <c r="AQ180" i="6"/>
  <c r="AY180" i="6" s="1"/>
  <c r="AP180" i="6"/>
  <c r="AX180" i="6" s="1"/>
  <c r="AO180" i="6"/>
  <c r="AW180" i="6" s="1"/>
  <c r="Y180" i="6"/>
  <c r="AJ180" i="6" s="1"/>
  <c r="X180" i="6"/>
  <c r="AI180" i="6" s="1"/>
  <c r="W180" i="6"/>
  <c r="AH180" i="6" s="1"/>
  <c r="V180" i="6"/>
  <c r="AG180" i="6" s="1"/>
  <c r="U180" i="6"/>
  <c r="AF180" i="6" s="1"/>
  <c r="T180" i="6"/>
  <c r="AE180" i="6" s="1"/>
  <c r="S180" i="6"/>
  <c r="AD180" i="6" s="1"/>
  <c r="R180" i="6"/>
  <c r="AC180" i="6" s="1"/>
  <c r="Q180" i="6"/>
  <c r="AB180" i="6" s="1"/>
  <c r="AT179" i="6"/>
  <c r="BB179" i="6" s="1"/>
  <c r="AS179" i="6"/>
  <c r="BA179" i="6" s="1"/>
  <c r="AR179" i="6"/>
  <c r="AZ179" i="6" s="1"/>
  <c r="AQ179" i="6"/>
  <c r="AY179" i="6" s="1"/>
  <c r="AP179" i="6"/>
  <c r="AX179" i="6" s="1"/>
  <c r="AO179" i="6"/>
  <c r="AW179" i="6" s="1"/>
  <c r="Y179" i="6"/>
  <c r="AJ179" i="6" s="1"/>
  <c r="X179" i="6"/>
  <c r="AI179" i="6" s="1"/>
  <c r="W179" i="6"/>
  <c r="AH179" i="6" s="1"/>
  <c r="V179" i="6"/>
  <c r="AG179" i="6" s="1"/>
  <c r="U179" i="6"/>
  <c r="AF179" i="6" s="1"/>
  <c r="T179" i="6"/>
  <c r="AE179" i="6" s="1"/>
  <c r="S179" i="6"/>
  <c r="AD179" i="6" s="1"/>
  <c r="R179" i="6"/>
  <c r="AC179" i="6" s="1"/>
  <c r="Q179" i="6"/>
  <c r="AB179" i="6" s="1"/>
  <c r="AT178" i="6"/>
  <c r="BB178" i="6" s="1"/>
  <c r="AS178" i="6"/>
  <c r="BA178" i="6" s="1"/>
  <c r="AR178" i="6"/>
  <c r="AZ178" i="6" s="1"/>
  <c r="AQ178" i="6"/>
  <c r="AY178" i="6" s="1"/>
  <c r="AP178" i="6"/>
  <c r="AX178" i="6" s="1"/>
  <c r="AO178" i="6"/>
  <c r="AW178" i="6" s="1"/>
  <c r="Y178" i="6"/>
  <c r="AJ178" i="6" s="1"/>
  <c r="X178" i="6"/>
  <c r="AI178" i="6" s="1"/>
  <c r="W178" i="6"/>
  <c r="AH178" i="6" s="1"/>
  <c r="V178" i="6"/>
  <c r="AG178" i="6" s="1"/>
  <c r="U178" i="6"/>
  <c r="AF178" i="6" s="1"/>
  <c r="T178" i="6"/>
  <c r="AE178" i="6" s="1"/>
  <c r="S178" i="6"/>
  <c r="AD178" i="6" s="1"/>
  <c r="R178" i="6"/>
  <c r="AC178" i="6" s="1"/>
  <c r="Q178" i="6"/>
  <c r="AB178" i="6" s="1"/>
  <c r="AT177" i="6"/>
  <c r="BB177" i="6" s="1"/>
  <c r="AS177" i="6"/>
  <c r="BA177" i="6" s="1"/>
  <c r="AR177" i="6"/>
  <c r="AZ177" i="6" s="1"/>
  <c r="AQ177" i="6"/>
  <c r="AY177" i="6" s="1"/>
  <c r="AP177" i="6"/>
  <c r="AX177" i="6" s="1"/>
  <c r="AO177" i="6"/>
  <c r="AW177" i="6" s="1"/>
  <c r="Y177" i="6"/>
  <c r="AJ177" i="6" s="1"/>
  <c r="X177" i="6"/>
  <c r="AI177" i="6" s="1"/>
  <c r="W177" i="6"/>
  <c r="AH177" i="6" s="1"/>
  <c r="V177" i="6"/>
  <c r="AG177" i="6" s="1"/>
  <c r="U177" i="6"/>
  <c r="AF177" i="6" s="1"/>
  <c r="T177" i="6"/>
  <c r="AE177" i="6" s="1"/>
  <c r="S177" i="6"/>
  <c r="AD177" i="6" s="1"/>
  <c r="R177" i="6"/>
  <c r="AC177" i="6" s="1"/>
  <c r="Q177" i="6"/>
  <c r="AB177" i="6" s="1"/>
  <c r="AT176" i="6"/>
  <c r="BB176" i="6" s="1"/>
  <c r="AS176" i="6"/>
  <c r="BA176" i="6" s="1"/>
  <c r="AR176" i="6"/>
  <c r="AZ176" i="6" s="1"/>
  <c r="AQ176" i="6"/>
  <c r="AY176" i="6" s="1"/>
  <c r="AP176" i="6"/>
  <c r="AX176" i="6" s="1"/>
  <c r="AO176" i="6"/>
  <c r="AW176" i="6" s="1"/>
  <c r="Y176" i="6"/>
  <c r="AJ176" i="6" s="1"/>
  <c r="X176" i="6"/>
  <c r="AI176" i="6" s="1"/>
  <c r="W176" i="6"/>
  <c r="AH176" i="6" s="1"/>
  <c r="V176" i="6"/>
  <c r="AG176" i="6" s="1"/>
  <c r="U176" i="6"/>
  <c r="AF176" i="6" s="1"/>
  <c r="T176" i="6"/>
  <c r="AE176" i="6" s="1"/>
  <c r="S176" i="6"/>
  <c r="AD176" i="6" s="1"/>
  <c r="R176" i="6"/>
  <c r="AC176" i="6" s="1"/>
  <c r="Q176" i="6"/>
  <c r="AB176" i="6" s="1"/>
  <c r="AT175" i="6"/>
  <c r="BB175" i="6" s="1"/>
  <c r="AS175" i="6"/>
  <c r="BA175" i="6" s="1"/>
  <c r="AR175" i="6"/>
  <c r="AZ175" i="6" s="1"/>
  <c r="AQ175" i="6"/>
  <c r="AY175" i="6" s="1"/>
  <c r="AP175" i="6"/>
  <c r="AX175" i="6" s="1"/>
  <c r="AO175" i="6"/>
  <c r="AW175" i="6" s="1"/>
  <c r="Y175" i="6"/>
  <c r="AJ175" i="6" s="1"/>
  <c r="X175" i="6"/>
  <c r="AI175" i="6" s="1"/>
  <c r="W175" i="6"/>
  <c r="AH175" i="6" s="1"/>
  <c r="V175" i="6"/>
  <c r="AG175" i="6" s="1"/>
  <c r="U175" i="6"/>
  <c r="AF175" i="6" s="1"/>
  <c r="T175" i="6"/>
  <c r="AE175" i="6" s="1"/>
  <c r="S175" i="6"/>
  <c r="AD175" i="6" s="1"/>
  <c r="R175" i="6"/>
  <c r="AC175" i="6" s="1"/>
  <c r="Q175" i="6"/>
  <c r="AB175" i="6" s="1"/>
  <c r="AT174" i="6"/>
  <c r="BB174" i="6" s="1"/>
  <c r="AS174" i="6"/>
  <c r="BA174" i="6" s="1"/>
  <c r="AR174" i="6"/>
  <c r="AZ174" i="6" s="1"/>
  <c r="AQ174" i="6"/>
  <c r="AY174" i="6" s="1"/>
  <c r="AP174" i="6"/>
  <c r="AX174" i="6" s="1"/>
  <c r="AO174" i="6"/>
  <c r="AW174" i="6" s="1"/>
  <c r="Y174" i="6"/>
  <c r="AJ174" i="6" s="1"/>
  <c r="X174" i="6"/>
  <c r="AI174" i="6" s="1"/>
  <c r="W174" i="6"/>
  <c r="AH174" i="6" s="1"/>
  <c r="V174" i="6"/>
  <c r="AG174" i="6" s="1"/>
  <c r="U174" i="6"/>
  <c r="AF174" i="6" s="1"/>
  <c r="T174" i="6"/>
  <c r="AE174" i="6" s="1"/>
  <c r="S174" i="6"/>
  <c r="AD174" i="6" s="1"/>
  <c r="R174" i="6"/>
  <c r="AC174" i="6" s="1"/>
  <c r="Q174" i="6"/>
  <c r="AB174" i="6" s="1"/>
  <c r="AT173" i="6"/>
  <c r="BB173" i="6" s="1"/>
  <c r="AS173" i="6"/>
  <c r="BA173" i="6" s="1"/>
  <c r="AR173" i="6"/>
  <c r="AZ173" i="6" s="1"/>
  <c r="AQ173" i="6"/>
  <c r="AY173" i="6" s="1"/>
  <c r="AP173" i="6"/>
  <c r="AX173" i="6" s="1"/>
  <c r="AO173" i="6"/>
  <c r="AW173" i="6" s="1"/>
  <c r="Y173" i="6"/>
  <c r="AJ173" i="6" s="1"/>
  <c r="X173" i="6"/>
  <c r="AI173" i="6" s="1"/>
  <c r="W173" i="6"/>
  <c r="AH173" i="6" s="1"/>
  <c r="V173" i="6"/>
  <c r="AG173" i="6" s="1"/>
  <c r="U173" i="6"/>
  <c r="AF173" i="6" s="1"/>
  <c r="T173" i="6"/>
  <c r="AE173" i="6" s="1"/>
  <c r="S173" i="6"/>
  <c r="AD173" i="6" s="1"/>
  <c r="R173" i="6"/>
  <c r="AC173" i="6" s="1"/>
  <c r="Q173" i="6"/>
  <c r="AB173" i="6" s="1"/>
  <c r="AT172" i="6"/>
  <c r="BB172" i="6" s="1"/>
  <c r="AS172" i="6"/>
  <c r="BA172" i="6" s="1"/>
  <c r="AR172" i="6"/>
  <c r="AZ172" i="6" s="1"/>
  <c r="AQ172" i="6"/>
  <c r="AY172" i="6" s="1"/>
  <c r="AP172" i="6"/>
  <c r="AX172" i="6" s="1"/>
  <c r="AO172" i="6"/>
  <c r="AW172" i="6" s="1"/>
  <c r="Y172" i="6"/>
  <c r="AJ172" i="6" s="1"/>
  <c r="X172" i="6"/>
  <c r="AI172" i="6" s="1"/>
  <c r="W172" i="6"/>
  <c r="AH172" i="6" s="1"/>
  <c r="V172" i="6"/>
  <c r="AG172" i="6" s="1"/>
  <c r="U172" i="6"/>
  <c r="AF172" i="6" s="1"/>
  <c r="T172" i="6"/>
  <c r="AE172" i="6" s="1"/>
  <c r="S172" i="6"/>
  <c r="AD172" i="6" s="1"/>
  <c r="R172" i="6"/>
  <c r="AC172" i="6" s="1"/>
  <c r="Q172" i="6"/>
  <c r="AB172" i="6" s="1"/>
  <c r="AT171" i="6"/>
  <c r="BB171" i="6" s="1"/>
  <c r="AS171" i="6"/>
  <c r="BA171" i="6" s="1"/>
  <c r="AR171" i="6"/>
  <c r="AZ171" i="6" s="1"/>
  <c r="AQ171" i="6"/>
  <c r="AY171" i="6" s="1"/>
  <c r="AP171" i="6"/>
  <c r="AX171" i="6" s="1"/>
  <c r="AO171" i="6"/>
  <c r="AW171" i="6" s="1"/>
  <c r="Y171" i="6"/>
  <c r="AJ171" i="6" s="1"/>
  <c r="X171" i="6"/>
  <c r="AI171" i="6" s="1"/>
  <c r="W171" i="6"/>
  <c r="AH171" i="6" s="1"/>
  <c r="V171" i="6"/>
  <c r="AG171" i="6" s="1"/>
  <c r="U171" i="6"/>
  <c r="AF171" i="6" s="1"/>
  <c r="T171" i="6"/>
  <c r="AE171" i="6" s="1"/>
  <c r="S171" i="6"/>
  <c r="AD171" i="6" s="1"/>
  <c r="R171" i="6"/>
  <c r="AC171" i="6" s="1"/>
  <c r="Q171" i="6"/>
  <c r="AB171" i="6" s="1"/>
  <c r="AT170" i="6"/>
  <c r="BB170" i="6" s="1"/>
  <c r="AS170" i="6"/>
  <c r="BA170" i="6" s="1"/>
  <c r="AR170" i="6"/>
  <c r="AZ170" i="6" s="1"/>
  <c r="AQ170" i="6"/>
  <c r="AY170" i="6" s="1"/>
  <c r="AP170" i="6"/>
  <c r="AX170" i="6" s="1"/>
  <c r="AO170" i="6"/>
  <c r="AW170" i="6" s="1"/>
  <c r="Y170" i="6"/>
  <c r="AJ170" i="6" s="1"/>
  <c r="X170" i="6"/>
  <c r="AI170" i="6" s="1"/>
  <c r="W170" i="6"/>
  <c r="AH170" i="6" s="1"/>
  <c r="V170" i="6"/>
  <c r="AG170" i="6" s="1"/>
  <c r="U170" i="6"/>
  <c r="AF170" i="6" s="1"/>
  <c r="T170" i="6"/>
  <c r="AE170" i="6" s="1"/>
  <c r="S170" i="6"/>
  <c r="AD170" i="6" s="1"/>
  <c r="R170" i="6"/>
  <c r="AC170" i="6" s="1"/>
  <c r="Q170" i="6"/>
  <c r="AB170" i="6" s="1"/>
  <c r="AT169" i="6"/>
  <c r="BB169" i="6" s="1"/>
  <c r="AS169" i="6"/>
  <c r="BA169" i="6" s="1"/>
  <c r="AR169" i="6"/>
  <c r="AZ169" i="6" s="1"/>
  <c r="AQ169" i="6"/>
  <c r="AY169" i="6" s="1"/>
  <c r="AP169" i="6"/>
  <c r="AX169" i="6" s="1"/>
  <c r="AO169" i="6"/>
  <c r="AW169" i="6" s="1"/>
  <c r="Y169" i="6"/>
  <c r="AJ169" i="6" s="1"/>
  <c r="X169" i="6"/>
  <c r="AI169" i="6" s="1"/>
  <c r="W169" i="6"/>
  <c r="AH169" i="6" s="1"/>
  <c r="V169" i="6"/>
  <c r="AG169" i="6" s="1"/>
  <c r="U169" i="6"/>
  <c r="AF169" i="6" s="1"/>
  <c r="T169" i="6"/>
  <c r="AE169" i="6" s="1"/>
  <c r="S169" i="6"/>
  <c r="AD169" i="6" s="1"/>
  <c r="R169" i="6"/>
  <c r="AC169" i="6" s="1"/>
  <c r="Q169" i="6"/>
  <c r="AB169" i="6" s="1"/>
  <c r="AT168" i="6"/>
  <c r="BB168" i="6" s="1"/>
  <c r="AS168" i="6"/>
  <c r="BA168" i="6" s="1"/>
  <c r="AR168" i="6"/>
  <c r="AZ168" i="6" s="1"/>
  <c r="AQ168" i="6"/>
  <c r="AY168" i="6" s="1"/>
  <c r="AP168" i="6"/>
  <c r="AX168" i="6" s="1"/>
  <c r="AO168" i="6"/>
  <c r="AW168" i="6" s="1"/>
  <c r="Y168" i="6"/>
  <c r="AJ168" i="6" s="1"/>
  <c r="X168" i="6"/>
  <c r="AI168" i="6" s="1"/>
  <c r="W168" i="6"/>
  <c r="AH168" i="6" s="1"/>
  <c r="V168" i="6"/>
  <c r="AG168" i="6" s="1"/>
  <c r="U168" i="6"/>
  <c r="AF168" i="6" s="1"/>
  <c r="T168" i="6"/>
  <c r="AE168" i="6" s="1"/>
  <c r="S168" i="6"/>
  <c r="AD168" i="6" s="1"/>
  <c r="R168" i="6"/>
  <c r="AC168" i="6" s="1"/>
  <c r="Q168" i="6"/>
  <c r="AB168" i="6" s="1"/>
  <c r="AT167" i="6"/>
  <c r="BB167" i="6" s="1"/>
  <c r="AS167" i="6"/>
  <c r="BA167" i="6" s="1"/>
  <c r="AR167" i="6"/>
  <c r="AZ167" i="6" s="1"/>
  <c r="AQ167" i="6"/>
  <c r="AY167" i="6" s="1"/>
  <c r="AP167" i="6"/>
  <c r="AX167" i="6" s="1"/>
  <c r="AO167" i="6"/>
  <c r="AW167" i="6" s="1"/>
  <c r="Y167" i="6"/>
  <c r="AJ167" i="6" s="1"/>
  <c r="X167" i="6"/>
  <c r="AI167" i="6" s="1"/>
  <c r="W167" i="6"/>
  <c r="AH167" i="6" s="1"/>
  <c r="V167" i="6"/>
  <c r="AG167" i="6" s="1"/>
  <c r="U167" i="6"/>
  <c r="AF167" i="6" s="1"/>
  <c r="T167" i="6"/>
  <c r="AE167" i="6" s="1"/>
  <c r="S167" i="6"/>
  <c r="AD167" i="6" s="1"/>
  <c r="R167" i="6"/>
  <c r="AC167" i="6" s="1"/>
  <c r="Q167" i="6"/>
  <c r="AB167" i="6" s="1"/>
  <c r="AT166" i="6"/>
  <c r="BB166" i="6" s="1"/>
  <c r="AS166" i="6"/>
  <c r="BA166" i="6" s="1"/>
  <c r="AR166" i="6"/>
  <c r="AZ166" i="6" s="1"/>
  <c r="AQ166" i="6"/>
  <c r="AY166" i="6" s="1"/>
  <c r="AP166" i="6"/>
  <c r="AX166" i="6" s="1"/>
  <c r="AO166" i="6"/>
  <c r="AW166" i="6" s="1"/>
  <c r="Y166" i="6"/>
  <c r="AJ166" i="6" s="1"/>
  <c r="X166" i="6"/>
  <c r="AI166" i="6" s="1"/>
  <c r="W166" i="6"/>
  <c r="AH166" i="6" s="1"/>
  <c r="V166" i="6"/>
  <c r="AG166" i="6" s="1"/>
  <c r="U166" i="6"/>
  <c r="AF166" i="6" s="1"/>
  <c r="T166" i="6"/>
  <c r="AE166" i="6" s="1"/>
  <c r="S166" i="6"/>
  <c r="AD166" i="6" s="1"/>
  <c r="R166" i="6"/>
  <c r="AC166" i="6" s="1"/>
  <c r="Q166" i="6"/>
  <c r="AB166" i="6" s="1"/>
  <c r="AT165" i="6"/>
  <c r="BB165" i="6" s="1"/>
  <c r="AS165" i="6"/>
  <c r="BA165" i="6" s="1"/>
  <c r="AR165" i="6"/>
  <c r="AZ165" i="6" s="1"/>
  <c r="AQ165" i="6"/>
  <c r="AY165" i="6" s="1"/>
  <c r="AP165" i="6"/>
  <c r="AX165" i="6" s="1"/>
  <c r="AO165" i="6"/>
  <c r="AW165" i="6" s="1"/>
  <c r="Y165" i="6"/>
  <c r="AJ165" i="6" s="1"/>
  <c r="X165" i="6"/>
  <c r="AI165" i="6" s="1"/>
  <c r="W165" i="6"/>
  <c r="AH165" i="6" s="1"/>
  <c r="V165" i="6"/>
  <c r="AG165" i="6" s="1"/>
  <c r="U165" i="6"/>
  <c r="AF165" i="6" s="1"/>
  <c r="T165" i="6"/>
  <c r="AE165" i="6" s="1"/>
  <c r="S165" i="6"/>
  <c r="AD165" i="6" s="1"/>
  <c r="R165" i="6"/>
  <c r="AC165" i="6" s="1"/>
  <c r="Q165" i="6"/>
  <c r="AB165" i="6" s="1"/>
  <c r="AT164" i="6"/>
  <c r="BB164" i="6" s="1"/>
  <c r="AS164" i="6"/>
  <c r="BA164" i="6" s="1"/>
  <c r="AR164" i="6"/>
  <c r="AZ164" i="6" s="1"/>
  <c r="AQ164" i="6"/>
  <c r="AY164" i="6" s="1"/>
  <c r="AP164" i="6"/>
  <c r="AX164" i="6" s="1"/>
  <c r="AO164" i="6"/>
  <c r="AW164" i="6" s="1"/>
  <c r="Y164" i="6"/>
  <c r="AJ164" i="6" s="1"/>
  <c r="X164" i="6"/>
  <c r="AI164" i="6" s="1"/>
  <c r="W164" i="6"/>
  <c r="AH164" i="6" s="1"/>
  <c r="V164" i="6"/>
  <c r="AG164" i="6" s="1"/>
  <c r="U164" i="6"/>
  <c r="AF164" i="6" s="1"/>
  <c r="T164" i="6"/>
  <c r="AE164" i="6" s="1"/>
  <c r="S164" i="6"/>
  <c r="AD164" i="6" s="1"/>
  <c r="R164" i="6"/>
  <c r="AC164" i="6" s="1"/>
  <c r="Q164" i="6"/>
  <c r="AB164" i="6" s="1"/>
  <c r="AT163" i="6"/>
  <c r="BB163" i="6" s="1"/>
  <c r="AS163" i="6"/>
  <c r="BA163" i="6" s="1"/>
  <c r="AR163" i="6"/>
  <c r="AZ163" i="6" s="1"/>
  <c r="AQ163" i="6"/>
  <c r="AY163" i="6" s="1"/>
  <c r="AP163" i="6"/>
  <c r="AX163" i="6" s="1"/>
  <c r="AO163" i="6"/>
  <c r="AW163" i="6" s="1"/>
  <c r="Y163" i="6"/>
  <c r="AJ163" i="6" s="1"/>
  <c r="X163" i="6"/>
  <c r="AI163" i="6" s="1"/>
  <c r="W163" i="6"/>
  <c r="AH163" i="6" s="1"/>
  <c r="V163" i="6"/>
  <c r="AG163" i="6" s="1"/>
  <c r="U163" i="6"/>
  <c r="AF163" i="6" s="1"/>
  <c r="T163" i="6"/>
  <c r="AE163" i="6" s="1"/>
  <c r="S163" i="6"/>
  <c r="AD163" i="6" s="1"/>
  <c r="R163" i="6"/>
  <c r="AC163" i="6" s="1"/>
  <c r="Q163" i="6"/>
  <c r="AB163" i="6" s="1"/>
  <c r="AT162" i="6"/>
  <c r="BB162" i="6" s="1"/>
  <c r="AS162" i="6"/>
  <c r="BA162" i="6" s="1"/>
  <c r="AR162" i="6"/>
  <c r="AZ162" i="6" s="1"/>
  <c r="AQ162" i="6"/>
  <c r="AY162" i="6" s="1"/>
  <c r="AP162" i="6"/>
  <c r="AX162" i="6" s="1"/>
  <c r="AO162" i="6"/>
  <c r="AW162" i="6" s="1"/>
  <c r="Y162" i="6"/>
  <c r="AJ162" i="6" s="1"/>
  <c r="X162" i="6"/>
  <c r="AI162" i="6" s="1"/>
  <c r="W162" i="6"/>
  <c r="AH162" i="6" s="1"/>
  <c r="V162" i="6"/>
  <c r="AG162" i="6" s="1"/>
  <c r="U162" i="6"/>
  <c r="AF162" i="6" s="1"/>
  <c r="T162" i="6"/>
  <c r="AE162" i="6" s="1"/>
  <c r="S162" i="6"/>
  <c r="AD162" i="6" s="1"/>
  <c r="R162" i="6"/>
  <c r="AC162" i="6" s="1"/>
  <c r="Q162" i="6"/>
  <c r="AB162" i="6" s="1"/>
  <c r="AT161" i="6"/>
  <c r="BB161" i="6" s="1"/>
  <c r="AS161" i="6"/>
  <c r="BA161" i="6" s="1"/>
  <c r="AR161" i="6"/>
  <c r="AZ161" i="6" s="1"/>
  <c r="AQ161" i="6"/>
  <c r="AY161" i="6" s="1"/>
  <c r="AP161" i="6"/>
  <c r="AX161" i="6" s="1"/>
  <c r="AO161" i="6"/>
  <c r="AW161" i="6" s="1"/>
  <c r="Y161" i="6"/>
  <c r="AJ161" i="6" s="1"/>
  <c r="X161" i="6"/>
  <c r="AI161" i="6" s="1"/>
  <c r="W161" i="6"/>
  <c r="AH161" i="6" s="1"/>
  <c r="V161" i="6"/>
  <c r="AG161" i="6" s="1"/>
  <c r="U161" i="6"/>
  <c r="AF161" i="6" s="1"/>
  <c r="T161" i="6"/>
  <c r="AE161" i="6" s="1"/>
  <c r="S161" i="6"/>
  <c r="AD161" i="6" s="1"/>
  <c r="R161" i="6"/>
  <c r="AC161" i="6" s="1"/>
  <c r="Q161" i="6"/>
  <c r="AB161" i="6" s="1"/>
  <c r="AT160" i="6"/>
  <c r="BB160" i="6" s="1"/>
  <c r="AS160" i="6"/>
  <c r="BA160" i="6" s="1"/>
  <c r="AR160" i="6"/>
  <c r="AZ160" i="6" s="1"/>
  <c r="AQ160" i="6"/>
  <c r="AY160" i="6" s="1"/>
  <c r="AP160" i="6"/>
  <c r="AX160" i="6" s="1"/>
  <c r="AO160" i="6"/>
  <c r="AW160" i="6" s="1"/>
  <c r="Y160" i="6"/>
  <c r="AJ160" i="6" s="1"/>
  <c r="X160" i="6"/>
  <c r="AI160" i="6" s="1"/>
  <c r="W160" i="6"/>
  <c r="AH160" i="6" s="1"/>
  <c r="V160" i="6"/>
  <c r="AG160" i="6" s="1"/>
  <c r="U160" i="6"/>
  <c r="AF160" i="6" s="1"/>
  <c r="T160" i="6"/>
  <c r="AE160" i="6" s="1"/>
  <c r="S160" i="6"/>
  <c r="AD160" i="6" s="1"/>
  <c r="R160" i="6"/>
  <c r="AC160" i="6" s="1"/>
  <c r="Q160" i="6"/>
  <c r="AB160" i="6" s="1"/>
  <c r="AT159" i="6"/>
  <c r="BB159" i="6" s="1"/>
  <c r="AS159" i="6"/>
  <c r="BA159" i="6" s="1"/>
  <c r="AR159" i="6"/>
  <c r="AZ159" i="6" s="1"/>
  <c r="AQ159" i="6"/>
  <c r="AY159" i="6" s="1"/>
  <c r="AP159" i="6"/>
  <c r="AX159" i="6" s="1"/>
  <c r="AO159" i="6"/>
  <c r="AW159" i="6" s="1"/>
  <c r="Y159" i="6"/>
  <c r="AJ159" i="6" s="1"/>
  <c r="X159" i="6"/>
  <c r="AI159" i="6" s="1"/>
  <c r="W159" i="6"/>
  <c r="AH159" i="6" s="1"/>
  <c r="V159" i="6"/>
  <c r="AG159" i="6" s="1"/>
  <c r="U159" i="6"/>
  <c r="AF159" i="6" s="1"/>
  <c r="T159" i="6"/>
  <c r="AE159" i="6" s="1"/>
  <c r="S159" i="6"/>
  <c r="AD159" i="6" s="1"/>
  <c r="R159" i="6"/>
  <c r="AC159" i="6" s="1"/>
  <c r="Q159" i="6"/>
  <c r="AB159" i="6" s="1"/>
  <c r="AT154" i="6"/>
  <c r="BB154" i="6" s="1"/>
  <c r="AS154" i="6"/>
  <c r="BA154" i="6" s="1"/>
  <c r="AR154" i="6"/>
  <c r="AZ154" i="6" s="1"/>
  <c r="AQ154" i="6"/>
  <c r="AY154" i="6" s="1"/>
  <c r="AP154" i="6"/>
  <c r="AX154" i="6" s="1"/>
  <c r="AO154" i="6"/>
  <c r="AW154" i="6" s="1"/>
  <c r="Y154" i="6"/>
  <c r="AJ154" i="6" s="1"/>
  <c r="X154" i="6"/>
  <c r="AI154" i="6" s="1"/>
  <c r="W154" i="6"/>
  <c r="AH154" i="6" s="1"/>
  <c r="V154" i="6"/>
  <c r="AG154" i="6" s="1"/>
  <c r="U154" i="6"/>
  <c r="AF154" i="6" s="1"/>
  <c r="T154" i="6"/>
  <c r="AE154" i="6" s="1"/>
  <c r="S154" i="6"/>
  <c r="AD154" i="6" s="1"/>
  <c r="R154" i="6"/>
  <c r="AC154" i="6" s="1"/>
  <c r="Q154" i="6"/>
  <c r="AB154" i="6" s="1"/>
  <c r="AT153" i="6"/>
  <c r="BB153" i="6" s="1"/>
  <c r="AS153" i="6"/>
  <c r="BA153" i="6" s="1"/>
  <c r="AR153" i="6"/>
  <c r="AZ153" i="6" s="1"/>
  <c r="AQ153" i="6"/>
  <c r="AY153" i="6" s="1"/>
  <c r="AP153" i="6"/>
  <c r="AX153" i="6" s="1"/>
  <c r="AO153" i="6"/>
  <c r="AW153" i="6" s="1"/>
  <c r="Y153" i="6"/>
  <c r="AJ153" i="6" s="1"/>
  <c r="X153" i="6"/>
  <c r="AI153" i="6" s="1"/>
  <c r="W153" i="6"/>
  <c r="AH153" i="6" s="1"/>
  <c r="V153" i="6"/>
  <c r="AG153" i="6" s="1"/>
  <c r="U153" i="6"/>
  <c r="AF153" i="6" s="1"/>
  <c r="T153" i="6"/>
  <c r="AE153" i="6" s="1"/>
  <c r="S153" i="6"/>
  <c r="AD153" i="6" s="1"/>
  <c r="R153" i="6"/>
  <c r="AC153" i="6" s="1"/>
  <c r="Q153" i="6"/>
  <c r="AB153" i="6" s="1"/>
  <c r="AT152" i="6"/>
  <c r="BB152" i="6" s="1"/>
  <c r="AS152" i="6"/>
  <c r="BA152" i="6" s="1"/>
  <c r="AR152" i="6"/>
  <c r="AZ152" i="6" s="1"/>
  <c r="AQ152" i="6"/>
  <c r="AY152" i="6" s="1"/>
  <c r="AP152" i="6"/>
  <c r="AX152" i="6" s="1"/>
  <c r="AO152" i="6"/>
  <c r="AW152" i="6" s="1"/>
  <c r="Y152" i="6"/>
  <c r="AJ152" i="6" s="1"/>
  <c r="X152" i="6"/>
  <c r="AI152" i="6" s="1"/>
  <c r="W152" i="6"/>
  <c r="AH152" i="6" s="1"/>
  <c r="V152" i="6"/>
  <c r="AG152" i="6" s="1"/>
  <c r="U152" i="6"/>
  <c r="AF152" i="6" s="1"/>
  <c r="T152" i="6"/>
  <c r="AE152" i="6" s="1"/>
  <c r="S152" i="6"/>
  <c r="AD152" i="6" s="1"/>
  <c r="R152" i="6"/>
  <c r="AC152" i="6" s="1"/>
  <c r="Q152" i="6"/>
  <c r="AB152" i="6" s="1"/>
  <c r="AT151" i="6"/>
  <c r="BB151" i="6" s="1"/>
  <c r="AS151" i="6"/>
  <c r="BA151" i="6" s="1"/>
  <c r="AR151" i="6"/>
  <c r="AZ151" i="6" s="1"/>
  <c r="AQ151" i="6"/>
  <c r="AY151" i="6" s="1"/>
  <c r="AP151" i="6"/>
  <c r="AX151" i="6" s="1"/>
  <c r="AO151" i="6"/>
  <c r="AW151" i="6" s="1"/>
  <c r="Y151" i="6"/>
  <c r="AJ151" i="6" s="1"/>
  <c r="X151" i="6"/>
  <c r="AI151" i="6" s="1"/>
  <c r="W151" i="6"/>
  <c r="AH151" i="6" s="1"/>
  <c r="V151" i="6"/>
  <c r="AG151" i="6" s="1"/>
  <c r="U151" i="6"/>
  <c r="AF151" i="6" s="1"/>
  <c r="T151" i="6"/>
  <c r="AE151" i="6" s="1"/>
  <c r="S151" i="6"/>
  <c r="AD151" i="6" s="1"/>
  <c r="R151" i="6"/>
  <c r="AC151" i="6" s="1"/>
  <c r="Q151" i="6"/>
  <c r="AB151" i="6" s="1"/>
  <c r="AT150" i="6"/>
  <c r="BB150" i="6" s="1"/>
  <c r="AS150" i="6"/>
  <c r="BA150" i="6" s="1"/>
  <c r="AR150" i="6"/>
  <c r="AZ150" i="6" s="1"/>
  <c r="AQ150" i="6"/>
  <c r="AY150" i="6" s="1"/>
  <c r="AP150" i="6"/>
  <c r="AX150" i="6" s="1"/>
  <c r="AO150" i="6"/>
  <c r="AW150" i="6" s="1"/>
  <c r="Y150" i="6"/>
  <c r="AJ150" i="6" s="1"/>
  <c r="X150" i="6"/>
  <c r="AI150" i="6" s="1"/>
  <c r="W150" i="6"/>
  <c r="AH150" i="6" s="1"/>
  <c r="V150" i="6"/>
  <c r="AG150" i="6" s="1"/>
  <c r="U150" i="6"/>
  <c r="AF150" i="6" s="1"/>
  <c r="T150" i="6"/>
  <c r="AE150" i="6" s="1"/>
  <c r="S150" i="6"/>
  <c r="AD150" i="6" s="1"/>
  <c r="R150" i="6"/>
  <c r="AC150" i="6" s="1"/>
  <c r="Q150" i="6"/>
  <c r="AB150" i="6" s="1"/>
  <c r="AT149" i="6"/>
  <c r="BB149" i="6" s="1"/>
  <c r="AS149" i="6"/>
  <c r="BA149" i="6" s="1"/>
  <c r="AR149" i="6"/>
  <c r="AZ149" i="6" s="1"/>
  <c r="AQ149" i="6"/>
  <c r="AY149" i="6" s="1"/>
  <c r="AP149" i="6"/>
  <c r="AX149" i="6" s="1"/>
  <c r="AO149" i="6"/>
  <c r="AW149" i="6" s="1"/>
  <c r="Y149" i="6"/>
  <c r="AJ149" i="6" s="1"/>
  <c r="X149" i="6"/>
  <c r="AI149" i="6" s="1"/>
  <c r="W149" i="6"/>
  <c r="AH149" i="6" s="1"/>
  <c r="V149" i="6"/>
  <c r="AG149" i="6" s="1"/>
  <c r="U149" i="6"/>
  <c r="AF149" i="6" s="1"/>
  <c r="T149" i="6"/>
  <c r="AE149" i="6" s="1"/>
  <c r="S149" i="6"/>
  <c r="AD149" i="6" s="1"/>
  <c r="R149" i="6"/>
  <c r="AC149" i="6" s="1"/>
  <c r="Q149" i="6"/>
  <c r="AB149" i="6" s="1"/>
  <c r="AT148" i="6"/>
  <c r="BB148" i="6" s="1"/>
  <c r="AS148" i="6"/>
  <c r="BA148" i="6" s="1"/>
  <c r="AR148" i="6"/>
  <c r="AZ148" i="6" s="1"/>
  <c r="AQ148" i="6"/>
  <c r="AY148" i="6" s="1"/>
  <c r="AP148" i="6"/>
  <c r="AX148" i="6" s="1"/>
  <c r="AO148" i="6"/>
  <c r="AW148" i="6" s="1"/>
  <c r="Y148" i="6"/>
  <c r="AJ148" i="6" s="1"/>
  <c r="X148" i="6"/>
  <c r="AI148" i="6" s="1"/>
  <c r="W148" i="6"/>
  <c r="AH148" i="6" s="1"/>
  <c r="V148" i="6"/>
  <c r="AG148" i="6" s="1"/>
  <c r="U148" i="6"/>
  <c r="AF148" i="6" s="1"/>
  <c r="T148" i="6"/>
  <c r="AE148" i="6" s="1"/>
  <c r="S148" i="6"/>
  <c r="AD148" i="6" s="1"/>
  <c r="R148" i="6"/>
  <c r="AC148" i="6" s="1"/>
  <c r="Q148" i="6"/>
  <c r="AB148" i="6" s="1"/>
  <c r="AT147" i="6"/>
  <c r="BB147" i="6" s="1"/>
  <c r="AS147" i="6"/>
  <c r="BA147" i="6" s="1"/>
  <c r="AR147" i="6"/>
  <c r="AZ147" i="6" s="1"/>
  <c r="AQ147" i="6"/>
  <c r="AY147" i="6" s="1"/>
  <c r="AP147" i="6"/>
  <c r="AX147" i="6" s="1"/>
  <c r="AO147" i="6"/>
  <c r="AW147" i="6" s="1"/>
  <c r="Y147" i="6"/>
  <c r="AJ147" i="6" s="1"/>
  <c r="X147" i="6"/>
  <c r="AI147" i="6" s="1"/>
  <c r="W147" i="6"/>
  <c r="AH147" i="6" s="1"/>
  <c r="V147" i="6"/>
  <c r="AG147" i="6" s="1"/>
  <c r="U147" i="6"/>
  <c r="AF147" i="6" s="1"/>
  <c r="T147" i="6"/>
  <c r="AE147" i="6" s="1"/>
  <c r="S147" i="6"/>
  <c r="AD147" i="6" s="1"/>
  <c r="R147" i="6"/>
  <c r="AC147" i="6" s="1"/>
  <c r="Q147" i="6"/>
  <c r="AB147" i="6" s="1"/>
  <c r="AT146" i="6"/>
  <c r="BB146" i="6" s="1"/>
  <c r="AS146" i="6"/>
  <c r="BA146" i="6" s="1"/>
  <c r="AR146" i="6"/>
  <c r="AZ146" i="6" s="1"/>
  <c r="AQ146" i="6"/>
  <c r="AY146" i="6" s="1"/>
  <c r="AP146" i="6"/>
  <c r="AX146" i="6" s="1"/>
  <c r="AO146" i="6"/>
  <c r="AW146" i="6" s="1"/>
  <c r="Y146" i="6"/>
  <c r="AJ146" i="6" s="1"/>
  <c r="X146" i="6"/>
  <c r="AI146" i="6" s="1"/>
  <c r="W146" i="6"/>
  <c r="AH146" i="6" s="1"/>
  <c r="V146" i="6"/>
  <c r="AG146" i="6" s="1"/>
  <c r="U146" i="6"/>
  <c r="AF146" i="6" s="1"/>
  <c r="T146" i="6"/>
  <c r="AE146" i="6" s="1"/>
  <c r="S146" i="6"/>
  <c r="AD146" i="6" s="1"/>
  <c r="R146" i="6"/>
  <c r="AC146" i="6" s="1"/>
  <c r="Q146" i="6"/>
  <c r="AB146" i="6" s="1"/>
  <c r="AT145" i="6"/>
  <c r="BB145" i="6" s="1"/>
  <c r="AS145" i="6"/>
  <c r="BA145" i="6" s="1"/>
  <c r="AR145" i="6"/>
  <c r="AZ145" i="6" s="1"/>
  <c r="AQ145" i="6"/>
  <c r="AY145" i="6" s="1"/>
  <c r="AP145" i="6"/>
  <c r="AX145" i="6" s="1"/>
  <c r="AO145" i="6"/>
  <c r="AW145" i="6" s="1"/>
  <c r="Y145" i="6"/>
  <c r="AJ145" i="6" s="1"/>
  <c r="X145" i="6"/>
  <c r="AI145" i="6" s="1"/>
  <c r="W145" i="6"/>
  <c r="AH145" i="6" s="1"/>
  <c r="V145" i="6"/>
  <c r="AG145" i="6" s="1"/>
  <c r="U145" i="6"/>
  <c r="AF145" i="6" s="1"/>
  <c r="T145" i="6"/>
  <c r="AE145" i="6" s="1"/>
  <c r="S145" i="6"/>
  <c r="AD145" i="6" s="1"/>
  <c r="R145" i="6"/>
  <c r="AC145" i="6" s="1"/>
  <c r="Q145" i="6"/>
  <c r="AB145" i="6" s="1"/>
  <c r="AT144" i="6"/>
  <c r="BB144" i="6" s="1"/>
  <c r="AS144" i="6"/>
  <c r="BA144" i="6" s="1"/>
  <c r="AR144" i="6"/>
  <c r="AZ144" i="6" s="1"/>
  <c r="AQ144" i="6"/>
  <c r="AY144" i="6" s="1"/>
  <c r="AP144" i="6"/>
  <c r="AX144" i="6" s="1"/>
  <c r="AO144" i="6"/>
  <c r="AW144" i="6" s="1"/>
  <c r="Y144" i="6"/>
  <c r="AJ144" i="6" s="1"/>
  <c r="X144" i="6"/>
  <c r="AI144" i="6" s="1"/>
  <c r="W144" i="6"/>
  <c r="AH144" i="6" s="1"/>
  <c r="V144" i="6"/>
  <c r="AG144" i="6" s="1"/>
  <c r="U144" i="6"/>
  <c r="AF144" i="6" s="1"/>
  <c r="T144" i="6"/>
  <c r="AE144" i="6" s="1"/>
  <c r="S144" i="6"/>
  <c r="AD144" i="6" s="1"/>
  <c r="R144" i="6"/>
  <c r="AC144" i="6" s="1"/>
  <c r="Q144" i="6"/>
  <c r="AB144" i="6" s="1"/>
  <c r="AT143" i="6"/>
  <c r="BB143" i="6" s="1"/>
  <c r="AS143" i="6"/>
  <c r="BA143" i="6" s="1"/>
  <c r="AR143" i="6"/>
  <c r="AZ143" i="6" s="1"/>
  <c r="AQ143" i="6"/>
  <c r="AY143" i="6" s="1"/>
  <c r="AP143" i="6"/>
  <c r="AX143" i="6" s="1"/>
  <c r="AO143" i="6"/>
  <c r="AW143" i="6" s="1"/>
  <c r="Y143" i="6"/>
  <c r="AJ143" i="6" s="1"/>
  <c r="X143" i="6"/>
  <c r="AI143" i="6" s="1"/>
  <c r="W143" i="6"/>
  <c r="AH143" i="6" s="1"/>
  <c r="V143" i="6"/>
  <c r="AG143" i="6" s="1"/>
  <c r="U143" i="6"/>
  <c r="AF143" i="6" s="1"/>
  <c r="T143" i="6"/>
  <c r="AE143" i="6" s="1"/>
  <c r="S143" i="6"/>
  <c r="AD143" i="6" s="1"/>
  <c r="R143" i="6"/>
  <c r="AC143" i="6" s="1"/>
  <c r="Q143" i="6"/>
  <c r="AB143" i="6" s="1"/>
  <c r="AT142" i="6"/>
  <c r="BB142" i="6" s="1"/>
  <c r="AS142" i="6"/>
  <c r="BA142" i="6" s="1"/>
  <c r="AR142" i="6"/>
  <c r="AZ142" i="6" s="1"/>
  <c r="AQ142" i="6"/>
  <c r="AY142" i="6" s="1"/>
  <c r="AP142" i="6"/>
  <c r="AX142" i="6" s="1"/>
  <c r="AO142" i="6"/>
  <c r="AW142" i="6" s="1"/>
  <c r="Y142" i="6"/>
  <c r="AJ142" i="6" s="1"/>
  <c r="X142" i="6"/>
  <c r="AI142" i="6" s="1"/>
  <c r="W142" i="6"/>
  <c r="AH142" i="6" s="1"/>
  <c r="V142" i="6"/>
  <c r="AG142" i="6" s="1"/>
  <c r="U142" i="6"/>
  <c r="AF142" i="6" s="1"/>
  <c r="T142" i="6"/>
  <c r="AE142" i="6" s="1"/>
  <c r="S142" i="6"/>
  <c r="AD142" i="6" s="1"/>
  <c r="R142" i="6"/>
  <c r="AC142" i="6" s="1"/>
  <c r="Q142" i="6"/>
  <c r="AB142" i="6" s="1"/>
  <c r="AT141" i="6"/>
  <c r="BB141" i="6" s="1"/>
  <c r="AS141" i="6"/>
  <c r="BA141" i="6" s="1"/>
  <c r="AR141" i="6"/>
  <c r="AZ141" i="6" s="1"/>
  <c r="AQ141" i="6"/>
  <c r="AY141" i="6" s="1"/>
  <c r="AP141" i="6"/>
  <c r="AX141" i="6" s="1"/>
  <c r="AO141" i="6"/>
  <c r="AW141" i="6" s="1"/>
  <c r="Y141" i="6"/>
  <c r="AJ141" i="6" s="1"/>
  <c r="X141" i="6"/>
  <c r="AI141" i="6" s="1"/>
  <c r="W141" i="6"/>
  <c r="AH141" i="6" s="1"/>
  <c r="V141" i="6"/>
  <c r="AG141" i="6" s="1"/>
  <c r="U141" i="6"/>
  <c r="AF141" i="6" s="1"/>
  <c r="T141" i="6"/>
  <c r="AE141" i="6" s="1"/>
  <c r="S141" i="6"/>
  <c r="AD141" i="6" s="1"/>
  <c r="R141" i="6"/>
  <c r="AC141" i="6" s="1"/>
  <c r="Q141" i="6"/>
  <c r="AB141" i="6" s="1"/>
  <c r="AT140" i="6"/>
  <c r="BB140" i="6" s="1"/>
  <c r="AS140" i="6"/>
  <c r="BA140" i="6" s="1"/>
  <c r="AR140" i="6"/>
  <c r="AZ140" i="6" s="1"/>
  <c r="AQ140" i="6"/>
  <c r="AY140" i="6" s="1"/>
  <c r="AP140" i="6"/>
  <c r="AX140" i="6" s="1"/>
  <c r="AO140" i="6"/>
  <c r="AW140" i="6" s="1"/>
  <c r="Y140" i="6"/>
  <c r="AJ140" i="6" s="1"/>
  <c r="X140" i="6"/>
  <c r="AI140" i="6" s="1"/>
  <c r="W140" i="6"/>
  <c r="AH140" i="6" s="1"/>
  <c r="V140" i="6"/>
  <c r="AG140" i="6" s="1"/>
  <c r="U140" i="6"/>
  <c r="AF140" i="6" s="1"/>
  <c r="T140" i="6"/>
  <c r="AE140" i="6" s="1"/>
  <c r="S140" i="6"/>
  <c r="AD140" i="6" s="1"/>
  <c r="R140" i="6"/>
  <c r="AC140" i="6" s="1"/>
  <c r="Q140" i="6"/>
  <c r="AB140" i="6" s="1"/>
  <c r="AT139" i="6"/>
  <c r="BB139" i="6" s="1"/>
  <c r="AS139" i="6"/>
  <c r="BA139" i="6" s="1"/>
  <c r="AR139" i="6"/>
  <c r="AZ139" i="6" s="1"/>
  <c r="AQ139" i="6"/>
  <c r="AY139" i="6" s="1"/>
  <c r="AP139" i="6"/>
  <c r="AX139" i="6" s="1"/>
  <c r="AO139" i="6"/>
  <c r="AW139" i="6" s="1"/>
  <c r="Y139" i="6"/>
  <c r="AJ139" i="6" s="1"/>
  <c r="X139" i="6"/>
  <c r="AI139" i="6" s="1"/>
  <c r="W139" i="6"/>
  <c r="AH139" i="6" s="1"/>
  <c r="V139" i="6"/>
  <c r="AG139" i="6" s="1"/>
  <c r="U139" i="6"/>
  <c r="AF139" i="6" s="1"/>
  <c r="T139" i="6"/>
  <c r="AE139" i="6" s="1"/>
  <c r="S139" i="6"/>
  <c r="AD139" i="6" s="1"/>
  <c r="R139" i="6"/>
  <c r="AC139" i="6" s="1"/>
  <c r="Q139" i="6"/>
  <c r="AB139" i="6" s="1"/>
  <c r="AT138" i="6"/>
  <c r="BB138" i="6" s="1"/>
  <c r="AS138" i="6"/>
  <c r="BA138" i="6" s="1"/>
  <c r="AR138" i="6"/>
  <c r="AZ138" i="6" s="1"/>
  <c r="AQ138" i="6"/>
  <c r="AY138" i="6" s="1"/>
  <c r="AP138" i="6"/>
  <c r="AX138" i="6" s="1"/>
  <c r="AO138" i="6"/>
  <c r="AW138" i="6" s="1"/>
  <c r="Y138" i="6"/>
  <c r="AJ138" i="6" s="1"/>
  <c r="X138" i="6"/>
  <c r="AI138" i="6" s="1"/>
  <c r="W138" i="6"/>
  <c r="AH138" i="6" s="1"/>
  <c r="V138" i="6"/>
  <c r="AG138" i="6" s="1"/>
  <c r="U138" i="6"/>
  <c r="AF138" i="6" s="1"/>
  <c r="T138" i="6"/>
  <c r="AE138" i="6" s="1"/>
  <c r="S138" i="6"/>
  <c r="AD138" i="6" s="1"/>
  <c r="R138" i="6"/>
  <c r="AC138" i="6" s="1"/>
  <c r="Q138" i="6"/>
  <c r="AB138" i="6" s="1"/>
  <c r="AT137" i="6"/>
  <c r="BB137" i="6" s="1"/>
  <c r="AS137" i="6"/>
  <c r="BA137" i="6" s="1"/>
  <c r="AR137" i="6"/>
  <c r="AZ137" i="6" s="1"/>
  <c r="AQ137" i="6"/>
  <c r="AY137" i="6" s="1"/>
  <c r="AP137" i="6"/>
  <c r="AX137" i="6" s="1"/>
  <c r="AO137" i="6"/>
  <c r="AW137" i="6" s="1"/>
  <c r="Y137" i="6"/>
  <c r="AJ137" i="6" s="1"/>
  <c r="X137" i="6"/>
  <c r="AI137" i="6" s="1"/>
  <c r="W137" i="6"/>
  <c r="AH137" i="6" s="1"/>
  <c r="V137" i="6"/>
  <c r="AG137" i="6" s="1"/>
  <c r="U137" i="6"/>
  <c r="AF137" i="6" s="1"/>
  <c r="T137" i="6"/>
  <c r="AE137" i="6" s="1"/>
  <c r="S137" i="6"/>
  <c r="AD137" i="6" s="1"/>
  <c r="R137" i="6"/>
  <c r="AC137" i="6" s="1"/>
  <c r="Q137" i="6"/>
  <c r="AB137" i="6" s="1"/>
  <c r="AT136" i="6"/>
  <c r="BB136" i="6" s="1"/>
  <c r="AS136" i="6"/>
  <c r="BA136" i="6" s="1"/>
  <c r="AR136" i="6"/>
  <c r="AZ136" i="6" s="1"/>
  <c r="AQ136" i="6"/>
  <c r="AY136" i="6" s="1"/>
  <c r="AP136" i="6"/>
  <c r="AX136" i="6" s="1"/>
  <c r="AO136" i="6"/>
  <c r="AW136" i="6" s="1"/>
  <c r="Y136" i="6"/>
  <c r="AJ136" i="6" s="1"/>
  <c r="X136" i="6"/>
  <c r="AI136" i="6" s="1"/>
  <c r="W136" i="6"/>
  <c r="AH136" i="6" s="1"/>
  <c r="V136" i="6"/>
  <c r="AG136" i="6" s="1"/>
  <c r="U136" i="6"/>
  <c r="AF136" i="6" s="1"/>
  <c r="T136" i="6"/>
  <c r="AE136" i="6" s="1"/>
  <c r="S136" i="6"/>
  <c r="AD136" i="6" s="1"/>
  <c r="R136" i="6"/>
  <c r="AC136" i="6" s="1"/>
  <c r="Q136" i="6"/>
  <c r="AB136" i="6" s="1"/>
  <c r="AT135" i="6"/>
  <c r="BB135" i="6" s="1"/>
  <c r="AS135" i="6"/>
  <c r="BA135" i="6" s="1"/>
  <c r="AR135" i="6"/>
  <c r="AZ135" i="6" s="1"/>
  <c r="AQ135" i="6"/>
  <c r="AY135" i="6" s="1"/>
  <c r="AP135" i="6"/>
  <c r="AX135" i="6" s="1"/>
  <c r="AO135" i="6"/>
  <c r="AW135" i="6" s="1"/>
  <c r="Y135" i="6"/>
  <c r="AJ135" i="6" s="1"/>
  <c r="X135" i="6"/>
  <c r="AI135" i="6" s="1"/>
  <c r="W135" i="6"/>
  <c r="AH135" i="6" s="1"/>
  <c r="V135" i="6"/>
  <c r="AG135" i="6" s="1"/>
  <c r="U135" i="6"/>
  <c r="AF135" i="6" s="1"/>
  <c r="T135" i="6"/>
  <c r="AE135" i="6" s="1"/>
  <c r="S135" i="6"/>
  <c r="AD135" i="6" s="1"/>
  <c r="R135" i="6"/>
  <c r="AC135" i="6" s="1"/>
  <c r="Q135" i="6"/>
  <c r="AB135" i="6" s="1"/>
  <c r="AT134" i="6"/>
  <c r="BB134" i="6" s="1"/>
  <c r="AS134" i="6"/>
  <c r="BA134" i="6" s="1"/>
  <c r="AR134" i="6"/>
  <c r="AZ134" i="6" s="1"/>
  <c r="AQ134" i="6"/>
  <c r="AY134" i="6" s="1"/>
  <c r="AP134" i="6"/>
  <c r="AX134" i="6" s="1"/>
  <c r="AO134" i="6"/>
  <c r="AW134" i="6" s="1"/>
  <c r="Y134" i="6"/>
  <c r="AJ134" i="6" s="1"/>
  <c r="X134" i="6"/>
  <c r="AI134" i="6" s="1"/>
  <c r="W134" i="6"/>
  <c r="AH134" i="6" s="1"/>
  <c r="V134" i="6"/>
  <c r="AG134" i="6" s="1"/>
  <c r="U134" i="6"/>
  <c r="AF134" i="6" s="1"/>
  <c r="T134" i="6"/>
  <c r="AE134" i="6" s="1"/>
  <c r="S134" i="6"/>
  <c r="AD134" i="6" s="1"/>
  <c r="R134" i="6"/>
  <c r="AC134" i="6" s="1"/>
  <c r="Q134" i="6"/>
  <c r="AB134" i="6" s="1"/>
  <c r="AT133" i="6"/>
  <c r="BB133" i="6" s="1"/>
  <c r="AS133" i="6"/>
  <c r="BA133" i="6" s="1"/>
  <c r="AR133" i="6"/>
  <c r="AZ133" i="6" s="1"/>
  <c r="AQ133" i="6"/>
  <c r="AY133" i="6" s="1"/>
  <c r="AP133" i="6"/>
  <c r="AX133" i="6" s="1"/>
  <c r="AO133" i="6"/>
  <c r="AW133" i="6" s="1"/>
  <c r="Y133" i="6"/>
  <c r="AJ133" i="6" s="1"/>
  <c r="X133" i="6"/>
  <c r="AI133" i="6" s="1"/>
  <c r="W133" i="6"/>
  <c r="AH133" i="6" s="1"/>
  <c r="V133" i="6"/>
  <c r="AG133" i="6" s="1"/>
  <c r="U133" i="6"/>
  <c r="AF133" i="6" s="1"/>
  <c r="T133" i="6"/>
  <c r="AE133" i="6" s="1"/>
  <c r="S133" i="6"/>
  <c r="AD133" i="6" s="1"/>
  <c r="R133" i="6"/>
  <c r="AC133" i="6" s="1"/>
  <c r="Q133" i="6"/>
  <c r="AB133" i="6" s="1"/>
  <c r="AT132" i="6"/>
  <c r="BB132" i="6" s="1"/>
  <c r="AS132" i="6"/>
  <c r="BA132" i="6" s="1"/>
  <c r="AR132" i="6"/>
  <c r="AZ132" i="6" s="1"/>
  <c r="AQ132" i="6"/>
  <c r="AY132" i="6" s="1"/>
  <c r="AP132" i="6"/>
  <c r="AX132" i="6" s="1"/>
  <c r="AO132" i="6"/>
  <c r="AW132" i="6" s="1"/>
  <c r="Y132" i="6"/>
  <c r="AJ132" i="6" s="1"/>
  <c r="X132" i="6"/>
  <c r="AI132" i="6" s="1"/>
  <c r="W132" i="6"/>
  <c r="AH132" i="6" s="1"/>
  <c r="V132" i="6"/>
  <c r="AG132" i="6" s="1"/>
  <c r="U132" i="6"/>
  <c r="AF132" i="6" s="1"/>
  <c r="T132" i="6"/>
  <c r="AE132" i="6" s="1"/>
  <c r="S132" i="6"/>
  <c r="AD132" i="6" s="1"/>
  <c r="R132" i="6"/>
  <c r="AC132" i="6" s="1"/>
  <c r="Q132" i="6"/>
  <c r="AB132" i="6" s="1"/>
  <c r="AT131" i="6"/>
  <c r="BB131" i="6" s="1"/>
  <c r="AS131" i="6"/>
  <c r="BA131" i="6" s="1"/>
  <c r="AR131" i="6"/>
  <c r="AZ131" i="6" s="1"/>
  <c r="AQ131" i="6"/>
  <c r="AY131" i="6" s="1"/>
  <c r="AP131" i="6"/>
  <c r="AX131" i="6" s="1"/>
  <c r="AO131" i="6"/>
  <c r="AW131" i="6" s="1"/>
  <c r="Y131" i="6"/>
  <c r="AJ131" i="6" s="1"/>
  <c r="X131" i="6"/>
  <c r="AI131" i="6" s="1"/>
  <c r="W131" i="6"/>
  <c r="AH131" i="6" s="1"/>
  <c r="V131" i="6"/>
  <c r="AG131" i="6" s="1"/>
  <c r="U131" i="6"/>
  <c r="AF131" i="6" s="1"/>
  <c r="T131" i="6"/>
  <c r="AE131" i="6" s="1"/>
  <c r="S131" i="6"/>
  <c r="AD131" i="6" s="1"/>
  <c r="R131" i="6"/>
  <c r="AC131" i="6" s="1"/>
  <c r="Q131" i="6"/>
  <c r="AB131" i="6" s="1"/>
  <c r="AT130" i="6"/>
  <c r="BB130" i="6" s="1"/>
  <c r="AS130" i="6"/>
  <c r="BA130" i="6" s="1"/>
  <c r="AR130" i="6"/>
  <c r="AZ130" i="6" s="1"/>
  <c r="AQ130" i="6"/>
  <c r="AY130" i="6" s="1"/>
  <c r="AP130" i="6"/>
  <c r="AX130" i="6" s="1"/>
  <c r="AO130" i="6"/>
  <c r="AW130" i="6" s="1"/>
  <c r="Y130" i="6"/>
  <c r="AJ130" i="6" s="1"/>
  <c r="X130" i="6"/>
  <c r="AI130" i="6" s="1"/>
  <c r="W130" i="6"/>
  <c r="AH130" i="6" s="1"/>
  <c r="V130" i="6"/>
  <c r="AG130" i="6" s="1"/>
  <c r="U130" i="6"/>
  <c r="AF130" i="6" s="1"/>
  <c r="T130" i="6"/>
  <c r="AE130" i="6" s="1"/>
  <c r="S130" i="6"/>
  <c r="AD130" i="6" s="1"/>
  <c r="R130" i="6"/>
  <c r="AC130" i="6" s="1"/>
  <c r="Q130" i="6"/>
  <c r="AB130" i="6" s="1"/>
  <c r="AT129" i="6"/>
  <c r="BB129" i="6" s="1"/>
  <c r="AS129" i="6"/>
  <c r="BA129" i="6" s="1"/>
  <c r="AR129" i="6"/>
  <c r="AZ129" i="6" s="1"/>
  <c r="AQ129" i="6"/>
  <c r="AY129" i="6" s="1"/>
  <c r="AP129" i="6"/>
  <c r="AX129" i="6" s="1"/>
  <c r="AO129" i="6"/>
  <c r="AW129" i="6" s="1"/>
  <c r="Y129" i="6"/>
  <c r="AJ129" i="6" s="1"/>
  <c r="X129" i="6"/>
  <c r="AI129" i="6" s="1"/>
  <c r="W129" i="6"/>
  <c r="AH129" i="6" s="1"/>
  <c r="V129" i="6"/>
  <c r="AG129" i="6" s="1"/>
  <c r="U129" i="6"/>
  <c r="AF129" i="6" s="1"/>
  <c r="T129" i="6"/>
  <c r="AE129" i="6" s="1"/>
  <c r="S129" i="6"/>
  <c r="AD129" i="6" s="1"/>
  <c r="R129" i="6"/>
  <c r="AC129" i="6" s="1"/>
  <c r="Q129" i="6"/>
  <c r="AB129" i="6" s="1"/>
  <c r="AT128" i="6"/>
  <c r="BB128" i="6" s="1"/>
  <c r="AS128" i="6"/>
  <c r="BA128" i="6" s="1"/>
  <c r="AR128" i="6"/>
  <c r="AZ128" i="6" s="1"/>
  <c r="AQ128" i="6"/>
  <c r="AY128" i="6" s="1"/>
  <c r="AP128" i="6"/>
  <c r="AX128" i="6" s="1"/>
  <c r="AO128" i="6"/>
  <c r="AW128" i="6" s="1"/>
  <c r="Y128" i="6"/>
  <c r="AJ128" i="6" s="1"/>
  <c r="X128" i="6"/>
  <c r="AI128" i="6" s="1"/>
  <c r="W128" i="6"/>
  <c r="AH128" i="6" s="1"/>
  <c r="V128" i="6"/>
  <c r="AG128" i="6" s="1"/>
  <c r="U128" i="6"/>
  <c r="AF128" i="6" s="1"/>
  <c r="T128" i="6"/>
  <c r="AE128" i="6" s="1"/>
  <c r="S128" i="6"/>
  <c r="AD128" i="6" s="1"/>
  <c r="R128" i="6"/>
  <c r="AC128" i="6" s="1"/>
  <c r="Q128" i="6"/>
  <c r="AB128" i="6" s="1"/>
  <c r="AT123" i="6"/>
  <c r="BB123" i="6" s="1"/>
  <c r="AS123" i="6"/>
  <c r="BA123" i="6" s="1"/>
  <c r="AR123" i="6"/>
  <c r="AZ123" i="6" s="1"/>
  <c r="AQ123" i="6"/>
  <c r="AY123" i="6" s="1"/>
  <c r="AP123" i="6"/>
  <c r="AX123" i="6" s="1"/>
  <c r="AO123" i="6"/>
  <c r="AW123" i="6" s="1"/>
  <c r="Y123" i="6"/>
  <c r="AJ123" i="6" s="1"/>
  <c r="X123" i="6"/>
  <c r="AI123" i="6" s="1"/>
  <c r="W123" i="6"/>
  <c r="AH123" i="6" s="1"/>
  <c r="V123" i="6"/>
  <c r="AG123" i="6" s="1"/>
  <c r="U123" i="6"/>
  <c r="AF123" i="6" s="1"/>
  <c r="T123" i="6"/>
  <c r="AE123" i="6" s="1"/>
  <c r="S123" i="6"/>
  <c r="AD123" i="6" s="1"/>
  <c r="R123" i="6"/>
  <c r="AC123" i="6" s="1"/>
  <c r="Q123" i="6"/>
  <c r="AB123" i="6" s="1"/>
  <c r="AT122" i="6"/>
  <c r="BB122" i="6" s="1"/>
  <c r="AS122" i="6"/>
  <c r="BA122" i="6" s="1"/>
  <c r="AR122" i="6"/>
  <c r="AZ122" i="6" s="1"/>
  <c r="AQ122" i="6"/>
  <c r="AY122" i="6" s="1"/>
  <c r="AP122" i="6"/>
  <c r="AX122" i="6" s="1"/>
  <c r="AO122" i="6"/>
  <c r="AW122" i="6" s="1"/>
  <c r="Y122" i="6"/>
  <c r="AJ122" i="6" s="1"/>
  <c r="X122" i="6"/>
  <c r="AI122" i="6" s="1"/>
  <c r="W122" i="6"/>
  <c r="AH122" i="6" s="1"/>
  <c r="V122" i="6"/>
  <c r="AG122" i="6" s="1"/>
  <c r="U122" i="6"/>
  <c r="AF122" i="6" s="1"/>
  <c r="T122" i="6"/>
  <c r="AE122" i="6" s="1"/>
  <c r="S122" i="6"/>
  <c r="AD122" i="6" s="1"/>
  <c r="R122" i="6"/>
  <c r="AC122" i="6" s="1"/>
  <c r="Q122" i="6"/>
  <c r="AB122" i="6" s="1"/>
  <c r="AT121" i="6"/>
  <c r="BB121" i="6" s="1"/>
  <c r="AS121" i="6"/>
  <c r="BA121" i="6" s="1"/>
  <c r="AR121" i="6"/>
  <c r="AZ121" i="6" s="1"/>
  <c r="AQ121" i="6"/>
  <c r="AY121" i="6" s="1"/>
  <c r="AP121" i="6"/>
  <c r="AX121" i="6" s="1"/>
  <c r="AO121" i="6"/>
  <c r="AW121" i="6" s="1"/>
  <c r="Y121" i="6"/>
  <c r="AJ121" i="6" s="1"/>
  <c r="X121" i="6"/>
  <c r="AI121" i="6" s="1"/>
  <c r="W121" i="6"/>
  <c r="AH121" i="6" s="1"/>
  <c r="V121" i="6"/>
  <c r="AG121" i="6" s="1"/>
  <c r="U121" i="6"/>
  <c r="AF121" i="6" s="1"/>
  <c r="T121" i="6"/>
  <c r="AE121" i="6" s="1"/>
  <c r="S121" i="6"/>
  <c r="AD121" i="6" s="1"/>
  <c r="R121" i="6"/>
  <c r="AC121" i="6" s="1"/>
  <c r="Q121" i="6"/>
  <c r="AB121" i="6" s="1"/>
  <c r="AT120" i="6"/>
  <c r="BB120" i="6" s="1"/>
  <c r="AS120" i="6"/>
  <c r="BA120" i="6" s="1"/>
  <c r="AR120" i="6"/>
  <c r="AZ120" i="6" s="1"/>
  <c r="AQ120" i="6"/>
  <c r="AY120" i="6" s="1"/>
  <c r="AP120" i="6"/>
  <c r="AX120" i="6" s="1"/>
  <c r="AO120" i="6"/>
  <c r="AW120" i="6" s="1"/>
  <c r="Y120" i="6"/>
  <c r="AJ120" i="6" s="1"/>
  <c r="X120" i="6"/>
  <c r="AI120" i="6" s="1"/>
  <c r="W120" i="6"/>
  <c r="AH120" i="6" s="1"/>
  <c r="V120" i="6"/>
  <c r="AG120" i="6" s="1"/>
  <c r="U120" i="6"/>
  <c r="AF120" i="6" s="1"/>
  <c r="T120" i="6"/>
  <c r="AE120" i="6" s="1"/>
  <c r="S120" i="6"/>
  <c r="AD120" i="6" s="1"/>
  <c r="R120" i="6"/>
  <c r="AC120" i="6" s="1"/>
  <c r="Q120" i="6"/>
  <c r="AB120" i="6" s="1"/>
  <c r="AT119" i="6"/>
  <c r="BB119" i="6" s="1"/>
  <c r="AS119" i="6"/>
  <c r="BA119" i="6" s="1"/>
  <c r="AR119" i="6"/>
  <c r="AZ119" i="6" s="1"/>
  <c r="AQ119" i="6"/>
  <c r="AY119" i="6" s="1"/>
  <c r="AP119" i="6"/>
  <c r="AX119" i="6" s="1"/>
  <c r="AO119" i="6"/>
  <c r="AW119" i="6" s="1"/>
  <c r="Y119" i="6"/>
  <c r="AJ119" i="6" s="1"/>
  <c r="X119" i="6"/>
  <c r="AI119" i="6" s="1"/>
  <c r="W119" i="6"/>
  <c r="AH119" i="6" s="1"/>
  <c r="V119" i="6"/>
  <c r="AG119" i="6" s="1"/>
  <c r="U119" i="6"/>
  <c r="AF119" i="6" s="1"/>
  <c r="T119" i="6"/>
  <c r="AE119" i="6" s="1"/>
  <c r="S119" i="6"/>
  <c r="AD119" i="6" s="1"/>
  <c r="R119" i="6"/>
  <c r="AC119" i="6" s="1"/>
  <c r="Q119" i="6"/>
  <c r="AB119" i="6" s="1"/>
  <c r="AT118" i="6"/>
  <c r="BB118" i="6" s="1"/>
  <c r="AS118" i="6"/>
  <c r="BA118" i="6" s="1"/>
  <c r="AR118" i="6"/>
  <c r="AZ118" i="6" s="1"/>
  <c r="AQ118" i="6"/>
  <c r="AY118" i="6" s="1"/>
  <c r="AP118" i="6"/>
  <c r="AX118" i="6" s="1"/>
  <c r="AO118" i="6"/>
  <c r="AW118" i="6" s="1"/>
  <c r="Y118" i="6"/>
  <c r="AJ118" i="6" s="1"/>
  <c r="X118" i="6"/>
  <c r="AI118" i="6" s="1"/>
  <c r="W118" i="6"/>
  <c r="AH118" i="6" s="1"/>
  <c r="V118" i="6"/>
  <c r="AG118" i="6" s="1"/>
  <c r="U118" i="6"/>
  <c r="AF118" i="6" s="1"/>
  <c r="T118" i="6"/>
  <c r="AE118" i="6" s="1"/>
  <c r="S118" i="6"/>
  <c r="AD118" i="6" s="1"/>
  <c r="R118" i="6"/>
  <c r="AC118" i="6" s="1"/>
  <c r="Q118" i="6"/>
  <c r="AB118" i="6" s="1"/>
  <c r="AT117" i="6"/>
  <c r="BB117" i="6" s="1"/>
  <c r="AS117" i="6"/>
  <c r="BA117" i="6" s="1"/>
  <c r="AR117" i="6"/>
  <c r="AZ117" i="6" s="1"/>
  <c r="AQ117" i="6"/>
  <c r="AY117" i="6" s="1"/>
  <c r="AP117" i="6"/>
  <c r="AX117" i="6" s="1"/>
  <c r="AO117" i="6"/>
  <c r="AW117" i="6" s="1"/>
  <c r="Y117" i="6"/>
  <c r="AJ117" i="6" s="1"/>
  <c r="X117" i="6"/>
  <c r="AI117" i="6" s="1"/>
  <c r="W117" i="6"/>
  <c r="AH117" i="6" s="1"/>
  <c r="V117" i="6"/>
  <c r="AG117" i="6" s="1"/>
  <c r="U117" i="6"/>
  <c r="AF117" i="6" s="1"/>
  <c r="T117" i="6"/>
  <c r="AE117" i="6" s="1"/>
  <c r="S117" i="6"/>
  <c r="AD117" i="6" s="1"/>
  <c r="R117" i="6"/>
  <c r="AC117" i="6" s="1"/>
  <c r="Q117" i="6"/>
  <c r="AB117" i="6" s="1"/>
  <c r="AT116" i="6"/>
  <c r="BB116" i="6" s="1"/>
  <c r="AS116" i="6"/>
  <c r="BA116" i="6" s="1"/>
  <c r="AR116" i="6"/>
  <c r="AZ116" i="6" s="1"/>
  <c r="AQ116" i="6"/>
  <c r="AY116" i="6" s="1"/>
  <c r="AP116" i="6"/>
  <c r="AX116" i="6" s="1"/>
  <c r="AO116" i="6"/>
  <c r="AW116" i="6" s="1"/>
  <c r="Y116" i="6"/>
  <c r="AJ116" i="6" s="1"/>
  <c r="X116" i="6"/>
  <c r="AI116" i="6" s="1"/>
  <c r="W116" i="6"/>
  <c r="AH116" i="6" s="1"/>
  <c r="V116" i="6"/>
  <c r="AG116" i="6" s="1"/>
  <c r="U116" i="6"/>
  <c r="AF116" i="6" s="1"/>
  <c r="T116" i="6"/>
  <c r="AE116" i="6" s="1"/>
  <c r="S116" i="6"/>
  <c r="AD116" i="6" s="1"/>
  <c r="R116" i="6"/>
  <c r="AC116" i="6" s="1"/>
  <c r="Q116" i="6"/>
  <c r="AB116" i="6" s="1"/>
  <c r="AT115" i="6"/>
  <c r="BB115" i="6" s="1"/>
  <c r="AS115" i="6"/>
  <c r="BA115" i="6" s="1"/>
  <c r="AR115" i="6"/>
  <c r="AZ115" i="6" s="1"/>
  <c r="AQ115" i="6"/>
  <c r="AY115" i="6" s="1"/>
  <c r="AP115" i="6"/>
  <c r="AX115" i="6" s="1"/>
  <c r="AO115" i="6"/>
  <c r="AW115" i="6" s="1"/>
  <c r="Y115" i="6"/>
  <c r="AJ115" i="6" s="1"/>
  <c r="X115" i="6"/>
  <c r="AI115" i="6" s="1"/>
  <c r="W115" i="6"/>
  <c r="AH115" i="6" s="1"/>
  <c r="V115" i="6"/>
  <c r="AG115" i="6" s="1"/>
  <c r="U115" i="6"/>
  <c r="AF115" i="6" s="1"/>
  <c r="T115" i="6"/>
  <c r="AE115" i="6" s="1"/>
  <c r="S115" i="6"/>
  <c r="AD115" i="6" s="1"/>
  <c r="R115" i="6"/>
  <c r="AC115" i="6" s="1"/>
  <c r="Q115" i="6"/>
  <c r="AB115" i="6" s="1"/>
  <c r="AT114" i="6"/>
  <c r="BB114" i="6" s="1"/>
  <c r="AS114" i="6"/>
  <c r="BA114" i="6" s="1"/>
  <c r="AR114" i="6"/>
  <c r="AZ114" i="6" s="1"/>
  <c r="AQ114" i="6"/>
  <c r="AY114" i="6" s="1"/>
  <c r="AP114" i="6"/>
  <c r="AX114" i="6" s="1"/>
  <c r="AO114" i="6"/>
  <c r="AW114" i="6" s="1"/>
  <c r="Y114" i="6"/>
  <c r="AJ114" i="6" s="1"/>
  <c r="X114" i="6"/>
  <c r="AI114" i="6" s="1"/>
  <c r="W114" i="6"/>
  <c r="AH114" i="6" s="1"/>
  <c r="V114" i="6"/>
  <c r="AG114" i="6" s="1"/>
  <c r="U114" i="6"/>
  <c r="AF114" i="6" s="1"/>
  <c r="T114" i="6"/>
  <c r="AE114" i="6" s="1"/>
  <c r="S114" i="6"/>
  <c r="AD114" i="6" s="1"/>
  <c r="R114" i="6"/>
  <c r="AC114" i="6" s="1"/>
  <c r="Q114" i="6"/>
  <c r="AB114" i="6" s="1"/>
  <c r="AT113" i="6"/>
  <c r="BB113" i="6" s="1"/>
  <c r="AS113" i="6"/>
  <c r="BA113" i="6" s="1"/>
  <c r="AR113" i="6"/>
  <c r="AZ113" i="6" s="1"/>
  <c r="AQ113" i="6"/>
  <c r="AY113" i="6" s="1"/>
  <c r="AP113" i="6"/>
  <c r="AX113" i="6" s="1"/>
  <c r="AO113" i="6"/>
  <c r="AW113" i="6" s="1"/>
  <c r="Y113" i="6"/>
  <c r="AJ113" i="6" s="1"/>
  <c r="X113" i="6"/>
  <c r="AI113" i="6" s="1"/>
  <c r="W113" i="6"/>
  <c r="AH113" i="6" s="1"/>
  <c r="V113" i="6"/>
  <c r="AG113" i="6" s="1"/>
  <c r="U113" i="6"/>
  <c r="AF113" i="6" s="1"/>
  <c r="T113" i="6"/>
  <c r="AE113" i="6" s="1"/>
  <c r="S113" i="6"/>
  <c r="AD113" i="6" s="1"/>
  <c r="R113" i="6"/>
  <c r="AC113" i="6" s="1"/>
  <c r="Q113" i="6"/>
  <c r="AB113" i="6" s="1"/>
  <c r="AT112" i="6"/>
  <c r="BB112" i="6" s="1"/>
  <c r="AS112" i="6"/>
  <c r="BA112" i="6" s="1"/>
  <c r="AR112" i="6"/>
  <c r="AZ112" i="6" s="1"/>
  <c r="AQ112" i="6"/>
  <c r="AY112" i="6" s="1"/>
  <c r="AP112" i="6"/>
  <c r="AX112" i="6" s="1"/>
  <c r="AO112" i="6"/>
  <c r="AW112" i="6" s="1"/>
  <c r="Y112" i="6"/>
  <c r="AJ112" i="6" s="1"/>
  <c r="X112" i="6"/>
  <c r="AI112" i="6" s="1"/>
  <c r="W112" i="6"/>
  <c r="AH112" i="6" s="1"/>
  <c r="V112" i="6"/>
  <c r="AG112" i="6" s="1"/>
  <c r="U112" i="6"/>
  <c r="AF112" i="6" s="1"/>
  <c r="T112" i="6"/>
  <c r="AE112" i="6" s="1"/>
  <c r="S112" i="6"/>
  <c r="AD112" i="6" s="1"/>
  <c r="R112" i="6"/>
  <c r="AC112" i="6" s="1"/>
  <c r="Q112" i="6"/>
  <c r="AB112" i="6" s="1"/>
  <c r="AT111" i="6"/>
  <c r="BB111" i="6" s="1"/>
  <c r="AS111" i="6"/>
  <c r="BA111" i="6" s="1"/>
  <c r="AR111" i="6"/>
  <c r="AZ111" i="6" s="1"/>
  <c r="AQ111" i="6"/>
  <c r="AY111" i="6" s="1"/>
  <c r="AP111" i="6"/>
  <c r="AX111" i="6" s="1"/>
  <c r="AO111" i="6"/>
  <c r="AW111" i="6" s="1"/>
  <c r="Y111" i="6"/>
  <c r="AJ111" i="6" s="1"/>
  <c r="X111" i="6"/>
  <c r="AI111" i="6" s="1"/>
  <c r="W111" i="6"/>
  <c r="AH111" i="6" s="1"/>
  <c r="V111" i="6"/>
  <c r="AG111" i="6" s="1"/>
  <c r="U111" i="6"/>
  <c r="AF111" i="6" s="1"/>
  <c r="T111" i="6"/>
  <c r="AE111" i="6" s="1"/>
  <c r="S111" i="6"/>
  <c r="AD111" i="6" s="1"/>
  <c r="R111" i="6"/>
  <c r="AC111" i="6" s="1"/>
  <c r="Q111" i="6"/>
  <c r="AB111" i="6" s="1"/>
  <c r="AT110" i="6"/>
  <c r="BB110" i="6" s="1"/>
  <c r="AS110" i="6"/>
  <c r="BA110" i="6" s="1"/>
  <c r="AR110" i="6"/>
  <c r="AZ110" i="6" s="1"/>
  <c r="AQ110" i="6"/>
  <c r="AY110" i="6" s="1"/>
  <c r="AP110" i="6"/>
  <c r="AX110" i="6" s="1"/>
  <c r="AO110" i="6"/>
  <c r="AW110" i="6" s="1"/>
  <c r="Y110" i="6"/>
  <c r="AJ110" i="6" s="1"/>
  <c r="X110" i="6"/>
  <c r="AI110" i="6" s="1"/>
  <c r="W110" i="6"/>
  <c r="AH110" i="6" s="1"/>
  <c r="V110" i="6"/>
  <c r="AG110" i="6" s="1"/>
  <c r="U110" i="6"/>
  <c r="AF110" i="6" s="1"/>
  <c r="T110" i="6"/>
  <c r="AE110" i="6" s="1"/>
  <c r="S110" i="6"/>
  <c r="AD110" i="6" s="1"/>
  <c r="R110" i="6"/>
  <c r="AC110" i="6" s="1"/>
  <c r="Q110" i="6"/>
  <c r="AB110" i="6" s="1"/>
  <c r="AT109" i="6"/>
  <c r="BB109" i="6" s="1"/>
  <c r="AS109" i="6"/>
  <c r="BA109" i="6" s="1"/>
  <c r="AR109" i="6"/>
  <c r="AZ109" i="6" s="1"/>
  <c r="AQ109" i="6"/>
  <c r="AY109" i="6" s="1"/>
  <c r="AP109" i="6"/>
  <c r="AX109" i="6" s="1"/>
  <c r="AO109" i="6"/>
  <c r="AW109" i="6" s="1"/>
  <c r="Y109" i="6"/>
  <c r="AJ109" i="6" s="1"/>
  <c r="X109" i="6"/>
  <c r="AI109" i="6" s="1"/>
  <c r="W109" i="6"/>
  <c r="AH109" i="6" s="1"/>
  <c r="V109" i="6"/>
  <c r="AG109" i="6" s="1"/>
  <c r="U109" i="6"/>
  <c r="AF109" i="6" s="1"/>
  <c r="T109" i="6"/>
  <c r="AE109" i="6" s="1"/>
  <c r="S109" i="6"/>
  <c r="AD109" i="6" s="1"/>
  <c r="R109" i="6"/>
  <c r="AC109" i="6" s="1"/>
  <c r="Q109" i="6"/>
  <c r="AB109" i="6" s="1"/>
  <c r="AT108" i="6"/>
  <c r="BB108" i="6" s="1"/>
  <c r="AS108" i="6"/>
  <c r="BA108" i="6" s="1"/>
  <c r="AR108" i="6"/>
  <c r="AZ108" i="6" s="1"/>
  <c r="AQ108" i="6"/>
  <c r="AY108" i="6" s="1"/>
  <c r="AP108" i="6"/>
  <c r="AX108" i="6" s="1"/>
  <c r="AO108" i="6"/>
  <c r="AW108" i="6" s="1"/>
  <c r="Y108" i="6"/>
  <c r="AJ108" i="6" s="1"/>
  <c r="X108" i="6"/>
  <c r="AI108" i="6" s="1"/>
  <c r="W108" i="6"/>
  <c r="AH108" i="6" s="1"/>
  <c r="V108" i="6"/>
  <c r="AG108" i="6" s="1"/>
  <c r="U108" i="6"/>
  <c r="AF108" i="6" s="1"/>
  <c r="T108" i="6"/>
  <c r="AE108" i="6" s="1"/>
  <c r="S108" i="6"/>
  <c r="AD108" i="6" s="1"/>
  <c r="R108" i="6"/>
  <c r="AC108" i="6" s="1"/>
  <c r="Q108" i="6"/>
  <c r="AB108" i="6" s="1"/>
  <c r="AT107" i="6"/>
  <c r="BB107" i="6" s="1"/>
  <c r="AS107" i="6"/>
  <c r="BA107" i="6" s="1"/>
  <c r="AR107" i="6"/>
  <c r="AZ107" i="6" s="1"/>
  <c r="AQ107" i="6"/>
  <c r="AY107" i="6" s="1"/>
  <c r="AP107" i="6"/>
  <c r="AX107" i="6" s="1"/>
  <c r="AO107" i="6"/>
  <c r="AW107" i="6" s="1"/>
  <c r="Y107" i="6"/>
  <c r="AJ107" i="6" s="1"/>
  <c r="X107" i="6"/>
  <c r="AI107" i="6" s="1"/>
  <c r="W107" i="6"/>
  <c r="AH107" i="6" s="1"/>
  <c r="V107" i="6"/>
  <c r="AG107" i="6" s="1"/>
  <c r="U107" i="6"/>
  <c r="AF107" i="6" s="1"/>
  <c r="T107" i="6"/>
  <c r="AE107" i="6" s="1"/>
  <c r="S107" i="6"/>
  <c r="AD107" i="6" s="1"/>
  <c r="R107" i="6"/>
  <c r="AC107" i="6" s="1"/>
  <c r="Q107" i="6"/>
  <c r="AB107" i="6" s="1"/>
  <c r="AT106" i="6"/>
  <c r="BB106" i="6" s="1"/>
  <c r="AS106" i="6"/>
  <c r="BA106" i="6" s="1"/>
  <c r="AR106" i="6"/>
  <c r="AZ106" i="6" s="1"/>
  <c r="AQ106" i="6"/>
  <c r="AY106" i="6" s="1"/>
  <c r="AP106" i="6"/>
  <c r="AX106" i="6" s="1"/>
  <c r="AO106" i="6"/>
  <c r="AW106" i="6" s="1"/>
  <c r="Y106" i="6"/>
  <c r="AJ106" i="6" s="1"/>
  <c r="X106" i="6"/>
  <c r="AI106" i="6" s="1"/>
  <c r="W106" i="6"/>
  <c r="AH106" i="6" s="1"/>
  <c r="V106" i="6"/>
  <c r="AG106" i="6" s="1"/>
  <c r="U106" i="6"/>
  <c r="AF106" i="6" s="1"/>
  <c r="T106" i="6"/>
  <c r="AE106" i="6" s="1"/>
  <c r="S106" i="6"/>
  <c r="AD106" i="6" s="1"/>
  <c r="R106" i="6"/>
  <c r="AC106" i="6" s="1"/>
  <c r="Q106" i="6"/>
  <c r="AB106" i="6" s="1"/>
  <c r="AT105" i="6"/>
  <c r="BB105" i="6" s="1"/>
  <c r="AS105" i="6"/>
  <c r="BA105" i="6" s="1"/>
  <c r="AR105" i="6"/>
  <c r="AZ105" i="6" s="1"/>
  <c r="AQ105" i="6"/>
  <c r="AY105" i="6" s="1"/>
  <c r="AP105" i="6"/>
  <c r="AX105" i="6" s="1"/>
  <c r="AO105" i="6"/>
  <c r="AW105" i="6" s="1"/>
  <c r="Y105" i="6"/>
  <c r="AJ105" i="6" s="1"/>
  <c r="X105" i="6"/>
  <c r="AI105" i="6" s="1"/>
  <c r="W105" i="6"/>
  <c r="AH105" i="6" s="1"/>
  <c r="V105" i="6"/>
  <c r="AG105" i="6" s="1"/>
  <c r="U105" i="6"/>
  <c r="AF105" i="6" s="1"/>
  <c r="T105" i="6"/>
  <c r="AE105" i="6" s="1"/>
  <c r="S105" i="6"/>
  <c r="AD105" i="6" s="1"/>
  <c r="R105" i="6"/>
  <c r="AC105" i="6" s="1"/>
  <c r="Q105" i="6"/>
  <c r="AB105" i="6" s="1"/>
  <c r="AT104" i="6"/>
  <c r="BB104" i="6" s="1"/>
  <c r="AS104" i="6"/>
  <c r="BA104" i="6" s="1"/>
  <c r="AR104" i="6"/>
  <c r="AZ104" i="6" s="1"/>
  <c r="AQ104" i="6"/>
  <c r="AY104" i="6" s="1"/>
  <c r="AP104" i="6"/>
  <c r="AX104" i="6" s="1"/>
  <c r="AO104" i="6"/>
  <c r="AW104" i="6" s="1"/>
  <c r="Y104" i="6"/>
  <c r="AJ104" i="6" s="1"/>
  <c r="X104" i="6"/>
  <c r="AI104" i="6" s="1"/>
  <c r="W104" i="6"/>
  <c r="AH104" i="6" s="1"/>
  <c r="V104" i="6"/>
  <c r="AG104" i="6" s="1"/>
  <c r="U104" i="6"/>
  <c r="AF104" i="6" s="1"/>
  <c r="T104" i="6"/>
  <c r="AE104" i="6" s="1"/>
  <c r="S104" i="6"/>
  <c r="AD104" i="6" s="1"/>
  <c r="R104" i="6"/>
  <c r="AC104" i="6" s="1"/>
  <c r="Q104" i="6"/>
  <c r="AB104" i="6" s="1"/>
  <c r="AT103" i="6"/>
  <c r="BB103" i="6" s="1"/>
  <c r="AS103" i="6"/>
  <c r="BA103" i="6" s="1"/>
  <c r="AR103" i="6"/>
  <c r="AZ103" i="6" s="1"/>
  <c r="AQ103" i="6"/>
  <c r="AY103" i="6" s="1"/>
  <c r="AP103" i="6"/>
  <c r="AX103" i="6" s="1"/>
  <c r="AO103" i="6"/>
  <c r="AW103" i="6" s="1"/>
  <c r="Y103" i="6"/>
  <c r="AJ103" i="6" s="1"/>
  <c r="X103" i="6"/>
  <c r="AI103" i="6" s="1"/>
  <c r="W103" i="6"/>
  <c r="AH103" i="6" s="1"/>
  <c r="V103" i="6"/>
  <c r="AG103" i="6" s="1"/>
  <c r="U103" i="6"/>
  <c r="AF103" i="6" s="1"/>
  <c r="T103" i="6"/>
  <c r="AE103" i="6" s="1"/>
  <c r="S103" i="6"/>
  <c r="AD103" i="6" s="1"/>
  <c r="R103" i="6"/>
  <c r="AC103" i="6" s="1"/>
  <c r="Q103" i="6"/>
  <c r="AB103" i="6" s="1"/>
  <c r="AT102" i="6"/>
  <c r="BB102" i="6" s="1"/>
  <c r="AS102" i="6"/>
  <c r="BA102" i="6" s="1"/>
  <c r="AR102" i="6"/>
  <c r="AZ102" i="6" s="1"/>
  <c r="AQ102" i="6"/>
  <c r="AY102" i="6" s="1"/>
  <c r="AP102" i="6"/>
  <c r="AX102" i="6" s="1"/>
  <c r="AO102" i="6"/>
  <c r="AW102" i="6" s="1"/>
  <c r="Y102" i="6"/>
  <c r="AJ102" i="6" s="1"/>
  <c r="X102" i="6"/>
  <c r="AI102" i="6" s="1"/>
  <c r="W102" i="6"/>
  <c r="AH102" i="6" s="1"/>
  <c r="V102" i="6"/>
  <c r="AG102" i="6" s="1"/>
  <c r="U102" i="6"/>
  <c r="AF102" i="6" s="1"/>
  <c r="T102" i="6"/>
  <c r="AE102" i="6" s="1"/>
  <c r="S102" i="6"/>
  <c r="AD102" i="6" s="1"/>
  <c r="R102" i="6"/>
  <c r="AC102" i="6" s="1"/>
  <c r="Q102" i="6"/>
  <c r="AB102" i="6" s="1"/>
  <c r="AT101" i="6"/>
  <c r="BB101" i="6" s="1"/>
  <c r="AS101" i="6"/>
  <c r="BA101" i="6" s="1"/>
  <c r="AR101" i="6"/>
  <c r="AZ101" i="6" s="1"/>
  <c r="AQ101" i="6"/>
  <c r="AY101" i="6" s="1"/>
  <c r="AP101" i="6"/>
  <c r="AX101" i="6" s="1"/>
  <c r="AO101" i="6"/>
  <c r="AW101" i="6" s="1"/>
  <c r="Y101" i="6"/>
  <c r="AJ101" i="6" s="1"/>
  <c r="X101" i="6"/>
  <c r="AI101" i="6" s="1"/>
  <c r="W101" i="6"/>
  <c r="AH101" i="6" s="1"/>
  <c r="V101" i="6"/>
  <c r="AG101" i="6" s="1"/>
  <c r="U101" i="6"/>
  <c r="AF101" i="6" s="1"/>
  <c r="T101" i="6"/>
  <c r="AE101" i="6" s="1"/>
  <c r="S101" i="6"/>
  <c r="AD101" i="6" s="1"/>
  <c r="R101" i="6"/>
  <c r="AC101" i="6" s="1"/>
  <c r="Q101" i="6"/>
  <c r="AB101" i="6" s="1"/>
  <c r="AT100" i="6"/>
  <c r="BB100" i="6" s="1"/>
  <c r="AS100" i="6"/>
  <c r="BA100" i="6" s="1"/>
  <c r="AR100" i="6"/>
  <c r="AZ100" i="6" s="1"/>
  <c r="AQ100" i="6"/>
  <c r="AY100" i="6" s="1"/>
  <c r="AP100" i="6"/>
  <c r="AX100" i="6" s="1"/>
  <c r="AO100" i="6"/>
  <c r="AW100" i="6" s="1"/>
  <c r="Y100" i="6"/>
  <c r="AJ100" i="6" s="1"/>
  <c r="X100" i="6"/>
  <c r="AI100" i="6" s="1"/>
  <c r="W100" i="6"/>
  <c r="AH100" i="6" s="1"/>
  <c r="V100" i="6"/>
  <c r="AG100" i="6" s="1"/>
  <c r="U100" i="6"/>
  <c r="AF100" i="6" s="1"/>
  <c r="T100" i="6"/>
  <c r="AE100" i="6" s="1"/>
  <c r="S100" i="6"/>
  <c r="AD100" i="6" s="1"/>
  <c r="R100" i="6"/>
  <c r="AC100" i="6" s="1"/>
  <c r="Q100" i="6"/>
  <c r="AB100" i="6" s="1"/>
  <c r="AT99" i="6"/>
  <c r="BB99" i="6" s="1"/>
  <c r="AS99" i="6"/>
  <c r="BA99" i="6" s="1"/>
  <c r="AR99" i="6"/>
  <c r="AZ99" i="6" s="1"/>
  <c r="AQ99" i="6"/>
  <c r="AY99" i="6" s="1"/>
  <c r="AP99" i="6"/>
  <c r="AX99" i="6" s="1"/>
  <c r="AO99" i="6"/>
  <c r="AW99" i="6" s="1"/>
  <c r="Y99" i="6"/>
  <c r="AJ99" i="6" s="1"/>
  <c r="X99" i="6"/>
  <c r="AI99" i="6" s="1"/>
  <c r="W99" i="6"/>
  <c r="AH99" i="6" s="1"/>
  <c r="V99" i="6"/>
  <c r="AG99" i="6" s="1"/>
  <c r="U99" i="6"/>
  <c r="AF99" i="6" s="1"/>
  <c r="T99" i="6"/>
  <c r="AE99" i="6" s="1"/>
  <c r="S99" i="6"/>
  <c r="AD99" i="6" s="1"/>
  <c r="R99" i="6"/>
  <c r="AC99" i="6" s="1"/>
  <c r="Q99" i="6"/>
  <c r="AB99" i="6" s="1"/>
  <c r="AT98" i="6"/>
  <c r="BB98" i="6" s="1"/>
  <c r="AS98" i="6"/>
  <c r="BA98" i="6" s="1"/>
  <c r="AR98" i="6"/>
  <c r="AZ98" i="6" s="1"/>
  <c r="AQ98" i="6"/>
  <c r="AY98" i="6" s="1"/>
  <c r="AP98" i="6"/>
  <c r="AX98" i="6" s="1"/>
  <c r="AO98" i="6"/>
  <c r="AW98" i="6" s="1"/>
  <c r="Y98" i="6"/>
  <c r="AJ98" i="6" s="1"/>
  <c r="X98" i="6"/>
  <c r="AI98" i="6" s="1"/>
  <c r="W98" i="6"/>
  <c r="AH98" i="6" s="1"/>
  <c r="V98" i="6"/>
  <c r="AG98" i="6" s="1"/>
  <c r="U98" i="6"/>
  <c r="AF98" i="6" s="1"/>
  <c r="T98" i="6"/>
  <c r="AE98" i="6" s="1"/>
  <c r="S98" i="6"/>
  <c r="AD98" i="6" s="1"/>
  <c r="R98" i="6"/>
  <c r="AC98" i="6" s="1"/>
  <c r="Q98" i="6"/>
  <c r="AB98" i="6" s="1"/>
  <c r="AT97" i="6"/>
  <c r="BB97" i="6" s="1"/>
  <c r="AS97" i="6"/>
  <c r="BA97" i="6" s="1"/>
  <c r="AR97" i="6"/>
  <c r="AZ97" i="6" s="1"/>
  <c r="AQ97" i="6"/>
  <c r="AY97" i="6" s="1"/>
  <c r="AP97" i="6"/>
  <c r="AX97" i="6" s="1"/>
  <c r="AO97" i="6"/>
  <c r="AW97" i="6" s="1"/>
  <c r="AB97" i="6"/>
  <c r="Y97" i="6"/>
  <c r="AJ97" i="6" s="1"/>
  <c r="X97" i="6"/>
  <c r="AI97" i="6" s="1"/>
  <c r="W97" i="6"/>
  <c r="AH97" i="6" s="1"/>
  <c r="V97" i="6"/>
  <c r="AG97" i="6" s="1"/>
  <c r="U97" i="6"/>
  <c r="AF97" i="6" s="1"/>
  <c r="T97" i="6"/>
  <c r="AE97" i="6" s="1"/>
  <c r="S97" i="6"/>
  <c r="AD97" i="6" s="1"/>
  <c r="R97" i="6"/>
  <c r="AC97" i="6" s="1"/>
  <c r="AT92" i="6"/>
  <c r="BB92" i="6" s="1"/>
  <c r="AS92" i="6"/>
  <c r="BA92" i="6" s="1"/>
  <c r="AR92" i="6"/>
  <c r="AZ92" i="6" s="1"/>
  <c r="AQ92" i="6"/>
  <c r="AY92" i="6" s="1"/>
  <c r="AP92" i="6"/>
  <c r="AX92" i="6" s="1"/>
  <c r="AO92" i="6"/>
  <c r="AW92" i="6" s="1"/>
  <c r="Y92" i="6"/>
  <c r="AJ92" i="6" s="1"/>
  <c r="X92" i="6"/>
  <c r="AI92" i="6" s="1"/>
  <c r="W92" i="6"/>
  <c r="AH92" i="6" s="1"/>
  <c r="V92" i="6"/>
  <c r="AG92" i="6" s="1"/>
  <c r="U92" i="6"/>
  <c r="AF92" i="6" s="1"/>
  <c r="T92" i="6"/>
  <c r="AE92" i="6" s="1"/>
  <c r="S92" i="6"/>
  <c r="AD92" i="6" s="1"/>
  <c r="R92" i="6"/>
  <c r="AC92" i="6" s="1"/>
  <c r="Q92" i="6"/>
  <c r="AB92" i="6" s="1"/>
  <c r="AT91" i="6"/>
  <c r="BB91" i="6" s="1"/>
  <c r="AS91" i="6"/>
  <c r="BA91" i="6" s="1"/>
  <c r="AR91" i="6"/>
  <c r="AZ91" i="6" s="1"/>
  <c r="AQ91" i="6"/>
  <c r="AY91" i="6" s="1"/>
  <c r="AP91" i="6"/>
  <c r="AX91" i="6" s="1"/>
  <c r="AO91" i="6"/>
  <c r="AW91" i="6" s="1"/>
  <c r="Y91" i="6"/>
  <c r="AJ91" i="6" s="1"/>
  <c r="X91" i="6"/>
  <c r="AI91" i="6" s="1"/>
  <c r="W91" i="6"/>
  <c r="AH91" i="6" s="1"/>
  <c r="V91" i="6"/>
  <c r="AG91" i="6" s="1"/>
  <c r="U91" i="6"/>
  <c r="AF91" i="6" s="1"/>
  <c r="T91" i="6"/>
  <c r="AE91" i="6" s="1"/>
  <c r="S91" i="6"/>
  <c r="AD91" i="6" s="1"/>
  <c r="R91" i="6"/>
  <c r="AC91" i="6" s="1"/>
  <c r="Q91" i="6"/>
  <c r="AB91" i="6" s="1"/>
  <c r="AT90" i="6"/>
  <c r="BB90" i="6" s="1"/>
  <c r="AS90" i="6"/>
  <c r="BA90" i="6" s="1"/>
  <c r="AR90" i="6"/>
  <c r="AZ90" i="6" s="1"/>
  <c r="AQ90" i="6"/>
  <c r="AY90" i="6" s="1"/>
  <c r="AP90" i="6"/>
  <c r="AX90" i="6" s="1"/>
  <c r="AO90" i="6"/>
  <c r="AW90" i="6" s="1"/>
  <c r="Y90" i="6"/>
  <c r="AJ90" i="6" s="1"/>
  <c r="X90" i="6"/>
  <c r="AI90" i="6" s="1"/>
  <c r="W90" i="6"/>
  <c r="AH90" i="6" s="1"/>
  <c r="V90" i="6"/>
  <c r="AG90" i="6" s="1"/>
  <c r="U90" i="6"/>
  <c r="AF90" i="6" s="1"/>
  <c r="T90" i="6"/>
  <c r="AE90" i="6" s="1"/>
  <c r="S90" i="6"/>
  <c r="AD90" i="6" s="1"/>
  <c r="R90" i="6"/>
  <c r="AC90" i="6" s="1"/>
  <c r="Q90" i="6"/>
  <c r="AB90" i="6" s="1"/>
  <c r="AT89" i="6"/>
  <c r="BB89" i="6" s="1"/>
  <c r="AS89" i="6"/>
  <c r="BA89" i="6" s="1"/>
  <c r="AR89" i="6"/>
  <c r="AZ89" i="6" s="1"/>
  <c r="AQ89" i="6"/>
  <c r="AY89" i="6" s="1"/>
  <c r="AP89" i="6"/>
  <c r="AX89" i="6" s="1"/>
  <c r="AO89" i="6"/>
  <c r="AW89" i="6" s="1"/>
  <c r="Y89" i="6"/>
  <c r="AJ89" i="6" s="1"/>
  <c r="X89" i="6"/>
  <c r="AI89" i="6" s="1"/>
  <c r="W89" i="6"/>
  <c r="AH89" i="6" s="1"/>
  <c r="V89" i="6"/>
  <c r="AG89" i="6" s="1"/>
  <c r="U89" i="6"/>
  <c r="AF89" i="6" s="1"/>
  <c r="T89" i="6"/>
  <c r="AE89" i="6" s="1"/>
  <c r="S89" i="6"/>
  <c r="AD89" i="6" s="1"/>
  <c r="R89" i="6"/>
  <c r="AC89" i="6" s="1"/>
  <c r="Q89" i="6"/>
  <c r="AB89" i="6" s="1"/>
  <c r="AT88" i="6"/>
  <c r="BB88" i="6" s="1"/>
  <c r="AS88" i="6"/>
  <c r="BA88" i="6" s="1"/>
  <c r="AR88" i="6"/>
  <c r="AZ88" i="6" s="1"/>
  <c r="AQ88" i="6"/>
  <c r="AY88" i="6" s="1"/>
  <c r="AP88" i="6"/>
  <c r="AX88" i="6" s="1"/>
  <c r="AO88" i="6"/>
  <c r="AW88" i="6" s="1"/>
  <c r="Y88" i="6"/>
  <c r="AJ88" i="6" s="1"/>
  <c r="X88" i="6"/>
  <c r="AI88" i="6" s="1"/>
  <c r="W88" i="6"/>
  <c r="AH88" i="6" s="1"/>
  <c r="V88" i="6"/>
  <c r="AG88" i="6" s="1"/>
  <c r="U88" i="6"/>
  <c r="AF88" i="6" s="1"/>
  <c r="T88" i="6"/>
  <c r="AE88" i="6" s="1"/>
  <c r="S88" i="6"/>
  <c r="AD88" i="6" s="1"/>
  <c r="R88" i="6"/>
  <c r="AC88" i="6" s="1"/>
  <c r="Q88" i="6"/>
  <c r="AB88" i="6" s="1"/>
  <c r="AT87" i="6"/>
  <c r="BB87" i="6" s="1"/>
  <c r="AS87" i="6"/>
  <c r="BA87" i="6" s="1"/>
  <c r="AR87" i="6"/>
  <c r="AZ87" i="6" s="1"/>
  <c r="AQ87" i="6"/>
  <c r="AY87" i="6" s="1"/>
  <c r="AP87" i="6"/>
  <c r="AX87" i="6" s="1"/>
  <c r="AO87" i="6"/>
  <c r="AW87" i="6" s="1"/>
  <c r="Y87" i="6"/>
  <c r="AJ87" i="6" s="1"/>
  <c r="X87" i="6"/>
  <c r="AI87" i="6" s="1"/>
  <c r="W87" i="6"/>
  <c r="AH87" i="6" s="1"/>
  <c r="V87" i="6"/>
  <c r="AG87" i="6" s="1"/>
  <c r="U87" i="6"/>
  <c r="AF87" i="6" s="1"/>
  <c r="T87" i="6"/>
  <c r="AE87" i="6" s="1"/>
  <c r="S87" i="6"/>
  <c r="AD87" i="6" s="1"/>
  <c r="R87" i="6"/>
  <c r="AC87" i="6" s="1"/>
  <c r="Q87" i="6"/>
  <c r="AB87" i="6" s="1"/>
  <c r="AT86" i="6"/>
  <c r="BB86" i="6" s="1"/>
  <c r="AS86" i="6"/>
  <c r="BA86" i="6" s="1"/>
  <c r="AR86" i="6"/>
  <c r="AZ86" i="6" s="1"/>
  <c r="AQ86" i="6"/>
  <c r="AY86" i="6" s="1"/>
  <c r="AP86" i="6"/>
  <c r="AX86" i="6" s="1"/>
  <c r="AO86" i="6"/>
  <c r="AW86" i="6" s="1"/>
  <c r="Y86" i="6"/>
  <c r="AJ86" i="6" s="1"/>
  <c r="X86" i="6"/>
  <c r="AI86" i="6" s="1"/>
  <c r="W86" i="6"/>
  <c r="AH86" i="6" s="1"/>
  <c r="V86" i="6"/>
  <c r="AG86" i="6" s="1"/>
  <c r="U86" i="6"/>
  <c r="AF86" i="6" s="1"/>
  <c r="T86" i="6"/>
  <c r="AE86" i="6" s="1"/>
  <c r="S86" i="6"/>
  <c r="AD86" i="6" s="1"/>
  <c r="R86" i="6"/>
  <c r="AC86" i="6" s="1"/>
  <c r="Q86" i="6"/>
  <c r="AB86" i="6" s="1"/>
  <c r="AT85" i="6"/>
  <c r="BB85" i="6" s="1"/>
  <c r="AS85" i="6"/>
  <c r="BA85" i="6" s="1"/>
  <c r="AR85" i="6"/>
  <c r="AZ85" i="6" s="1"/>
  <c r="AQ85" i="6"/>
  <c r="AY85" i="6" s="1"/>
  <c r="AP85" i="6"/>
  <c r="AX85" i="6" s="1"/>
  <c r="AO85" i="6"/>
  <c r="AW85" i="6" s="1"/>
  <c r="Y85" i="6"/>
  <c r="AJ85" i="6" s="1"/>
  <c r="X85" i="6"/>
  <c r="AI85" i="6" s="1"/>
  <c r="W85" i="6"/>
  <c r="AH85" i="6" s="1"/>
  <c r="V85" i="6"/>
  <c r="AG85" i="6" s="1"/>
  <c r="U85" i="6"/>
  <c r="AF85" i="6" s="1"/>
  <c r="T85" i="6"/>
  <c r="AE85" i="6" s="1"/>
  <c r="S85" i="6"/>
  <c r="AD85" i="6" s="1"/>
  <c r="R85" i="6"/>
  <c r="AC85" i="6" s="1"/>
  <c r="Q85" i="6"/>
  <c r="AB85" i="6" s="1"/>
  <c r="AT84" i="6"/>
  <c r="BB84" i="6" s="1"/>
  <c r="AS84" i="6"/>
  <c r="BA84" i="6" s="1"/>
  <c r="AR84" i="6"/>
  <c r="AZ84" i="6" s="1"/>
  <c r="AQ84" i="6"/>
  <c r="AY84" i="6" s="1"/>
  <c r="AP84" i="6"/>
  <c r="AX84" i="6" s="1"/>
  <c r="AO84" i="6"/>
  <c r="AW84" i="6" s="1"/>
  <c r="Y84" i="6"/>
  <c r="AJ84" i="6" s="1"/>
  <c r="X84" i="6"/>
  <c r="AI84" i="6" s="1"/>
  <c r="W84" i="6"/>
  <c r="AH84" i="6" s="1"/>
  <c r="V84" i="6"/>
  <c r="AG84" i="6" s="1"/>
  <c r="U84" i="6"/>
  <c r="AF84" i="6" s="1"/>
  <c r="T84" i="6"/>
  <c r="AE84" i="6" s="1"/>
  <c r="S84" i="6"/>
  <c r="AD84" i="6" s="1"/>
  <c r="R84" i="6"/>
  <c r="AC84" i="6" s="1"/>
  <c r="Q84" i="6"/>
  <c r="AB84" i="6" s="1"/>
  <c r="AT83" i="6"/>
  <c r="BB83" i="6" s="1"/>
  <c r="AS83" i="6"/>
  <c r="BA83" i="6" s="1"/>
  <c r="AR83" i="6"/>
  <c r="AZ83" i="6" s="1"/>
  <c r="AQ83" i="6"/>
  <c r="AY83" i="6" s="1"/>
  <c r="AP83" i="6"/>
  <c r="AX83" i="6" s="1"/>
  <c r="AO83" i="6"/>
  <c r="AW83" i="6" s="1"/>
  <c r="Y83" i="6"/>
  <c r="AJ83" i="6" s="1"/>
  <c r="X83" i="6"/>
  <c r="AI83" i="6" s="1"/>
  <c r="W83" i="6"/>
  <c r="AH83" i="6" s="1"/>
  <c r="V83" i="6"/>
  <c r="AG83" i="6" s="1"/>
  <c r="U83" i="6"/>
  <c r="AF83" i="6" s="1"/>
  <c r="T83" i="6"/>
  <c r="AE83" i="6" s="1"/>
  <c r="S83" i="6"/>
  <c r="AD83" i="6" s="1"/>
  <c r="R83" i="6"/>
  <c r="AC83" i="6" s="1"/>
  <c r="Q83" i="6"/>
  <c r="AB83" i="6" s="1"/>
  <c r="AT82" i="6"/>
  <c r="BB82" i="6" s="1"/>
  <c r="AS82" i="6"/>
  <c r="BA82" i="6" s="1"/>
  <c r="AR82" i="6"/>
  <c r="AZ82" i="6" s="1"/>
  <c r="AQ82" i="6"/>
  <c r="AY82" i="6" s="1"/>
  <c r="AP82" i="6"/>
  <c r="AX82" i="6" s="1"/>
  <c r="AO82" i="6"/>
  <c r="AW82" i="6" s="1"/>
  <c r="Y82" i="6"/>
  <c r="AJ82" i="6" s="1"/>
  <c r="X82" i="6"/>
  <c r="AI82" i="6" s="1"/>
  <c r="W82" i="6"/>
  <c r="AH82" i="6" s="1"/>
  <c r="V82" i="6"/>
  <c r="AG82" i="6" s="1"/>
  <c r="U82" i="6"/>
  <c r="AF82" i="6" s="1"/>
  <c r="T82" i="6"/>
  <c r="AE82" i="6" s="1"/>
  <c r="S82" i="6"/>
  <c r="AD82" i="6" s="1"/>
  <c r="R82" i="6"/>
  <c r="AC82" i="6" s="1"/>
  <c r="Q82" i="6"/>
  <c r="AB82" i="6" s="1"/>
  <c r="AT81" i="6"/>
  <c r="BB81" i="6" s="1"/>
  <c r="AS81" i="6"/>
  <c r="BA81" i="6" s="1"/>
  <c r="AR81" i="6"/>
  <c r="AZ81" i="6" s="1"/>
  <c r="AQ81" i="6"/>
  <c r="AY81" i="6" s="1"/>
  <c r="AP81" i="6"/>
  <c r="AX81" i="6" s="1"/>
  <c r="AO81" i="6"/>
  <c r="AW81" i="6" s="1"/>
  <c r="Y81" i="6"/>
  <c r="AJ81" i="6" s="1"/>
  <c r="X81" i="6"/>
  <c r="AI81" i="6" s="1"/>
  <c r="W81" i="6"/>
  <c r="AH81" i="6" s="1"/>
  <c r="V81" i="6"/>
  <c r="AG81" i="6" s="1"/>
  <c r="U81" i="6"/>
  <c r="AF81" i="6" s="1"/>
  <c r="T81" i="6"/>
  <c r="AE81" i="6" s="1"/>
  <c r="S81" i="6"/>
  <c r="AD81" i="6" s="1"/>
  <c r="R81" i="6"/>
  <c r="AC81" i="6" s="1"/>
  <c r="Q81" i="6"/>
  <c r="AB81" i="6" s="1"/>
  <c r="AT80" i="6"/>
  <c r="BB80" i="6" s="1"/>
  <c r="AS80" i="6"/>
  <c r="BA80" i="6" s="1"/>
  <c r="AR80" i="6"/>
  <c r="AZ80" i="6" s="1"/>
  <c r="AQ80" i="6"/>
  <c r="AY80" i="6" s="1"/>
  <c r="AP80" i="6"/>
  <c r="AX80" i="6" s="1"/>
  <c r="AO80" i="6"/>
  <c r="AW80" i="6" s="1"/>
  <c r="Y80" i="6"/>
  <c r="AJ80" i="6" s="1"/>
  <c r="X80" i="6"/>
  <c r="AI80" i="6" s="1"/>
  <c r="W80" i="6"/>
  <c r="AH80" i="6" s="1"/>
  <c r="V80" i="6"/>
  <c r="AG80" i="6" s="1"/>
  <c r="U80" i="6"/>
  <c r="AF80" i="6" s="1"/>
  <c r="T80" i="6"/>
  <c r="AE80" i="6" s="1"/>
  <c r="S80" i="6"/>
  <c r="AD80" i="6" s="1"/>
  <c r="R80" i="6"/>
  <c r="AC80" i="6" s="1"/>
  <c r="Q80" i="6"/>
  <c r="AB80" i="6" s="1"/>
  <c r="AT79" i="6"/>
  <c r="BB79" i="6" s="1"/>
  <c r="AS79" i="6"/>
  <c r="BA79" i="6" s="1"/>
  <c r="AR79" i="6"/>
  <c r="AZ79" i="6" s="1"/>
  <c r="AQ79" i="6"/>
  <c r="AY79" i="6" s="1"/>
  <c r="AP79" i="6"/>
  <c r="AX79" i="6" s="1"/>
  <c r="AO79" i="6"/>
  <c r="AW79" i="6" s="1"/>
  <c r="Y79" i="6"/>
  <c r="AJ79" i="6" s="1"/>
  <c r="X79" i="6"/>
  <c r="AI79" i="6" s="1"/>
  <c r="W79" i="6"/>
  <c r="AH79" i="6" s="1"/>
  <c r="V79" i="6"/>
  <c r="AG79" i="6" s="1"/>
  <c r="U79" i="6"/>
  <c r="AF79" i="6" s="1"/>
  <c r="T79" i="6"/>
  <c r="AE79" i="6" s="1"/>
  <c r="S79" i="6"/>
  <c r="AD79" i="6" s="1"/>
  <c r="R79" i="6"/>
  <c r="AC79" i="6" s="1"/>
  <c r="Q79" i="6"/>
  <c r="AB79" i="6" s="1"/>
  <c r="AT78" i="6"/>
  <c r="BB78" i="6" s="1"/>
  <c r="AS78" i="6"/>
  <c r="BA78" i="6" s="1"/>
  <c r="AR78" i="6"/>
  <c r="AZ78" i="6" s="1"/>
  <c r="AQ78" i="6"/>
  <c r="AY78" i="6" s="1"/>
  <c r="AP78" i="6"/>
  <c r="AX78" i="6" s="1"/>
  <c r="AO78" i="6"/>
  <c r="AW78" i="6" s="1"/>
  <c r="Y78" i="6"/>
  <c r="AJ78" i="6" s="1"/>
  <c r="X78" i="6"/>
  <c r="AI78" i="6" s="1"/>
  <c r="W78" i="6"/>
  <c r="AH78" i="6" s="1"/>
  <c r="V78" i="6"/>
  <c r="AG78" i="6" s="1"/>
  <c r="U78" i="6"/>
  <c r="AF78" i="6" s="1"/>
  <c r="T78" i="6"/>
  <c r="AE78" i="6" s="1"/>
  <c r="S78" i="6"/>
  <c r="AD78" i="6" s="1"/>
  <c r="R78" i="6"/>
  <c r="AC78" i="6" s="1"/>
  <c r="Q78" i="6"/>
  <c r="AB78" i="6" s="1"/>
  <c r="AT77" i="6"/>
  <c r="BB77" i="6" s="1"/>
  <c r="AS77" i="6"/>
  <c r="BA77" i="6" s="1"/>
  <c r="AR77" i="6"/>
  <c r="AZ77" i="6" s="1"/>
  <c r="AQ77" i="6"/>
  <c r="AY77" i="6" s="1"/>
  <c r="AP77" i="6"/>
  <c r="AX77" i="6" s="1"/>
  <c r="AO77" i="6"/>
  <c r="AW77" i="6" s="1"/>
  <c r="Y77" i="6"/>
  <c r="AJ77" i="6" s="1"/>
  <c r="X77" i="6"/>
  <c r="AI77" i="6" s="1"/>
  <c r="W77" i="6"/>
  <c r="AH77" i="6" s="1"/>
  <c r="V77" i="6"/>
  <c r="AG77" i="6" s="1"/>
  <c r="U77" i="6"/>
  <c r="AF77" i="6" s="1"/>
  <c r="T77" i="6"/>
  <c r="AE77" i="6" s="1"/>
  <c r="S77" i="6"/>
  <c r="AD77" i="6" s="1"/>
  <c r="R77" i="6"/>
  <c r="AC77" i="6" s="1"/>
  <c r="Q77" i="6"/>
  <c r="AB77" i="6" s="1"/>
  <c r="AT76" i="6"/>
  <c r="BB76" i="6" s="1"/>
  <c r="AS76" i="6"/>
  <c r="BA76" i="6" s="1"/>
  <c r="AR76" i="6"/>
  <c r="AZ76" i="6" s="1"/>
  <c r="AQ76" i="6"/>
  <c r="AY76" i="6" s="1"/>
  <c r="AP76" i="6"/>
  <c r="AX76" i="6" s="1"/>
  <c r="AO76" i="6"/>
  <c r="AW76" i="6" s="1"/>
  <c r="Y76" i="6"/>
  <c r="AJ76" i="6" s="1"/>
  <c r="X76" i="6"/>
  <c r="AI76" i="6" s="1"/>
  <c r="W76" i="6"/>
  <c r="AH76" i="6" s="1"/>
  <c r="V76" i="6"/>
  <c r="AG76" i="6" s="1"/>
  <c r="U76" i="6"/>
  <c r="AF76" i="6" s="1"/>
  <c r="T76" i="6"/>
  <c r="AE76" i="6" s="1"/>
  <c r="S76" i="6"/>
  <c r="AD76" i="6" s="1"/>
  <c r="R76" i="6"/>
  <c r="AC76" i="6" s="1"/>
  <c r="Q76" i="6"/>
  <c r="AB76" i="6" s="1"/>
  <c r="AT75" i="6"/>
  <c r="BB75" i="6" s="1"/>
  <c r="AS75" i="6"/>
  <c r="BA75" i="6" s="1"/>
  <c r="AR75" i="6"/>
  <c r="AZ75" i="6" s="1"/>
  <c r="AQ75" i="6"/>
  <c r="AY75" i="6" s="1"/>
  <c r="AP75" i="6"/>
  <c r="AX75" i="6" s="1"/>
  <c r="AO75" i="6"/>
  <c r="AW75" i="6" s="1"/>
  <c r="Y75" i="6"/>
  <c r="AJ75" i="6" s="1"/>
  <c r="X75" i="6"/>
  <c r="AI75" i="6" s="1"/>
  <c r="W75" i="6"/>
  <c r="AH75" i="6" s="1"/>
  <c r="V75" i="6"/>
  <c r="AG75" i="6" s="1"/>
  <c r="U75" i="6"/>
  <c r="AF75" i="6" s="1"/>
  <c r="T75" i="6"/>
  <c r="AE75" i="6" s="1"/>
  <c r="S75" i="6"/>
  <c r="AD75" i="6" s="1"/>
  <c r="R75" i="6"/>
  <c r="AC75" i="6" s="1"/>
  <c r="Q75" i="6"/>
  <c r="AB75" i="6" s="1"/>
  <c r="AT74" i="6"/>
  <c r="BB74" i="6" s="1"/>
  <c r="AS74" i="6"/>
  <c r="BA74" i="6" s="1"/>
  <c r="AR74" i="6"/>
  <c r="AZ74" i="6" s="1"/>
  <c r="AQ74" i="6"/>
  <c r="AY74" i="6" s="1"/>
  <c r="AP74" i="6"/>
  <c r="AX74" i="6" s="1"/>
  <c r="AO74" i="6"/>
  <c r="AW74" i="6" s="1"/>
  <c r="Y74" i="6"/>
  <c r="AJ74" i="6" s="1"/>
  <c r="X74" i="6"/>
  <c r="AI74" i="6" s="1"/>
  <c r="W74" i="6"/>
  <c r="AH74" i="6" s="1"/>
  <c r="V74" i="6"/>
  <c r="AG74" i="6" s="1"/>
  <c r="U74" i="6"/>
  <c r="AF74" i="6" s="1"/>
  <c r="T74" i="6"/>
  <c r="AE74" i="6" s="1"/>
  <c r="S74" i="6"/>
  <c r="AD74" i="6" s="1"/>
  <c r="R74" i="6"/>
  <c r="AC74" i="6" s="1"/>
  <c r="Q74" i="6"/>
  <c r="AB74" i="6" s="1"/>
  <c r="AT73" i="6"/>
  <c r="BB73" i="6" s="1"/>
  <c r="AS73" i="6"/>
  <c r="BA73" i="6" s="1"/>
  <c r="AR73" i="6"/>
  <c r="AZ73" i="6" s="1"/>
  <c r="AQ73" i="6"/>
  <c r="AY73" i="6" s="1"/>
  <c r="AP73" i="6"/>
  <c r="AX73" i="6" s="1"/>
  <c r="AO73" i="6"/>
  <c r="AW73" i="6" s="1"/>
  <c r="Y73" i="6"/>
  <c r="AJ73" i="6" s="1"/>
  <c r="X73" i="6"/>
  <c r="AI73" i="6" s="1"/>
  <c r="W73" i="6"/>
  <c r="AH73" i="6" s="1"/>
  <c r="V73" i="6"/>
  <c r="AG73" i="6" s="1"/>
  <c r="U73" i="6"/>
  <c r="AF73" i="6" s="1"/>
  <c r="T73" i="6"/>
  <c r="AE73" i="6" s="1"/>
  <c r="S73" i="6"/>
  <c r="AD73" i="6" s="1"/>
  <c r="R73" i="6"/>
  <c r="AC73" i="6" s="1"/>
  <c r="Q73" i="6"/>
  <c r="AB73" i="6" s="1"/>
  <c r="AT72" i="6"/>
  <c r="BB72" i="6" s="1"/>
  <c r="AS72" i="6"/>
  <c r="BA72" i="6" s="1"/>
  <c r="AR72" i="6"/>
  <c r="AZ72" i="6" s="1"/>
  <c r="AQ72" i="6"/>
  <c r="AY72" i="6" s="1"/>
  <c r="AP72" i="6"/>
  <c r="AX72" i="6" s="1"/>
  <c r="AO72" i="6"/>
  <c r="AW72" i="6" s="1"/>
  <c r="Y72" i="6"/>
  <c r="AJ72" i="6" s="1"/>
  <c r="X72" i="6"/>
  <c r="AI72" i="6" s="1"/>
  <c r="W72" i="6"/>
  <c r="AH72" i="6" s="1"/>
  <c r="V72" i="6"/>
  <c r="AG72" i="6" s="1"/>
  <c r="U72" i="6"/>
  <c r="AF72" i="6" s="1"/>
  <c r="T72" i="6"/>
  <c r="AE72" i="6" s="1"/>
  <c r="S72" i="6"/>
  <c r="AD72" i="6" s="1"/>
  <c r="R72" i="6"/>
  <c r="AC72" i="6" s="1"/>
  <c r="Q72" i="6"/>
  <c r="AB72" i="6" s="1"/>
  <c r="AT71" i="6"/>
  <c r="BB71" i="6" s="1"/>
  <c r="AS71" i="6"/>
  <c r="BA71" i="6" s="1"/>
  <c r="AR71" i="6"/>
  <c r="AZ71" i="6" s="1"/>
  <c r="AQ71" i="6"/>
  <c r="AY71" i="6" s="1"/>
  <c r="AP71" i="6"/>
  <c r="AX71" i="6" s="1"/>
  <c r="AO71" i="6"/>
  <c r="AW71" i="6" s="1"/>
  <c r="Y71" i="6"/>
  <c r="AJ71" i="6" s="1"/>
  <c r="X71" i="6"/>
  <c r="AI71" i="6" s="1"/>
  <c r="W71" i="6"/>
  <c r="AH71" i="6" s="1"/>
  <c r="V71" i="6"/>
  <c r="AG71" i="6" s="1"/>
  <c r="U71" i="6"/>
  <c r="AF71" i="6" s="1"/>
  <c r="T71" i="6"/>
  <c r="AE71" i="6" s="1"/>
  <c r="S71" i="6"/>
  <c r="AD71" i="6" s="1"/>
  <c r="R71" i="6"/>
  <c r="AC71" i="6" s="1"/>
  <c r="Q71" i="6"/>
  <c r="AB71" i="6" s="1"/>
  <c r="AT70" i="6"/>
  <c r="BB70" i="6" s="1"/>
  <c r="AS70" i="6"/>
  <c r="BA70" i="6" s="1"/>
  <c r="AR70" i="6"/>
  <c r="AZ70" i="6" s="1"/>
  <c r="AQ70" i="6"/>
  <c r="AY70" i="6" s="1"/>
  <c r="AP70" i="6"/>
  <c r="AX70" i="6" s="1"/>
  <c r="AO70" i="6"/>
  <c r="AW70" i="6" s="1"/>
  <c r="Y70" i="6"/>
  <c r="AJ70" i="6" s="1"/>
  <c r="X70" i="6"/>
  <c r="AI70" i="6" s="1"/>
  <c r="W70" i="6"/>
  <c r="AH70" i="6" s="1"/>
  <c r="V70" i="6"/>
  <c r="AG70" i="6" s="1"/>
  <c r="U70" i="6"/>
  <c r="AF70" i="6" s="1"/>
  <c r="T70" i="6"/>
  <c r="AE70" i="6" s="1"/>
  <c r="S70" i="6"/>
  <c r="AD70" i="6" s="1"/>
  <c r="R70" i="6"/>
  <c r="AC70" i="6" s="1"/>
  <c r="Q70" i="6"/>
  <c r="AB70" i="6" s="1"/>
  <c r="AT69" i="6"/>
  <c r="BB69" i="6" s="1"/>
  <c r="AS69" i="6"/>
  <c r="BA69" i="6" s="1"/>
  <c r="AR69" i="6"/>
  <c r="AZ69" i="6" s="1"/>
  <c r="AQ69" i="6"/>
  <c r="AY69" i="6" s="1"/>
  <c r="AP69" i="6"/>
  <c r="AX69" i="6" s="1"/>
  <c r="AO69" i="6"/>
  <c r="AW69" i="6" s="1"/>
  <c r="Y69" i="6"/>
  <c r="AJ69" i="6" s="1"/>
  <c r="X69" i="6"/>
  <c r="AI69" i="6" s="1"/>
  <c r="W69" i="6"/>
  <c r="AH69" i="6" s="1"/>
  <c r="V69" i="6"/>
  <c r="AG69" i="6" s="1"/>
  <c r="U69" i="6"/>
  <c r="AF69" i="6" s="1"/>
  <c r="T69" i="6"/>
  <c r="AE69" i="6" s="1"/>
  <c r="S69" i="6"/>
  <c r="AD69" i="6" s="1"/>
  <c r="R69" i="6"/>
  <c r="AC69" i="6" s="1"/>
  <c r="Q69" i="6"/>
  <c r="AB69" i="6" s="1"/>
  <c r="AT68" i="6"/>
  <c r="BB68" i="6" s="1"/>
  <c r="AS68" i="6"/>
  <c r="BA68" i="6" s="1"/>
  <c r="AR68" i="6"/>
  <c r="AZ68" i="6" s="1"/>
  <c r="AQ68" i="6"/>
  <c r="AY68" i="6" s="1"/>
  <c r="AP68" i="6"/>
  <c r="AX68" i="6" s="1"/>
  <c r="AO68" i="6"/>
  <c r="AW68" i="6" s="1"/>
  <c r="Y68" i="6"/>
  <c r="AJ68" i="6" s="1"/>
  <c r="X68" i="6"/>
  <c r="AI68" i="6" s="1"/>
  <c r="W68" i="6"/>
  <c r="AH68" i="6" s="1"/>
  <c r="V68" i="6"/>
  <c r="AG68" i="6" s="1"/>
  <c r="U68" i="6"/>
  <c r="AF68" i="6" s="1"/>
  <c r="T68" i="6"/>
  <c r="AE68" i="6" s="1"/>
  <c r="S68" i="6"/>
  <c r="AD68" i="6" s="1"/>
  <c r="R68" i="6"/>
  <c r="AC68" i="6" s="1"/>
  <c r="Q68" i="6"/>
  <c r="AB68" i="6" s="1"/>
  <c r="AT67" i="6"/>
  <c r="BB67" i="6" s="1"/>
  <c r="AS67" i="6"/>
  <c r="BA67" i="6" s="1"/>
  <c r="AR67" i="6"/>
  <c r="AZ67" i="6" s="1"/>
  <c r="AQ67" i="6"/>
  <c r="AY67" i="6" s="1"/>
  <c r="AP67" i="6"/>
  <c r="AX67" i="6" s="1"/>
  <c r="AO67" i="6"/>
  <c r="AW67" i="6" s="1"/>
  <c r="Y67" i="6"/>
  <c r="AJ67" i="6" s="1"/>
  <c r="X67" i="6"/>
  <c r="AI67" i="6" s="1"/>
  <c r="W67" i="6"/>
  <c r="AH67" i="6" s="1"/>
  <c r="V67" i="6"/>
  <c r="AG67" i="6" s="1"/>
  <c r="U67" i="6"/>
  <c r="AF67" i="6" s="1"/>
  <c r="T67" i="6"/>
  <c r="AE67" i="6" s="1"/>
  <c r="S67" i="6"/>
  <c r="AD67" i="6" s="1"/>
  <c r="R67" i="6"/>
  <c r="AC67" i="6" s="1"/>
  <c r="Q67" i="6"/>
  <c r="AB67" i="6" s="1"/>
  <c r="AT66" i="6"/>
  <c r="BB66" i="6" s="1"/>
  <c r="AS66" i="6"/>
  <c r="BA66" i="6" s="1"/>
  <c r="AR66" i="6"/>
  <c r="AZ66" i="6" s="1"/>
  <c r="AQ66" i="6"/>
  <c r="AY66" i="6" s="1"/>
  <c r="AP66" i="6"/>
  <c r="AX66" i="6" s="1"/>
  <c r="AO66" i="6"/>
  <c r="AW66" i="6" s="1"/>
  <c r="Y66" i="6"/>
  <c r="AJ66" i="6" s="1"/>
  <c r="X66" i="6"/>
  <c r="AI66" i="6" s="1"/>
  <c r="W66" i="6"/>
  <c r="AH66" i="6" s="1"/>
  <c r="V66" i="6"/>
  <c r="AG66" i="6" s="1"/>
  <c r="U66" i="6"/>
  <c r="AF66" i="6" s="1"/>
  <c r="T66" i="6"/>
  <c r="AE66" i="6" s="1"/>
  <c r="S66" i="6"/>
  <c r="AD66" i="6" s="1"/>
  <c r="R66" i="6"/>
  <c r="AC66" i="6" s="1"/>
  <c r="Q66" i="6"/>
  <c r="AB66" i="6" s="1"/>
  <c r="AT61" i="6"/>
  <c r="BB61" i="6" s="1"/>
  <c r="AS61" i="6"/>
  <c r="BA61" i="6" s="1"/>
  <c r="AR61" i="6"/>
  <c r="AZ61" i="6" s="1"/>
  <c r="AQ61" i="6"/>
  <c r="AY61" i="6" s="1"/>
  <c r="AP61" i="6"/>
  <c r="AX61" i="6" s="1"/>
  <c r="AO61" i="6"/>
  <c r="AW61" i="6" s="1"/>
  <c r="Y61" i="6"/>
  <c r="AJ61" i="6" s="1"/>
  <c r="X61" i="6"/>
  <c r="AI61" i="6" s="1"/>
  <c r="W61" i="6"/>
  <c r="AH61" i="6" s="1"/>
  <c r="V61" i="6"/>
  <c r="AG61" i="6" s="1"/>
  <c r="U61" i="6"/>
  <c r="AF61" i="6" s="1"/>
  <c r="T61" i="6"/>
  <c r="AE61" i="6" s="1"/>
  <c r="S61" i="6"/>
  <c r="AD61" i="6" s="1"/>
  <c r="R61" i="6"/>
  <c r="AC61" i="6" s="1"/>
  <c r="Q61" i="6"/>
  <c r="AB61" i="6" s="1"/>
  <c r="AT60" i="6"/>
  <c r="BB60" i="6" s="1"/>
  <c r="AS60" i="6"/>
  <c r="BA60" i="6" s="1"/>
  <c r="AR60" i="6"/>
  <c r="AZ60" i="6" s="1"/>
  <c r="AQ60" i="6"/>
  <c r="AY60" i="6" s="1"/>
  <c r="AP60" i="6"/>
  <c r="AX60" i="6" s="1"/>
  <c r="AO60" i="6"/>
  <c r="AW60" i="6" s="1"/>
  <c r="Y60" i="6"/>
  <c r="AJ60" i="6" s="1"/>
  <c r="X60" i="6"/>
  <c r="AI60" i="6" s="1"/>
  <c r="W60" i="6"/>
  <c r="AH60" i="6" s="1"/>
  <c r="V60" i="6"/>
  <c r="AG60" i="6" s="1"/>
  <c r="U60" i="6"/>
  <c r="AF60" i="6" s="1"/>
  <c r="T60" i="6"/>
  <c r="AE60" i="6" s="1"/>
  <c r="S60" i="6"/>
  <c r="AD60" i="6" s="1"/>
  <c r="R60" i="6"/>
  <c r="AC60" i="6" s="1"/>
  <c r="Q60" i="6"/>
  <c r="AB60" i="6" s="1"/>
  <c r="AT59" i="6"/>
  <c r="BB59" i="6" s="1"/>
  <c r="AS59" i="6"/>
  <c r="BA59" i="6" s="1"/>
  <c r="AR59" i="6"/>
  <c r="AZ59" i="6" s="1"/>
  <c r="AQ59" i="6"/>
  <c r="AY59" i="6" s="1"/>
  <c r="AP59" i="6"/>
  <c r="AX59" i="6" s="1"/>
  <c r="AO59" i="6"/>
  <c r="AW59" i="6" s="1"/>
  <c r="Y59" i="6"/>
  <c r="AJ59" i="6" s="1"/>
  <c r="X59" i="6"/>
  <c r="AI59" i="6" s="1"/>
  <c r="W59" i="6"/>
  <c r="AH59" i="6" s="1"/>
  <c r="V59" i="6"/>
  <c r="AG59" i="6" s="1"/>
  <c r="U59" i="6"/>
  <c r="AF59" i="6" s="1"/>
  <c r="T59" i="6"/>
  <c r="AE59" i="6" s="1"/>
  <c r="S59" i="6"/>
  <c r="AD59" i="6" s="1"/>
  <c r="R59" i="6"/>
  <c r="AC59" i="6" s="1"/>
  <c r="Q59" i="6"/>
  <c r="AB59" i="6" s="1"/>
  <c r="AT58" i="6"/>
  <c r="BB58" i="6" s="1"/>
  <c r="AS58" i="6"/>
  <c r="BA58" i="6" s="1"/>
  <c r="AR58" i="6"/>
  <c r="AZ58" i="6" s="1"/>
  <c r="AQ58" i="6"/>
  <c r="AY58" i="6" s="1"/>
  <c r="AP58" i="6"/>
  <c r="AX58" i="6" s="1"/>
  <c r="AO58" i="6"/>
  <c r="AW58" i="6" s="1"/>
  <c r="Y58" i="6"/>
  <c r="AJ58" i="6" s="1"/>
  <c r="X58" i="6"/>
  <c r="AI58" i="6" s="1"/>
  <c r="W58" i="6"/>
  <c r="AH58" i="6" s="1"/>
  <c r="V58" i="6"/>
  <c r="AG58" i="6" s="1"/>
  <c r="U58" i="6"/>
  <c r="AF58" i="6" s="1"/>
  <c r="T58" i="6"/>
  <c r="AE58" i="6" s="1"/>
  <c r="S58" i="6"/>
  <c r="AD58" i="6" s="1"/>
  <c r="R58" i="6"/>
  <c r="AC58" i="6" s="1"/>
  <c r="Q58" i="6"/>
  <c r="AB58" i="6" s="1"/>
  <c r="AT57" i="6"/>
  <c r="BB57" i="6" s="1"/>
  <c r="AS57" i="6"/>
  <c r="BA57" i="6" s="1"/>
  <c r="AR57" i="6"/>
  <c r="AZ57" i="6" s="1"/>
  <c r="AQ57" i="6"/>
  <c r="AY57" i="6" s="1"/>
  <c r="AP57" i="6"/>
  <c r="AX57" i="6" s="1"/>
  <c r="AO57" i="6"/>
  <c r="AW57" i="6" s="1"/>
  <c r="Y57" i="6"/>
  <c r="AJ57" i="6" s="1"/>
  <c r="X57" i="6"/>
  <c r="AI57" i="6" s="1"/>
  <c r="W57" i="6"/>
  <c r="AH57" i="6" s="1"/>
  <c r="V57" i="6"/>
  <c r="AG57" i="6" s="1"/>
  <c r="U57" i="6"/>
  <c r="AF57" i="6" s="1"/>
  <c r="T57" i="6"/>
  <c r="AE57" i="6" s="1"/>
  <c r="S57" i="6"/>
  <c r="AD57" i="6" s="1"/>
  <c r="R57" i="6"/>
  <c r="AC57" i="6" s="1"/>
  <c r="Q57" i="6"/>
  <c r="AB57" i="6" s="1"/>
  <c r="AT56" i="6"/>
  <c r="BB56" i="6" s="1"/>
  <c r="AS56" i="6"/>
  <c r="BA56" i="6" s="1"/>
  <c r="AR56" i="6"/>
  <c r="AZ56" i="6" s="1"/>
  <c r="AQ56" i="6"/>
  <c r="AY56" i="6" s="1"/>
  <c r="AP56" i="6"/>
  <c r="AX56" i="6" s="1"/>
  <c r="AO56" i="6"/>
  <c r="AW56" i="6" s="1"/>
  <c r="Y56" i="6"/>
  <c r="AJ56" i="6" s="1"/>
  <c r="X56" i="6"/>
  <c r="AI56" i="6" s="1"/>
  <c r="W56" i="6"/>
  <c r="AH56" i="6" s="1"/>
  <c r="V56" i="6"/>
  <c r="AG56" i="6" s="1"/>
  <c r="U56" i="6"/>
  <c r="AF56" i="6" s="1"/>
  <c r="T56" i="6"/>
  <c r="AE56" i="6" s="1"/>
  <c r="S56" i="6"/>
  <c r="AD56" i="6" s="1"/>
  <c r="R56" i="6"/>
  <c r="AC56" i="6" s="1"/>
  <c r="Q56" i="6"/>
  <c r="AB56" i="6" s="1"/>
  <c r="AT55" i="6"/>
  <c r="BB55" i="6" s="1"/>
  <c r="AS55" i="6"/>
  <c r="BA55" i="6" s="1"/>
  <c r="AR55" i="6"/>
  <c r="AZ55" i="6" s="1"/>
  <c r="AQ55" i="6"/>
  <c r="AY55" i="6" s="1"/>
  <c r="AP55" i="6"/>
  <c r="AX55" i="6" s="1"/>
  <c r="AO55" i="6"/>
  <c r="AW55" i="6" s="1"/>
  <c r="Y55" i="6"/>
  <c r="AJ55" i="6" s="1"/>
  <c r="X55" i="6"/>
  <c r="AI55" i="6" s="1"/>
  <c r="W55" i="6"/>
  <c r="AH55" i="6" s="1"/>
  <c r="V55" i="6"/>
  <c r="AG55" i="6" s="1"/>
  <c r="U55" i="6"/>
  <c r="AF55" i="6" s="1"/>
  <c r="T55" i="6"/>
  <c r="AE55" i="6" s="1"/>
  <c r="S55" i="6"/>
  <c r="AD55" i="6" s="1"/>
  <c r="R55" i="6"/>
  <c r="AC55" i="6" s="1"/>
  <c r="Q55" i="6"/>
  <c r="AB55" i="6" s="1"/>
  <c r="AT54" i="6"/>
  <c r="BB54" i="6" s="1"/>
  <c r="AS54" i="6"/>
  <c r="BA54" i="6" s="1"/>
  <c r="AR54" i="6"/>
  <c r="AZ54" i="6" s="1"/>
  <c r="AQ54" i="6"/>
  <c r="AY54" i="6" s="1"/>
  <c r="AP54" i="6"/>
  <c r="AX54" i="6" s="1"/>
  <c r="AO54" i="6"/>
  <c r="AW54" i="6" s="1"/>
  <c r="Y54" i="6"/>
  <c r="AJ54" i="6" s="1"/>
  <c r="X54" i="6"/>
  <c r="AI54" i="6" s="1"/>
  <c r="W54" i="6"/>
  <c r="AH54" i="6" s="1"/>
  <c r="V54" i="6"/>
  <c r="AG54" i="6" s="1"/>
  <c r="U54" i="6"/>
  <c r="AF54" i="6" s="1"/>
  <c r="T54" i="6"/>
  <c r="AE54" i="6" s="1"/>
  <c r="S54" i="6"/>
  <c r="AD54" i="6" s="1"/>
  <c r="R54" i="6"/>
  <c r="AC54" i="6" s="1"/>
  <c r="Q54" i="6"/>
  <c r="AB54" i="6" s="1"/>
  <c r="AT53" i="6"/>
  <c r="BB53" i="6" s="1"/>
  <c r="AS53" i="6"/>
  <c r="BA53" i="6" s="1"/>
  <c r="AR53" i="6"/>
  <c r="AZ53" i="6" s="1"/>
  <c r="AQ53" i="6"/>
  <c r="AY53" i="6" s="1"/>
  <c r="AP53" i="6"/>
  <c r="AX53" i="6" s="1"/>
  <c r="AO53" i="6"/>
  <c r="AW53" i="6" s="1"/>
  <c r="Y53" i="6"/>
  <c r="AJ53" i="6" s="1"/>
  <c r="X53" i="6"/>
  <c r="AI53" i="6" s="1"/>
  <c r="W53" i="6"/>
  <c r="AH53" i="6" s="1"/>
  <c r="V53" i="6"/>
  <c r="AG53" i="6" s="1"/>
  <c r="U53" i="6"/>
  <c r="AF53" i="6" s="1"/>
  <c r="T53" i="6"/>
  <c r="AE53" i="6" s="1"/>
  <c r="S53" i="6"/>
  <c r="AD53" i="6" s="1"/>
  <c r="R53" i="6"/>
  <c r="AC53" i="6" s="1"/>
  <c r="Q53" i="6"/>
  <c r="AB53" i="6" s="1"/>
  <c r="AT52" i="6"/>
  <c r="BB52" i="6" s="1"/>
  <c r="AS52" i="6"/>
  <c r="BA52" i="6" s="1"/>
  <c r="AR52" i="6"/>
  <c r="AZ52" i="6" s="1"/>
  <c r="AQ52" i="6"/>
  <c r="AY52" i="6" s="1"/>
  <c r="AP52" i="6"/>
  <c r="AX52" i="6" s="1"/>
  <c r="AO52" i="6"/>
  <c r="AW52" i="6" s="1"/>
  <c r="Y52" i="6"/>
  <c r="AJ52" i="6" s="1"/>
  <c r="X52" i="6"/>
  <c r="AI52" i="6" s="1"/>
  <c r="W52" i="6"/>
  <c r="AH52" i="6" s="1"/>
  <c r="V52" i="6"/>
  <c r="AG52" i="6" s="1"/>
  <c r="U52" i="6"/>
  <c r="AF52" i="6" s="1"/>
  <c r="T52" i="6"/>
  <c r="AE52" i="6" s="1"/>
  <c r="S52" i="6"/>
  <c r="AD52" i="6" s="1"/>
  <c r="R52" i="6"/>
  <c r="AC52" i="6" s="1"/>
  <c r="Q52" i="6"/>
  <c r="AB52" i="6" s="1"/>
  <c r="AT51" i="6"/>
  <c r="BB51" i="6" s="1"/>
  <c r="AS51" i="6"/>
  <c r="BA51" i="6" s="1"/>
  <c r="AR51" i="6"/>
  <c r="AZ51" i="6" s="1"/>
  <c r="AQ51" i="6"/>
  <c r="AY51" i="6" s="1"/>
  <c r="AP51" i="6"/>
  <c r="AX51" i="6" s="1"/>
  <c r="AO51" i="6"/>
  <c r="AW51" i="6" s="1"/>
  <c r="Y51" i="6"/>
  <c r="AJ51" i="6" s="1"/>
  <c r="X51" i="6"/>
  <c r="AI51" i="6" s="1"/>
  <c r="W51" i="6"/>
  <c r="AH51" i="6" s="1"/>
  <c r="V51" i="6"/>
  <c r="AG51" i="6" s="1"/>
  <c r="U51" i="6"/>
  <c r="AF51" i="6" s="1"/>
  <c r="T51" i="6"/>
  <c r="AE51" i="6" s="1"/>
  <c r="S51" i="6"/>
  <c r="AD51" i="6" s="1"/>
  <c r="R51" i="6"/>
  <c r="AC51" i="6" s="1"/>
  <c r="Q51" i="6"/>
  <c r="AB51" i="6" s="1"/>
  <c r="AT50" i="6"/>
  <c r="BB50" i="6" s="1"/>
  <c r="AS50" i="6"/>
  <c r="BA50" i="6" s="1"/>
  <c r="AR50" i="6"/>
  <c r="AZ50" i="6" s="1"/>
  <c r="AQ50" i="6"/>
  <c r="AY50" i="6" s="1"/>
  <c r="AP50" i="6"/>
  <c r="AX50" i="6" s="1"/>
  <c r="AO50" i="6"/>
  <c r="AW50" i="6" s="1"/>
  <c r="Y50" i="6"/>
  <c r="AJ50" i="6" s="1"/>
  <c r="X50" i="6"/>
  <c r="AI50" i="6" s="1"/>
  <c r="W50" i="6"/>
  <c r="AH50" i="6" s="1"/>
  <c r="V50" i="6"/>
  <c r="AG50" i="6" s="1"/>
  <c r="U50" i="6"/>
  <c r="AF50" i="6" s="1"/>
  <c r="T50" i="6"/>
  <c r="AE50" i="6" s="1"/>
  <c r="S50" i="6"/>
  <c r="AD50" i="6" s="1"/>
  <c r="R50" i="6"/>
  <c r="AC50" i="6" s="1"/>
  <c r="Q50" i="6"/>
  <c r="AB50" i="6" s="1"/>
  <c r="AT49" i="6"/>
  <c r="BB49" i="6" s="1"/>
  <c r="AS49" i="6"/>
  <c r="BA49" i="6" s="1"/>
  <c r="AR49" i="6"/>
  <c r="AZ49" i="6" s="1"/>
  <c r="AQ49" i="6"/>
  <c r="AY49" i="6" s="1"/>
  <c r="AP49" i="6"/>
  <c r="AX49" i="6" s="1"/>
  <c r="AO49" i="6"/>
  <c r="AW49" i="6" s="1"/>
  <c r="Y49" i="6"/>
  <c r="AJ49" i="6" s="1"/>
  <c r="X49" i="6"/>
  <c r="AI49" i="6" s="1"/>
  <c r="W49" i="6"/>
  <c r="AH49" i="6" s="1"/>
  <c r="V49" i="6"/>
  <c r="AG49" i="6" s="1"/>
  <c r="U49" i="6"/>
  <c r="AF49" i="6" s="1"/>
  <c r="T49" i="6"/>
  <c r="AE49" i="6" s="1"/>
  <c r="S49" i="6"/>
  <c r="AD49" i="6" s="1"/>
  <c r="R49" i="6"/>
  <c r="AC49" i="6" s="1"/>
  <c r="Q49" i="6"/>
  <c r="AB49" i="6" s="1"/>
  <c r="AT48" i="6"/>
  <c r="BB48" i="6" s="1"/>
  <c r="AS48" i="6"/>
  <c r="BA48" i="6" s="1"/>
  <c r="AR48" i="6"/>
  <c r="AZ48" i="6" s="1"/>
  <c r="AQ48" i="6"/>
  <c r="AY48" i="6" s="1"/>
  <c r="AP48" i="6"/>
  <c r="AX48" i="6" s="1"/>
  <c r="AO48" i="6"/>
  <c r="AW48" i="6" s="1"/>
  <c r="Y48" i="6"/>
  <c r="AJ48" i="6" s="1"/>
  <c r="X48" i="6"/>
  <c r="AI48" i="6" s="1"/>
  <c r="W48" i="6"/>
  <c r="AH48" i="6" s="1"/>
  <c r="V48" i="6"/>
  <c r="AG48" i="6" s="1"/>
  <c r="U48" i="6"/>
  <c r="AF48" i="6" s="1"/>
  <c r="T48" i="6"/>
  <c r="AE48" i="6" s="1"/>
  <c r="S48" i="6"/>
  <c r="AD48" i="6" s="1"/>
  <c r="R48" i="6"/>
  <c r="AC48" i="6" s="1"/>
  <c r="Q48" i="6"/>
  <c r="AB48" i="6" s="1"/>
  <c r="AT47" i="6"/>
  <c r="BB47" i="6" s="1"/>
  <c r="AS47" i="6"/>
  <c r="BA47" i="6" s="1"/>
  <c r="AR47" i="6"/>
  <c r="AZ47" i="6" s="1"/>
  <c r="AQ47" i="6"/>
  <c r="AY47" i="6" s="1"/>
  <c r="AP47" i="6"/>
  <c r="AX47" i="6" s="1"/>
  <c r="AO47" i="6"/>
  <c r="AW47" i="6" s="1"/>
  <c r="Y47" i="6"/>
  <c r="AJ47" i="6" s="1"/>
  <c r="X47" i="6"/>
  <c r="AI47" i="6" s="1"/>
  <c r="W47" i="6"/>
  <c r="AH47" i="6" s="1"/>
  <c r="V47" i="6"/>
  <c r="AG47" i="6" s="1"/>
  <c r="U47" i="6"/>
  <c r="AF47" i="6" s="1"/>
  <c r="T47" i="6"/>
  <c r="AE47" i="6" s="1"/>
  <c r="S47" i="6"/>
  <c r="AD47" i="6" s="1"/>
  <c r="R47" i="6"/>
  <c r="AC47" i="6" s="1"/>
  <c r="Q47" i="6"/>
  <c r="AB47" i="6" s="1"/>
  <c r="AT46" i="6"/>
  <c r="BB46" i="6" s="1"/>
  <c r="AS46" i="6"/>
  <c r="BA46" i="6" s="1"/>
  <c r="AR46" i="6"/>
  <c r="AZ46" i="6" s="1"/>
  <c r="AQ46" i="6"/>
  <c r="AY46" i="6" s="1"/>
  <c r="AP46" i="6"/>
  <c r="AX46" i="6" s="1"/>
  <c r="AO46" i="6"/>
  <c r="AW46" i="6" s="1"/>
  <c r="Y46" i="6"/>
  <c r="AJ46" i="6" s="1"/>
  <c r="X46" i="6"/>
  <c r="AI46" i="6" s="1"/>
  <c r="W46" i="6"/>
  <c r="AH46" i="6" s="1"/>
  <c r="V46" i="6"/>
  <c r="AG46" i="6" s="1"/>
  <c r="U46" i="6"/>
  <c r="AF46" i="6" s="1"/>
  <c r="T46" i="6"/>
  <c r="AE46" i="6" s="1"/>
  <c r="S46" i="6"/>
  <c r="AD46" i="6" s="1"/>
  <c r="R46" i="6"/>
  <c r="AC46" i="6" s="1"/>
  <c r="Q46" i="6"/>
  <c r="AB46" i="6" s="1"/>
  <c r="AT45" i="6"/>
  <c r="BB45" i="6" s="1"/>
  <c r="AS45" i="6"/>
  <c r="BA45" i="6" s="1"/>
  <c r="AR45" i="6"/>
  <c r="AZ45" i="6" s="1"/>
  <c r="AQ45" i="6"/>
  <c r="AY45" i="6" s="1"/>
  <c r="AP45" i="6"/>
  <c r="AX45" i="6" s="1"/>
  <c r="AO45" i="6"/>
  <c r="AW45" i="6" s="1"/>
  <c r="Y45" i="6"/>
  <c r="AJ45" i="6" s="1"/>
  <c r="X45" i="6"/>
  <c r="AI45" i="6" s="1"/>
  <c r="W45" i="6"/>
  <c r="AH45" i="6" s="1"/>
  <c r="V45" i="6"/>
  <c r="AG45" i="6" s="1"/>
  <c r="U45" i="6"/>
  <c r="AF45" i="6" s="1"/>
  <c r="T45" i="6"/>
  <c r="AE45" i="6" s="1"/>
  <c r="S45" i="6"/>
  <c r="AD45" i="6" s="1"/>
  <c r="R45" i="6"/>
  <c r="AC45" i="6" s="1"/>
  <c r="Q45" i="6"/>
  <c r="AB45" i="6" s="1"/>
  <c r="AT44" i="6"/>
  <c r="BB44" i="6" s="1"/>
  <c r="AS44" i="6"/>
  <c r="BA44" i="6" s="1"/>
  <c r="AR44" i="6"/>
  <c r="AZ44" i="6" s="1"/>
  <c r="AQ44" i="6"/>
  <c r="AY44" i="6" s="1"/>
  <c r="AP44" i="6"/>
  <c r="AX44" i="6" s="1"/>
  <c r="AO44" i="6"/>
  <c r="AW44" i="6" s="1"/>
  <c r="Y44" i="6"/>
  <c r="AJ44" i="6" s="1"/>
  <c r="X44" i="6"/>
  <c r="AI44" i="6" s="1"/>
  <c r="W44" i="6"/>
  <c r="AH44" i="6" s="1"/>
  <c r="V44" i="6"/>
  <c r="AG44" i="6" s="1"/>
  <c r="U44" i="6"/>
  <c r="AF44" i="6" s="1"/>
  <c r="T44" i="6"/>
  <c r="AE44" i="6" s="1"/>
  <c r="S44" i="6"/>
  <c r="AD44" i="6" s="1"/>
  <c r="R44" i="6"/>
  <c r="AC44" i="6" s="1"/>
  <c r="Q44" i="6"/>
  <c r="AB44" i="6" s="1"/>
  <c r="AT43" i="6"/>
  <c r="BB43" i="6" s="1"/>
  <c r="AS43" i="6"/>
  <c r="BA43" i="6" s="1"/>
  <c r="AR43" i="6"/>
  <c r="AZ43" i="6" s="1"/>
  <c r="AQ43" i="6"/>
  <c r="AY43" i="6" s="1"/>
  <c r="AP43" i="6"/>
  <c r="AX43" i="6" s="1"/>
  <c r="AO43" i="6"/>
  <c r="AW43" i="6" s="1"/>
  <c r="Y43" i="6"/>
  <c r="AJ43" i="6" s="1"/>
  <c r="X43" i="6"/>
  <c r="AI43" i="6" s="1"/>
  <c r="W43" i="6"/>
  <c r="AH43" i="6" s="1"/>
  <c r="V43" i="6"/>
  <c r="AG43" i="6" s="1"/>
  <c r="U43" i="6"/>
  <c r="AF43" i="6" s="1"/>
  <c r="T43" i="6"/>
  <c r="AE43" i="6" s="1"/>
  <c r="S43" i="6"/>
  <c r="AD43" i="6" s="1"/>
  <c r="R43" i="6"/>
  <c r="AC43" i="6" s="1"/>
  <c r="Q43" i="6"/>
  <c r="AB43" i="6" s="1"/>
  <c r="AT42" i="6"/>
  <c r="BB42" i="6" s="1"/>
  <c r="AS42" i="6"/>
  <c r="BA42" i="6" s="1"/>
  <c r="AR42" i="6"/>
  <c r="AZ42" i="6" s="1"/>
  <c r="AQ42" i="6"/>
  <c r="AY42" i="6" s="1"/>
  <c r="AP42" i="6"/>
  <c r="AX42" i="6" s="1"/>
  <c r="AO42" i="6"/>
  <c r="AW42" i="6" s="1"/>
  <c r="Y42" i="6"/>
  <c r="AJ42" i="6" s="1"/>
  <c r="X42" i="6"/>
  <c r="AI42" i="6" s="1"/>
  <c r="W42" i="6"/>
  <c r="AH42" i="6" s="1"/>
  <c r="V42" i="6"/>
  <c r="AG42" i="6" s="1"/>
  <c r="U42" i="6"/>
  <c r="AF42" i="6" s="1"/>
  <c r="T42" i="6"/>
  <c r="AE42" i="6" s="1"/>
  <c r="S42" i="6"/>
  <c r="AD42" i="6" s="1"/>
  <c r="R42" i="6"/>
  <c r="AC42" i="6" s="1"/>
  <c r="Q42" i="6"/>
  <c r="AB42" i="6" s="1"/>
  <c r="AT41" i="6"/>
  <c r="BB41" i="6" s="1"/>
  <c r="AS41" i="6"/>
  <c r="BA41" i="6" s="1"/>
  <c r="AR41" i="6"/>
  <c r="AZ41" i="6" s="1"/>
  <c r="AQ41" i="6"/>
  <c r="AY41" i="6" s="1"/>
  <c r="AP41" i="6"/>
  <c r="AX41" i="6" s="1"/>
  <c r="AO41" i="6"/>
  <c r="AW41" i="6" s="1"/>
  <c r="Y41" i="6"/>
  <c r="AJ41" i="6" s="1"/>
  <c r="X41" i="6"/>
  <c r="AI41" i="6" s="1"/>
  <c r="W41" i="6"/>
  <c r="AH41" i="6" s="1"/>
  <c r="V41" i="6"/>
  <c r="AG41" i="6" s="1"/>
  <c r="U41" i="6"/>
  <c r="AF41" i="6" s="1"/>
  <c r="T41" i="6"/>
  <c r="AE41" i="6" s="1"/>
  <c r="S41" i="6"/>
  <c r="AD41" i="6" s="1"/>
  <c r="R41" i="6"/>
  <c r="AC41" i="6" s="1"/>
  <c r="Q41" i="6"/>
  <c r="AB41" i="6" s="1"/>
  <c r="AT40" i="6"/>
  <c r="BB40" i="6" s="1"/>
  <c r="AS40" i="6"/>
  <c r="BA40" i="6" s="1"/>
  <c r="AR40" i="6"/>
  <c r="AZ40" i="6" s="1"/>
  <c r="AQ40" i="6"/>
  <c r="AY40" i="6" s="1"/>
  <c r="AP40" i="6"/>
  <c r="AX40" i="6" s="1"/>
  <c r="AO40" i="6"/>
  <c r="AW40" i="6" s="1"/>
  <c r="Y40" i="6"/>
  <c r="AJ40" i="6" s="1"/>
  <c r="X40" i="6"/>
  <c r="AI40" i="6" s="1"/>
  <c r="W40" i="6"/>
  <c r="AH40" i="6" s="1"/>
  <c r="V40" i="6"/>
  <c r="AG40" i="6" s="1"/>
  <c r="U40" i="6"/>
  <c r="AF40" i="6" s="1"/>
  <c r="T40" i="6"/>
  <c r="AE40" i="6" s="1"/>
  <c r="S40" i="6"/>
  <c r="AD40" i="6" s="1"/>
  <c r="R40" i="6"/>
  <c r="AC40" i="6" s="1"/>
  <c r="Q40" i="6"/>
  <c r="AB40" i="6" s="1"/>
  <c r="AT39" i="6"/>
  <c r="BB39" i="6" s="1"/>
  <c r="AS39" i="6"/>
  <c r="BA39" i="6" s="1"/>
  <c r="AR39" i="6"/>
  <c r="AZ39" i="6" s="1"/>
  <c r="AQ39" i="6"/>
  <c r="AY39" i="6" s="1"/>
  <c r="AP39" i="6"/>
  <c r="AX39" i="6" s="1"/>
  <c r="AO39" i="6"/>
  <c r="AW39" i="6" s="1"/>
  <c r="Y39" i="6"/>
  <c r="AJ39" i="6" s="1"/>
  <c r="X39" i="6"/>
  <c r="AI39" i="6" s="1"/>
  <c r="W39" i="6"/>
  <c r="AH39" i="6" s="1"/>
  <c r="V39" i="6"/>
  <c r="AG39" i="6" s="1"/>
  <c r="U39" i="6"/>
  <c r="AF39" i="6" s="1"/>
  <c r="T39" i="6"/>
  <c r="AE39" i="6" s="1"/>
  <c r="S39" i="6"/>
  <c r="AD39" i="6" s="1"/>
  <c r="R39" i="6"/>
  <c r="AC39" i="6" s="1"/>
  <c r="Q39" i="6"/>
  <c r="AB39" i="6" s="1"/>
  <c r="AT38" i="6"/>
  <c r="BB38" i="6" s="1"/>
  <c r="AS38" i="6"/>
  <c r="BA38" i="6" s="1"/>
  <c r="AR38" i="6"/>
  <c r="AZ38" i="6" s="1"/>
  <c r="AQ38" i="6"/>
  <c r="AY38" i="6" s="1"/>
  <c r="AP38" i="6"/>
  <c r="AX38" i="6" s="1"/>
  <c r="AO38" i="6"/>
  <c r="AW38" i="6" s="1"/>
  <c r="Y38" i="6"/>
  <c r="AJ38" i="6" s="1"/>
  <c r="X38" i="6"/>
  <c r="AI38" i="6" s="1"/>
  <c r="W38" i="6"/>
  <c r="AH38" i="6" s="1"/>
  <c r="V38" i="6"/>
  <c r="AG38" i="6" s="1"/>
  <c r="U38" i="6"/>
  <c r="AF38" i="6" s="1"/>
  <c r="T38" i="6"/>
  <c r="AE38" i="6" s="1"/>
  <c r="S38" i="6"/>
  <c r="AD38" i="6" s="1"/>
  <c r="R38" i="6"/>
  <c r="AC38" i="6" s="1"/>
  <c r="Q38" i="6"/>
  <c r="AB38" i="6" s="1"/>
  <c r="AT37" i="6"/>
  <c r="BB37" i="6" s="1"/>
  <c r="AS37" i="6"/>
  <c r="BA37" i="6" s="1"/>
  <c r="AR37" i="6"/>
  <c r="AZ37" i="6" s="1"/>
  <c r="AQ37" i="6"/>
  <c r="AY37" i="6" s="1"/>
  <c r="AP37" i="6"/>
  <c r="AX37" i="6" s="1"/>
  <c r="AO37" i="6"/>
  <c r="AW37" i="6" s="1"/>
  <c r="Y37" i="6"/>
  <c r="AJ37" i="6" s="1"/>
  <c r="X37" i="6"/>
  <c r="AI37" i="6" s="1"/>
  <c r="W37" i="6"/>
  <c r="AH37" i="6" s="1"/>
  <c r="V37" i="6"/>
  <c r="AG37" i="6" s="1"/>
  <c r="U37" i="6"/>
  <c r="AF37" i="6" s="1"/>
  <c r="T37" i="6"/>
  <c r="AE37" i="6" s="1"/>
  <c r="S37" i="6"/>
  <c r="AD37" i="6" s="1"/>
  <c r="R37" i="6"/>
  <c r="AC37" i="6" s="1"/>
  <c r="Q37" i="6"/>
  <c r="AB37" i="6" s="1"/>
  <c r="AT36" i="6"/>
  <c r="BB36" i="6" s="1"/>
  <c r="AS36" i="6"/>
  <c r="BA36" i="6" s="1"/>
  <c r="AR36" i="6"/>
  <c r="AZ36" i="6" s="1"/>
  <c r="AQ36" i="6"/>
  <c r="AY36" i="6" s="1"/>
  <c r="AP36" i="6"/>
  <c r="AX36" i="6" s="1"/>
  <c r="AO36" i="6"/>
  <c r="AW36" i="6" s="1"/>
  <c r="Y36" i="6"/>
  <c r="AJ36" i="6" s="1"/>
  <c r="X36" i="6"/>
  <c r="AI36" i="6" s="1"/>
  <c r="W36" i="6"/>
  <c r="AH36" i="6" s="1"/>
  <c r="V36" i="6"/>
  <c r="AG36" i="6" s="1"/>
  <c r="U36" i="6"/>
  <c r="AF36" i="6" s="1"/>
  <c r="T36" i="6"/>
  <c r="AE36" i="6" s="1"/>
  <c r="S36" i="6"/>
  <c r="AD36" i="6" s="1"/>
  <c r="R36" i="6"/>
  <c r="AC36" i="6" s="1"/>
  <c r="Q36" i="6"/>
  <c r="AB36" i="6" s="1"/>
  <c r="AT35" i="6"/>
  <c r="BB35" i="6" s="1"/>
  <c r="AS35" i="6"/>
  <c r="BA35" i="6" s="1"/>
  <c r="AR35" i="6"/>
  <c r="AZ35" i="6" s="1"/>
  <c r="AQ35" i="6"/>
  <c r="AY35" i="6" s="1"/>
  <c r="AP35" i="6"/>
  <c r="AX35" i="6" s="1"/>
  <c r="AO35" i="6"/>
  <c r="AW35" i="6" s="1"/>
  <c r="Y35" i="6"/>
  <c r="AJ35" i="6" s="1"/>
  <c r="X35" i="6"/>
  <c r="AI35" i="6" s="1"/>
  <c r="W35" i="6"/>
  <c r="AH35" i="6" s="1"/>
  <c r="V35" i="6"/>
  <c r="AG35" i="6" s="1"/>
  <c r="U35" i="6"/>
  <c r="AF35" i="6" s="1"/>
  <c r="T35" i="6"/>
  <c r="AE35" i="6" s="1"/>
  <c r="S35" i="6"/>
  <c r="AD35" i="6" s="1"/>
  <c r="R35" i="6"/>
  <c r="AC35" i="6" s="1"/>
  <c r="Q35" i="6"/>
  <c r="AB35" i="6" s="1"/>
  <c r="AT30" i="6"/>
  <c r="BB30" i="6" s="1"/>
  <c r="AS30" i="6"/>
  <c r="BA30" i="6" s="1"/>
  <c r="AR30" i="6"/>
  <c r="AZ30" i="6" s="1"/>
  <c r="AQ30" i="6"/>
  <c r="AY30" i="6" s="1"/>
  <c r="AP30" i="6"/>
  <c r="AX30" i="6" s="1"/>
  <c r="AO30" i="6"/>
  <c r="AW30" i="6" s="1"/>
  <c r="Y30" i="6"/>
  <c r="AJ30" i="6" s="1"/>
  <c r="X30" i="6"/>
  <c r="AI30" i="6" s="1"/>
  <c r="W30" i="6"/>
  <c r="AH30" i="6" s="1"/>
  <c r="V30" i="6"/>
  <c r="AG30" i="6" s="1"/>
  <c r="U30" i="6"/>
  <c r="AF30" i="6" s="1"/>
  <c r="T30" i="6"/>
  <c r="AE30" i="6" s="1"/>
  <c r="S30" i="6"/>
  <c r="AD30" i="6" s="1"/>
  <c r="R30" i="6"/>
  <c r="AC30" i="6" s="1"/>
  <c r="Q30" i="6"/>
  <c r="AB30" i="6" s="1"/>
  <c r="AT29" i="6"/>
  <c r="BB29" i="6" s="1"/>
  <c r="AS29" i="6"/>
  <c r="BA29" i="6" s="1"/>
  <c r="AR29" i="6"/>
  <c r="AZ29" i="6" s="1"/>
  <c r="AQ29" i="6"/>
  <c r="AY29" i="6" s="1"/>
  <c r="AP29" i="6"/>
  <c r="AX29" i="6" s="1"/>
  <c r="AO29" i="6"/>
  <c r="AW29" i="6" s="1"/>
  <c r="Y29" i="6"/>
  <c r="AJ29" i="6" s="1"/>
  <c r="X29" i="6"/>
  <c r="AI29" i="6" s="1"/>
  <c r="W29" i="6"/>
  <c r="AH29" i="6" s="1"/>
  <c r="V29" i="6"/>
  <c r="AG29" i="6" s="1"/>
  <c r="U29" i="6"/>
  <c r="AF29" i="6" s="1"/>
  <c r="T29" i="6"/>
  <c r="AE29" i="6" s="1"/>
  <c r="S29" i="6"/>
  <c r="AD29" i="6" s="1"/>
  <c r="R29" i="6"/>
  <c r="AC29" i="6" s="1"/>
  <c r="Q29" i="6"/>
  <c r="AB29" i="6" s="1"/>
  <c r="AT28" i="6"/>
  <c r="BB28" i="6" s="1"/>
  <c r="AS28" i="6"/>
  <c r="BA28" i="6" s="1"/>
  <c r="AR28" i="6"/>
  <c r="AZ28" i="6" s="1"/>
  <c r="AQ28" i="6"/>
  <c r="AY28" i="6" s="1"/>
  <c r="AP28" i="6"/>
  <c r="AX28" i="6" s="1"/>
  <c r="AO28" i="6"/>
  <c r="AW28" i="6" s="1"/>
  <c r="Y28" i="6"/>
  <c r="AJ28" i="6" s="1"/>
  <c r="X28" i="6"/>
  <c r="AI28" i="6" s="1"/>
  <c r="W28" i="6"/>
  <c r="AH28" i="6" s="1"/>
  <c r="V28" i="6"/>
  <c r="AG28" i="6" s="1"/>
  <c r="U28" i="6"/>
  <c r="AF28" i="6" s="1"/>
  <c r="T28" i="6"/>
  <c r="AE28" i="6" s="1"/>
  <c r="S28" i="6"/>
  <c r="AD28" i="6" s="1"/>
  <c r="R28" i="6"/>
  <c r="AC28" i="6" s="1"/>
  <c r="Q28" i="6"/>
  <c r="AB28" i="6" s="1"/>
  <c r="AT27" i="6"/>
  <c r="BB27" i="6" s="1"/>
  <c r="AS27" i="6"/>
  <c r="BA27" i="6" s="1"/>
  <c r="AR27" i="6"/>
  <c r="AZ27" i="6" s="1"/>
  <c r="AQ27" i="6"/>
  <c r="AY27" i="6" s="1"/>
  <c r="AP27" i="6"/>
  <c r="AX27" i="6" s="1"/>
  <c r="AO27" i="6"/>
  <c r="AW27" i="6" s="1"/>
  <c r="Y27" i="6"/>
  <c r="AJ27" i="6" s="1"/>
  <c r="X27" i="6"/>
  <c r="AI27" i="6" s="1"/>
  <c r="W27" i="6"/>
  <c r="AH27" i="6" s="1"/>
  <c r="V27" i="6"/>
  <c r="AG27" i="6" s="1"/>
  <c r="U27" i="6"/>
  <c r="AF27" i="6" s="1"/>
  <c r="T27" i="6"/>
  <c r="AE27" i="6" s="1"/>
  <c r="S27" i="6"/>
  <c r="AD27" i="6" s="1"/>
  <c r="R27" i="6"/>
  <c r="AC27" i="6" s="1"/>
  <c r="Q27" i="6"/>
  <c r="AB27" i="6" s="1"/>
  <c r="AT26" i="6"/>
  <c r="BB26" i="6" s="1"/>
  <c r="AS26" i="6"/>
  <c r="BA26" i="6" s="1"/>
  <c r="AR26" i="6"/>
  <c r="AZ26" i="6" s="1"/>
  <c r="AQ26" i="6"/>
  <c r="AY26" i="6" s="1"/>
  <c r="AP26" i="6"/>
  <c r="AX26" i="6" s="1"/>
  <c r="AO26" i="6"/>
  <c r="AW26" i="6" s="1"/>
  <c r="Y26" i="6"/>
  <c r="AJ26" i="6" s="1"/>
  <c r="X26" i="6"/>
  <c r="AI26" i="6" s="1"/>
  <c r="W26" i="6"/>
  <c r="AH26" i="6" s="1"/>
  <c r="V26" i="6"/>
  <c r="AG26" i="6" s="1"/>
  <c r="U26" i="6"/>
  <c r="AF26" i="6" s="1"/>
  <c r="T26" i="6"/>
  <c r="AE26" i="6" s="1"/>
  <c r="S26" i="6"/>
  <c r="AD26" i="6" s="1"/>
  <c r="R26" i="6"/>
  <c r="AC26" i="6" s="1"/>
  <c r="Q26" i="6"/>
  <c r="AB26" i="6" s="1"/>
  <c r="AT25" i="6"/>
  <c r="BB25" i="6" s="1"/>
  <c r="AS25" i="6"/>
  <c r="BA25" i="6" s="1"/>
  <c r="AR25" i="6"/>
  <c r="AZ25" i="6" s="1"/>
  <c r="AQ25" i="6"/>
  <c r="AY25" i="6" s="1"/>
  <c r="AP25" i="6"/>
  <c r="AX25" i="6" s="1"/>
  <c r="AO25" i="6"/>
  <c r="AW25" i="6" s="1"/>
  <c r="Y25" i="6"/>
  <c r="AJ25" i="6" s="1"/>
  <c r="X25" i="6"/>
  <c r="AI25" i="6" s="1"/>
  <c r="W25" i="6"/>
  <c r="AH25" i="6" s="1"/>
  <c r="V25" i="6"/>
  <c r="AG25" i="6" s="1"/>
  <c r="U25" i="6"/>
  <c r="AF25" i="6" s="1"/>
  <c r="T25" i="6"/>
  <c r="AE25" i="6" s="1"/>
  <c r="S25" i="6"/>
  <c r="AD25" i="6" s="1"/>
  <c r="R25" i="6"/>
  <c r="AC25" i="6" s="1"/>
  <c r="Q25" i="6"/>
  <c r="AB25" i="6" s="1"/>
  <c r="AT24" i="6"/>
  <c r="BB24" i="6" s="1"/>
  <c r="AS24" i="6"/>
  <c r="BA24" i="6" s="1"/>
  <c r="AR24" i="6"/>
  <c r="AZ24" i="6" s="1"/>
  <c r="AQ24" i="6"/>
  <c r="AY24" i="6" s="1"/>
  <c r="AP24" i="6"/>
  <c r="AX24" i="6" s="1"/>
  <c r="AO24" i="6"/>
  <c r="AW24" i="6" s="1"/>
  <c r="Y24" i="6"/>
  <c r="AJ24" i="6" s="1"/>
  <c r="X24" i="6"/>
  <c r="AI24" i="6" s="1"/>
  <c r="W24" i="6"/>
  <c r="AH24" i="6" s="1"/>
  <c r="V24" i="6"/>
  <c r="AG24" i="6" s="1"/>
  <c r="U24" i="6"/>
  <c r="AF24" i="6" s="1"/>
  <c r="T24" i="6"/>
  <c r="AE24" i="6" s="1"/>
  <c r="S24" i="6"/>
  <c r="AD24" i="6" s="1"/>
  <c r="R24" i="6"/>
  <c r="AC24" i="6" s="1"/>
  <c r="Q24" i="6"/>
  <c r="AB24" i="6" s="1"/>
  <c r="AT23" i="6"/>
  <c r="BB23" i="6" s="1"/>
  <c r="AS23" i="6"/>
  <c r="BA23" i="6" s="1"/>
  <c r="AR23" i="6"/>
  <c r="AZ23" i="6" s="1"/>
  <c r="AQ23" i="6"/>
  <c r="AY23" i="6" s="1"/>
  <c r="AP23" i="6"/>
  <c r="AX23" i="6" s="1"/>
  <c r="AO23" i="6"/>
  <c r="AW23" i="6" s="1"/>
  <c r="Y23" i="6"/>
  <c r="AJ23" i="6" s="1"/>
  <c r="X23" i="6"/>
  <c r="AI23" i="6" s="1"/>
  <c r="W23" i="6"/>
  <c r="AH23" i="6" s="1"/>
  <c r="V23" i="6"/>
  <c r="AG23" i="6" s="1"/>
  <c r="U23" i="6"/>
  <c r="AF23" i="6" s="1"/>
  <c r="T23" i="6"/>
  <c r="AE23" i="6" s="1"/>
  <c r="S23" i="6"/>
  <c r="AD23" i="6" s="1"/>
  <c r="R23" i="6"/>
  <c r="AC23" i="6" s="1"/>
  <c r="Q23" i="6"/>
  <c r="AB23" i="6" s="1"/>
  <c r="AT22" i="6"/>
  <c r="BB22" i="6" s="1"/>
  <c r="AS22" i="6"/>
  <c r="BA22" i="6" s="1"/>
  <c r="AR22" i="6"/>
  <c r="AZ22" i="6" s="1"/>
  <c r="AQ22" i="6"/>
  <c r="AY22" i="6" s="1"/>
  <c r="AP22" i="6"/>
  <c r="AX22" i="6" s="1"/>
  <c r="AO22" i="6"/>
  <c r="AW22" i="6" s="1"/>
  <c r="Y22" i="6"/>
  <c r="AJ22" i="6" s="1"/>
  <c r="X22" i="6"/>
  <c r="AI22" i="6" s="1"/>
  <c r="W22" i="6"/>
  <c r="AH22" i="6" s="1"/>
  <c r="V22" i="6"/>
  <c r="AG22" i="6" s="1"/>
  <c r="U22" i="6"/>
  <c r="AF22" i="6" s="1"/>
  <c r="T22" i="6"/>
  <c r="AE22" i="6" s="1"/>
  <c r="S22" i="6"/>
  <c r="AD22" i="6" s="1"/>
  <c r="R22" i="6"/>
  <c r="AC22" i="6" s="1"/>
  <c r="Q22" i="6"/>
  <c r="AB22" i="6" s="1"/>
  <c r="AT21" i="6"/>
  <c r="BB21" i="6" s="1"/>
  <c r="AS21" i="6"/>
  <c r="BA21" i="6" s="1"/>
  <c r="AR21" i="6"/>
  <c r="AZ21" i="6" s="1"/>
  <c r="AQ21" i="6"/>
  <c r="AY21" i="6" s="1"/>
  <c r="AP21" i="6"/>
  <c r="AX21" i="6" s="1"/>
  <c r="AO21" i="6"/>
  <c r="AW21" i="6" s="1"/>
  <c r="Y21" i="6"/>
  <c r="AJ21" i="6" s="1"/>
  <c r="X21" i="6"/>
  <c r="AI21" i="6" s="1"/>
  <c r="W21" i="6"/>
  <c r="AH21" i="6" s="1"/>
  <c r="V21" i="6"/>
  <c r="AG21" i="6" s="1"/>
  <c r="U21" i="6"/>
  <c r="AF21" i="6" s="1"/>
  <c r="T21" i="6"/>
  <c r="AE21" i="6" s="1"/>
  <c r="S21" i="6"/>
  <c r="AD21" i="6" s="1"/>
  <c r="R21" i="6"/>
  <c r="AC21" i="6" s="1"/>
  <c r="Q21" i="6"/>
  <c r="AB21" i="6" s="1"/>
  <c r="AT20" i="6"/>
  <c r="BB20" i="6" s="1"/>
  <c r="AS20" i="6"/>
  <c r="BA20" i="6" s="1"/>
  <c r="AR20" i="6"/>
  <c r="AZ20" i="6" s="1"/>
  <c r="AQ20" i="6"/>
  <c r="AY20" i="6" s="1"/>
  <c r="AP20" i="6"/>
  <c r="AX20" i="6" s="1"/>
  <c r="AO20" i="6"/>
  <c r="AW20" i="6" s="1"/>
  <c r="Y20" i="6"/>
  <c r="AJ20" i="6" s="1"/>
  <c r="X20" i="6"/>
  <c r="AI20" i="6" s="1"/>
  <c r="W20" i="6"/>
  <c r="AH20" i="6" s="1"/>
  <c r="V20" i="6"/>
  <c r="AG20" i="6" s="1"/>
  <c r="U20" i="6"/>
  <c r="AF20" i="6" s="1"/>
  <c r="T20" i="6"/>
  <c r="AE20" i="6" s="1"/>
  <c r="S20" i="6"/>
  <c r="AD20" i="6" s="1"/>
  <c r="R20" i="6"/>
  <c r="AC20" i="6" s="1"/>
  <c r="Q20" i="6"/>
  <c r="AB20" i="6" s="1"/>
  <c r="AT19" i="6"/>
  <c r="BB19" i="6" s="1"/>
  <c r="AS19" i="6"/>
  <c r="BA19" i="6" s="1"/>
  <c r="AR19" i="6"/>
  <c r="AZ19" i="6" s="1"/>
  <c r="AQ19" i="6"/>
  <c r="AY19" i="6" s="1"/>
  <c r="AP19" i="6"/>
  <c r="AX19" i="6" s="1"/>
  <c r="AO19" i="6"/>
  <c r="AW19" i="6" s="1"/>
  <c r="Y19" i="6"/>
  <c r="AJ19" i="6" s="1"/>
  <c r="X19" i="6"/>
  <c r="AI19" i="6" s="1"/>
  <c r="W19" i="6"/>
  <c r="AH19" i="6" s="1"/>
  <c r="V19" i="6"/>
  <c r="AG19" i="6" s="1"/>
  <c r="U19" i="6"/>
  <c r="AF19" i="6" s="1"/>
  <c r="T19" i="6"/>
  <c r="AE19" i="6" s="1"/>
  <c r="S19" i="6"/>
  <c r="AD19" i="6" s="1"/>
  <c r="R19" i="6"/>
  <c r="AC19" i="6" s="1"/>
  <c r="Q19" i="6"/>
  <c r="AB19" i="6" s="1"/>
  <c r="AT18" i="6"/>
  <c r="BB18" i="6" s="1"/>
  <c r="AS18" i="6"/>
  <c r="BA18" i="6" s="1"/>
  <c r="AR18" i="6"/>
  <c r="AZ18" i="6" s="1"/>
  <c r="AQ18" i="6"/>
  <c r="AY18" i="6" s="1"/>
  <c r="AP18" i="6"/>
  <c r="AX18" i="6" s="1"/>
  <c r="AO18" i="6"/>
  <c r="AW18" i="6" s="1"/>
  <c r="Y18" i="6"/>
  <c r="AJ18" i="6" s="1"/>
  <c r="X18" i="6"/>
  <c r="AI18" i="6" s="1"/>
  <c r="W18" i="6"/>
  <c r="AH18" i="6" s="1"/>
  <c r="V18" i="6"/>
  <c r="AG18" i="6" s="1"/>
  <c r="U18" i="6"/>
  <c r="AF18" i="6" s="1"/>
  <c r="T18" i="6"/>
  <c r="AE18" i="6" s="1"/>
  <c r="S18" i="6"/>
  <c r="AD18" i="6" s="1"/>
  <c r="R18" i="6"/>
  <c r="AC18" i="6" s="1"/>
  <c r="Q18" i="6"/>
  <c r="AB18" i="6" s="1"/>
  <c r="AT17" i="6"/>
  <c r="BB17" i="6" s="1"/>
  <c r="AS17" i="6"/>
  <c r="BA17" i="6" s="1"/>
  <c r="AR17" i="6"/>
  <c r="AZ17" i="6" s="1"/>
  <c r="AQ17" i="6"/>
  <c r="AY17" i="6" s="1"/>
  <c r="AP17" i="6"/>
  <c r="AX17" i="6" s="1"/>
  <c r="AO17" i="6"/>
  <c r="AW17" i="6" s="1"/>
  <c r="Y17" i="6"/>
  <c r="AJ17" i="6" s="1"/>
  <c r="X17" i="6"/>
  <c r="AI17" i="6" s="1"/>
  <c r="W17" i="6"/>
  <c r="AH17" i="6" s="1"/>
  <c r="V17" i="6"/>
  <c r="AG17" i="6" s="1"/>
  <c r="U17" i="6"/>
  <c r="AF17" i="6" s="1"/>
  <c r="T17" i="6"/>
  <c r="AE17" i="6" s="1"/>
  <c r="S17" i="6"/>
  <c r="AD17" i="6" s="1"/>
  <c r="R17" i="6"/>
  <c r="AC17" i="6" s="1"/>
  <c r="Q17" i="6"/>
  <c r="AB17" i="6" s="1"/>
  <c r="AT16" i="6"/>
  <c r="BB16" i="6" s="1"/>
  <c r="AS16" i="6"/>
  <c r="BA16" i="6" s="1"/>
  <c r="AR16" i="6"/>
  <c r="AZ16" i="6" s="1"/>
  <c r="AQ16" i="6"/>
  <c r="AY16" i="6" s="1"/>
  <c r="AP16" i="6"/>
  <c r="AX16" i="6" s="1"/>
  <c r="AO16" i="6"/>
  <c r="AW16" i="6" s="1"/>
  <c r="Y16" i="6"/>
  <c r="AJ16" i="6" s="1"/>
  <c r="X16" i="6"/>
  <c r="AI16" i="6" s="1"/>
  <c r="W16" i="6"/>
  <c r="AH16" i="6" s="1"/>
  <c r="V16" i="6"/>
  <c r="AG16" i="6" s="1"/>
  <c r="U16" i="6"/>
  <c r="AF16" i="6" s="1"/>
  <c r="T16" i="6"/>
  <c r="AE16" i="6" s="1"/>
  <c r="S16" i="6"/>
  <c r="AD16" i="6" s="1"/>
  <c r="R16" i="6"/>
  <c r="AC16" i="6" s="1"/>
  <c r="Q16" i="6"/>
  <c r="AB16" i="6" s="1"/>
  <c r="AT15" i="6"/>
  <c r="BB15" i="6" s="1"/>
  <c r="AS15" i="6"/>
  <c r="BA15" i="6" s="1"/>
  <c r="AR15" i="6"/>
  <c r="AZ15" i="6" s="1"/>
  <c r="AQ15" i="6"/>
  <c r="AY15" i="6" s="1"/>
  <c r="AP15" i="6"/>
  <c r="AX15" i="6" s="1"/>
  <c r="AO15" i="6"/>
  <c r="AW15" i="6" s="1"/>
  <c r="Y15" i="6"/>
  <c r="AJ15" i="6" s="1"/>
  <c r="X15" i="6"/>
  <c r="AI15" i="6" s="1"/>
  <c r="W15" i="6"/>
  <c r="AH15" i="6" s="1"/>
  <c r="V15" i="6"/>
  <c r="AG15" i="6" s="1"/>
  <c r="U15" i="6"/>
  <c r="AF15" i="6" s="1"/>
  <c r="T15" i="6"/>
  <c r="AE15" i="6" s="1"/>
  <c r="S15" i="6"/>
  <c r="AD15" i="6" s="1"/>
  <c r="R15" i="6"/>
  <c r="AC15" i="6" s="1"/>
  <c r="Q15" i="6"/>
  <c r="AB15" i="6" s="1"/>
  <c r="AT14" i="6"/>
  <c r="BB14" i="6" s="1"/>
  <c r="AS14" i="6"/>
  <c r="BA14" i="6" s="1"/>
  <c r="AR14" i="6"/>
  <c r="AZ14" i="6" s="1"/>
  <c r="AQ14" i="6"/>
  <c r="AY14" i="6" s="1"/>
  <c r="AP14" i="6"/>
  <c r="AX14" i="6" s="1"/>
  <c r="AO14" i="6"/>
  <c r="AW14" i="6" s="1"/>
  <c r="Y14" i="6"/>
  <c r="AJ14" i="6" s="1"/>
  <c r="X14" i="6"/>
  <c r="AI14" i="6" s="1"/>
  <c r="W14" i="6"/>
  <c r="AH14" i="6" s="1"/>
  <c r="V14" i="6"/>
  <c r="AG14" i="6" s="1"/>
  <c r="U14" i="6"/>
  <c r="AF14" i="6" s="1"/>
  <c r="T14" i="6"/>
  <c r="AE14" i="6" s="1"/>
  <c r="S14" i="6"/>
  <c r="AD14" i="6" s="1"/>
  <c r="R14" i="6"/>
  <c r="AC14" i="6" s="1"/>
  <c r="Q14" i="6"/>
  <c r="AB14" i="6" s="1"/>
  <c r="AT13" i="6"/>
  <c r="BB13" i="6" s="1"/>
  <c r="AS13" i="6"/>
  <c r="BA13" i="6" s="1"/>
  <c r="AR13" i="6"/>
  <c r="AZ13" i="6" s="1"/>
  <c r="AQ13" i="6"/>
  <c r="AY13" i="6" s="1"/>
  <c r="AP13" i="6"/>
  <c r="AX13" i="6" s="1"/>
  <c r="AO13" i="6"/>
  <c r="AW13" i="6" s="1"/>
  <c r="Y13" i="6"/>
  <c r="AJ13" i="6" s="1"/>
  <c r="X13" i="6"/>
  <c r="AI13" i="6" s="1"/>
  <c r="W13" i="6"/>
  <c r="AH13" i="6" s="1"/>
  <c r="V13" i="6"/>
  <c r="AG13" i="6" s="1"/>
  <c r="U13" i="6"/>
  <c r="AF13" i="6" s="1"/>
  <c r="T13" i="6"/>
  <c r="AE13" i="6" s="1"/>
  <c r="S13" i="6"/>
  <c r="AD13" i="6" s="1"/>
  <c r="R13" i="6"/>
  <c r="AC13" i="6" s="1"/>
  <c r="Q13" i="6"/>
  <c r="AB13" i="6" s="1"/>
  <c r="AT12" i="6"/>
  <c r="BB12" i="6" s="1"/>
  <c r="AS12" i="6"/>
  <c r="BA12" i="6" s="1"/>
  <c r="AR12" i="6"/>
  <c r="AZ12" i="6" s="1"/>
  <c r="AQ12" i="6"/>
  <c r="AY12" i="6" s="1"/>
  <c r="AP12" i="6"/>
  <c r="AX12" i="6" s="1"/>
  <c r="AO12" i="6"/>
  <c r="AW12" i="6" s="1"/>
  <c r="Y12" i="6"/>
  <c r="AJ12" i="6" s="1"/>
  <c r="X12" i="6"/>
  <c r="AI12" i="6" s="1"/>
  <c r="W12" i="6"/>
  <c r="AH12" i="6" s="1"/>
  <c r="V12" i="6"/>
  <c r="AG12" i="6" s="1"/>
  <c r="U12" i="6"/>
  <c r="AF12" i="6" s="1"/>
  <c r="T12" i="6"/>
  <c r="AE12" i="6" s="1"/>
  <c r="S12" i="6"/>
  <c r="AD12" i="6" s="1"/>
  <c r="R12" i="6"/>
  <c r="AC12" i="6" s="1"/>
  <c r="Q12" i="6"/>
  <c r="AB12" i="6" s="1"/>
  <c r="AT11" i="6"/>
  <c r="BB11" i="6" s="1"/>
  <c r="AS11" i="6"/>
  <c r="BA11" i="6" s="1"/>
  <c r="AR11" i="6"/>
  <c r="AZ11" i="6" s="1"/>
  <c r="AQ11" i="6"/>
  <c r="AY11" i="6" s="1"/>
  <c r="AP11" i="6"/>
  <c r="AX11" i="6" s="1"/>
  <c r="AO11" i="6"/>
  <c r="AW11" i="6" s="1"/>
  <c r="Y11" i="6"/>
  <c r="AJ11" i="6" s="1"/>
  <c r="X11" i="6"/>
  <c r="AI11" i="6" s="1"/>
  <c r="W11" i="6"/>
  <c r="AH11" i="6" s="1"/>
  <c r="V11" i="6"/>
  <c r="AG11" i="6" s="1"/>
  <c r="U11" i="6"/>
  <c r="AF11" i="6" s="1"/>
  <c r="T11" i="6"/>
  <c r="AE11" i="6" s="1"/>
  <c r="S11" i="6"/>
  <c r="AD11" i="6" s="1"/>
  <c r="R11" i="6"/>
  <c r="AC11" i="6" s="1"/>
  <c r="Q11" i="6"/>
  <c r="AB11" i="6" s="1"/>
  <c r="AT10" i="6"/>
  <c r="BB10" i="6" s="1"/>
  <c r="AS10" i="6"/>
  <c r="BA10" i="6" s="1"/>
  <c r="AR10" i="6"/>
  <c r="AZ10" i="6" s="1"/>
  <c r="AQ10" i="6"/>
  <c r="AY10" i="6" s="1"/>
  <c r="AP10" i="6"/>
  <c r="AX10" i="6" s="1"/>
  <c r="AO10" i="6"/>
  <c r="AW10" i="6" s="1"/>
  <c r="Y10" i="6"/>
  <c r="AJ10" i="6" s="1"/>
  <c r="X10" i="6"/>
  <c r="AI10" i="6" s="1"/>
  <c r="W10" i="6"/>
  <c r="AH10" i="6" s="1"/>
  <c r="V10" i="6"/>
  <c r="AG10" i="6" s="1"/>
  <c r="U10" i="6"/>
  <c r="AF10" i="6" s="1"/>
  <c r="T10" i="6"/>
  <c r="AE10" i="6" s="1"/>
  <c r="S10" i="6"/>
  <c r="AD10" i="6" s="1"/>
  <c r="R10" i="6"/>
  <c r="AC10" i="6" s="1"/>
  <c r="Q10" i="6"/>
  <c r="AB10" i="6" s="1"/>
  <c r="AT9" i="6"/>
  <c r="BB9" i="6" s="1"/>
  <c r="AS9" i="6"/>
  <c r="BA9" i="6" s="1"/>
  <c r="AR9" i="6"/>
  <c r="AZ9" i="6" s="1"/>
  <c r="AQ9" i="6"/>
  <c r="AY9" i="6" s="1"/>
  <c r="AP9" i="6"/>
  <c r="AX9" i="6" s="1"/>
  <c r="AO9" i="6"/>
  <c r="AW9" i="6" s="1"/>
  <c r="Y9" i="6"/>
  <c r="AJ9" i="6" s="1"/>
  <c r="X9" i="6"/>
  <c r="AI9" i="6" s="1"/>
  <c r="W9" i="6"/>
  <c r="AH9" i="6" s="1"/>
  <c r="V9" i="6"/>
  <c r="AG9" i="6" s="1"/>
  <c r="U9" i="6"/>
  <c r="AF9" i="6" s="1"/>
  <c r="T9" i="6"/>
  <c r="AE9" i="6" s="1"/>
  <c r="S9" i="6"/>
  <c r="AD9" i="6" s="1"/>
  <c r="R9" i="6"/>
  <c r="AC9" i="6" s="1"/>
  <c r="Q9" i="6"/>
  <c r="AB9" i="6" s="1"/>
  <c r="AT8" i="6"/>
  <c r="BB8" i="6" s="1"/>
  <c r="AS8" i="6"/>
  <c r="BA8" i="6" s="1"/>
  <c r="AR8" i="6"/>
  <c r="AZ8" i="6" s="1"/>
  <c r="AQ8" i="6"/>
  <c r="AY8" i="6" s="1"/>
  <c r="AP8" i="6"/>
  <c r="AX8" i="6" s="1"/>
  <c r="AO8" i="6"/>
  <c r="AW8" i="6" s="1"/>
  <c r="Y8" i="6"/>
  <c r="AJ8" i="6" s="1"/>
  <c r="X8" i="6"/>
  <c r="AI8" i="6" s="1"/>
  <c r="W8" i="6"/>
  <c r="AH8" i="6" s="1"/>
  <c r="V8" i="6"/>
  <c r="AG8" i="6" s="1"/>
  <c r="U8" i="6"/>
  <c r="AF8" i="6" s="1"/>
  <c r="T8" i="6"/>
  <c r="AE8" i="6" s="1"/>
  <c r="S8" i="6"/>
  <c r="AD8" i="6" s="1"/>
  <c r="R8" i="6"/>
  <c r="AC8" i="6" s="1"/>
  <c r="Q8" i="6"/>
  <c r="AB8" i="6" s="1"/>
  <c r="AT7" i="6"/>
  <c r="BB7" i="6" s="1"/>
  <c r="AS7" i="6"/>
  <c r="BA7" i="6" s="1"/>
  <c r="AR7" i="6"/>
  <c r="AZ7" i="6" s="1"/>
  <c r="AQ7" i="6"/>
  <c r="AY7" i="6" s="1"/>
  <c r="AP7" i="6"/>
  <c r="AX7" i="6" s="1"/>
  <c r="AO7" i="6"/>
  <c r="AW7" i="6" s="1"/>
  <c r="Y7" i="6"/>
  <c r="AJ7" i="6" s="1"/>
  <c r="X7" i="6"/>
  <c r="AI7" i="6" s="1"/>
  <c r="W7" i="6"/>
  <c r="AH7" i="6" s="1"/>
  <c r="V7" i="6"/>
  <c r="AG7" i="6" s="1"/>
  <c r="U7" i="6"/>
  <c r="AF7" i="6" s="1"/>
  <c r="T7" i="6"/>
  <c r="AE7" i="6" s="1"/>
  <c r="S7" i="6"/>
  <c r="AD7" i="6" s="1"/>
  <c r="R7" i="6"/>
  <c r="AC7" i="6" s="1"/>
  <c r="Q7" i="6"/>
  <c r="AB7" i="6" s="1"/>
  <c r="AT6" i="6"/>
  <c r="BB6" i="6" s="1"/>
  <c r="AS6" i="6"/>
  <c r="BA6" i="6" s="1"/>
  <c r="AR6" i="6"/>
  <c r="AZ6" i="6" s="1"/>
  <c r="AQ6" i="6"/>
  <c r="AY6" i="6" s="1"/>
  <c r="AP6" i="6"/>
  <c r="AX6" i="6" s="1"/>
  <c r="AO6" i="6"/>
  <c r="AW6" i="6" s="1"/>
  <c r="Y6" i="6"/>
  <c r="AJ6" i="6" s="1"/>
  <c r="X6" i="6"/>
  <c r="AI6" i="6" s="1"/>
  <c r="W6" i="6"/>
  <c r="AH6" i="6" s="1"/>
  <c r="V6" i="6"/>
  <c r="AG6" i="6" s="1"/>
  <c r="U6" i="6"/>
  <c r="AF6" i="6" s="1"/>
  <c r="T6" i="6"/>
  <c r="AE6" i="6" s="1"/>
  <c r="S6" i="6"/>
  <c r="AD6" i="6" s="1"/>
  <c r="R6" i="6"/>
  <c r="AC6" i="6" s="1"/>
  <c r="Q6" i="6"/>
  <c r="AB6" i="6" s="1"/>
  <c r="AT5" i="6"/>
  <c r="BB5" i="6" s="1"/>
  <c r="AS5" i="6"/>
  <c r="BA5" i="6" s="1"/>
  <c r="AR5" i="6"/>
  <c r="AZ5" i="6" s="1"/>
  <c r="AQ5" i="6"/>
  <c r="AY5" i="6" s="1"/>
  <c r="AP5" i="6"/>
  <c r="AX5" i="6" s="1"/>
  <c r="AO5" i="6"/>
  <c r="AW5" i="6" s="1"/>
  <c r="Y5" i="6"/>
  <c r="AJ5" i="6" s="1"/>
  <c r="X5" i="6"/>
  <c r="AI5" i="6" s="1"/>
  <c r="W5" i="6"/>
  <c r="AH5" i="6" s="1"/>
  <c r="V5" i="6"/>
  <c r="AG5" i="6" s="1"/>
  <c r="U5" i="6"/>
  <c r="AF5" i="6" s="1"/>
  <c r="T5" i="6"/>
  <c r="AE5" i="6" s="1"/>
  <c r="S5" i="6"/>
  <c r="AD5" i="6" s="1"/>
  <c r="R5" i="6"/>
  <c r="AC5" i="6" s="1"/>
  <c r="Q5" i="6"/>
  <c r="AB5" i="6" s="1"/>
  <c r="AT4" i="6"/>
  <c r="BB4" i="6" s="1"/>
  <c r="AS4" i="6"/>
  <c r="BA4" i="6" s="1"/>
  <c r="AR4" i="6"/>
  <c r="AZ4" i="6" s="1"/>
  <c r="AQ4" i="6"/>
  <c r="AY4" i="6" s="1"/>
  <c r="AP4" i="6"/>
  <c r="AX4" i="6" s="1"/>
  <c r="AO4" i="6"/>
  <c r="AW4" i="6" s="1"/>
  <c r="BD4" i="6" s="1"/>
  <c r="Y4" i="6"/>
  <c r="AJ4" i="6" s="1"/>
  <c r="X4" i="6"/>
  <c r="AI4" i="6" s="1"/>
  <c r="W4" i="6"/>
  <c r="AH4" i="6" s="1"/>
  <c r="V4" i="6"/>
  <c r="AG4" i="6" s="1"/>
  <c r="U4" i="6"/>
  <c r="AF4" i="6" s="1"/>
  <c r="T4" i="6"/>
  <c r="AE4" i="6" s="1"/>
  <c r="S4" i="6"/>
  <c r="AD4" i="6" s="1"/>
  <c r="R4" i="6"/>
  <c r="AC4" i="6" s="1"/>
  <c r="Q4" i="6"/>
  <c r="AB4" i="6" s="1"/>
  <c r="BD137" i="6" l="1"/>
  <c r="BD104" i="6"/>
  <c r="BD140" i="6"/>
  <c r="BE101" i="6"/>
  <c r="BD38" i="6"/>
  <c r="BE159" i="6"/>
  <c r="BE185" i="6"/>
  <c r="BE35" i="6"/>
  <c r="BE122" i="6"/>
  <c r="BE77" i="6"/>
  <c r="BE85" i="6"/>
  <c r="BE134" i="6"/>
  <c r="BE112" i="6"/>
  <c r="BE107" i="6"/>
  <c r="BE13" i="6"/>
  <c r="BE173" i="6"/>
  <c r="BE100" i="6"/>
  <c r="BE138" i="6"/>
  <c r="BD8" i="6"/>
  <c r="BE97" i="6"/>
  <c r="BD160" i="6"/>
  <c r="BE149" i="6"/>
  <c r="BE170" i="6"/>
  <c r="BE10" i="6"/>
  <c r="BD16" i="6"/>
  <c r="BD71" i="6"/>
  <c r="BE106" i="6"/>
  <c r="BD178" i="6"/>
  <c r="BD18" i="6"/>
  <c r="BD119" i="6"/>
  <c r="BE130" i="6"/>
  <c r="BD75" i="6"/>
  <c r="BD92" i="6"/>
  <c r="BE120" i="6"/>
  <c r="BD144" i="6"/>
  <c r="BD150" i="6"/>
  <c r="BD168" i="6"/>
  <c r="BE19" i="6"/>
  <c r="BE73" i="6"/>
  <c r="BD86" i="6"/>
  <c r="BE118" i="6"/>
  <c r="BD133" i="6"/>
  <c r="BD154" i="6"/>
  <c r="BE175" i="6"/>
  <c r="BE26" i="6"/>
  <c r="BE86" i="6"/>
  <c r="BD172" i="6"/>
  <c r="BE43" i="6"/>
  <c r="BD51" i="6"/>
  <c r="BE90" i="6"/>
  <c r="BD129" i="6"/>
  <c r="BE160" i="6"/>
  <c r="BD182" i="6"/>
  <c r="BD44" i="6"/>
  <c r="BD55" i="6"/>
  <c r="BD67" i="6"/>
  <c r="BD87" i="6"/>
  <c r="BD101" i="6"/>
  <c r="BE114" i="6"/>
  <c r="BE7" i="6"/>
  <c r="BE16" i="6"/>
  <c r="BD27" i="6"/>
  <c r="BE49" i="6"/>
  <c r="BE81" i="6"/>
  <c r="BD88" i="6"/>
  <c r="BE132" i="6"/>
  <c r="BE146" i="6"/>
  <c r="BE148" i="6"/>
  <c r="BD149" i="6"/>
  <c r="BE29" i="6"/>
  <c r="BD30" i="6"/>
  <c r="BD89" i="6"/>
  <c r="BE91" i="6"/>
  <c r="BD98" i="6"/>
  <c r="BD106" i="6"/>
  <c r="BD135" i="6"/>
  <c r="BE102" i="6"/>
  <c r="BE17" i="6"/>
  <c r="BE41" i="6"/>
  <c r="BD50" i="6"/>
  <c r="BD161" i="6"/>
  <c r="BE183" i="6"/>
  <c r="BE168" i="6"/>
  <c r="BD20" i="6"/>
  <c r="BE23" i="6"/>
  <c r="BD26" i="6"/>
  <c r="BE27" i="6"/>
  <c r="BD28" i="6"/>
  <c r="BE42" i="6"/>
  <c r="BE48" i="6"/>
  <c r="BE53" i="6"/>
  <c r="BD99" i="6"/>
  <c r="BD110" i="6"/>
  <c r="BE177" i="6"/>
  <c r="BD12" i="6"/>
  <c r="BE21" i="6"/>
  <c r="BE25" i="6"/>
  <c r="BE45" i="6"/>
  <c r="BD79" i="6"/>
  <c r="BD83" i="6"/>
  <c r="BE147" i="6"/>
  <c r="BD162" i="6"/>
  <c r="BD175" i="6"/>
  <c r="BE8" i="6"/>
  <c r="BE4" i="6"/>
  <c r="BE14" i="6"/>
  <c r="BE22" i="6"/>
  <c r="BE36" i="6"/>
  <c r="BE37" i="6"/>
  <c r="BE39" i="6"/>
  <c r="BE57" i="6"/>
  <c r="BE58" i="6"/>
  <c r="BD9" i="6"/>
  <c r="BD5" i="6"/>
  <c r="BE6" i="6"/>
  <c r="BD10" i="6"/>
  <c r="BE18" i="6"/>
  <c r="BD19" i="6"/>
  <c r="BE20" i="6"/>
  <c r="BD25" i="6"/>
  <c r="BD35" i="6"/>
  <c r="BD43" i="6"/>
  <c r="BE44" i="6"/>
  <c r="BE54" i="6"/>
  <c r="BE12" i="6"/>
  <c r="BE11" i="6"/>
  <c r="BE30" i="6"/>
  <c r="BE38" i="6"/>
  <c r="BE50" i="6"/>
  <c r="BE5" i="6"/>
  <c r="BD6" i="6"/>
  <c r="BD7" i="6"/>
  <c r="BD14" i="6"/>
  <c r="BD22" i="6"/>
  <c r="BD23" i="6"/>
  <c r="BD36" i="6"/>
  <c r="BD13" i="6"/>
  <c r="BD24" i="6"/>
  <c r="BD11" i="6"/>
  <c r="BD15" i="6"/>
  <c r="BE24" i="6"/>
  <c r="BD49" i="6"/>
  <c r="BE61" i="6"/>
  <c r="BE69" i="6"/>
  <c r="BD21" i="6"/>
  <c r="BD41" i="6"/>
  <c r="BE9" i="6"/>
  <c r="BE40" i="6"/>
  <c r="BE15" i="6"/>
  <c r="BD17" i="6"/>
  <c r="BE28" i="6"/>
  <c r="BD39" i="6"/>
  <c r="BD59" i="6"/>
  <c r="BD90" i="6"/>
  <c r="BD112" i="6"/>
  <c r="BE113" i="6"/>
  <c r="BE121" i="6"/>
  <c r="BE46" i="6"/>
  <c r="BE47" i="6"/>
  <c r="BE52" i="6"/>
  <c r="BE56" i="6"/>
  <c r="BE60" i="6"/>
  <c r="BE68" i="6"/>
  <c r="BE72" i="6"/>
  <c r="BE76" i="6"/>
  <c r="BE80" i="6"/>
  <c r="BD109" i="6"/>
  <c r="BE111" i="6"/>
  <c r="BD118" i="6"/>
  <c r="BD40" i="6"/>
  <c r="BD42" i="6"/>
  <c r="BD48" i="6"/>
  <c r="BE51" i="6"/>
  <c r="BE55" i="6"/>
  <c r="BE59" i="6"/>
  <c r="BE67" i="6"/>
  <c r="BE71" i="6"/>
  <c r="BE75" i="6"/>
  <c r="BE79" i="6"/>
  <c r="BE83" i="6"/>
  <c r="BD84" i="6"/>
  <c r="BD85" i="6"/>
  <c r="BE87" i="6"/>
  <c r="BE98" i="6"/>
  <c r="BD102" i="6"/>
  <c r="BD121" i="6"/>
  <c r="BD143" i="6"/>
  <c r="BD174" i="6"/>
  <c r="BD180" i="6"/>
  <c r="BD107" i="6"/>
  <c r="BD115" i="6"/>
  <c r="BD29" i="6"/>
  <c r="BD46" i="6"/>
  <c r="BD52" i="6"/>
  <c r="BD54" i="6"/>
  <c r="BD56" i="6"/>
  <c r="BD58" i="6"/>
  <c r="BD60" i="6"/>
  <c r="BD66" i="6"/>
  <c r="BD68" i="6"/>
  <c r="BD70" i="6"/>
  <c r="BD72" i="6"/>
  <c r="BD74" i="6"/>
  <c r="BD76" i="6"/>
  <c r="BD78" i="6"/>
  <c r="BD80" i="6"/>
  <c r="BD82" i="6"/>
  <c r="BE109" i="6"/>
  <c r="BE117" i="6"/>
  <c r="BE123" i="6"/>
  <c r="BD164" i="6"/>
  <c r="BE66" i="6"/>
  <c r="BE70" i="6"/>
  <c r="BE74" i="6"/>
  <c r="BE78" i="6"/>
  <c r="BE82" i="6"/>
  <c r="BD122" i="6"/>
  <c r="BE167" i="6"/>
  <c r="BD37" i="6"/>
  <c r="BD45" i="6"/>
  <c r="BD47" i="6"/>
  <c r="BD53" i="6"/>
  <c r="BD57" i="6"/>
  <c r="BD61" i="6"/>
  <c r="BD69" i="6"/>
  <c r="BD73" i="6"/>
  <c r="BD77" i="6"/>
  <c r="BD81" i="6"/>
  <c r="BE89" i="6"/>
  <c r="BE92" i="6"/>
  <c r="BD97" i="6"/>
  <c r="BE108" i="6"/>
  <c r="BD111" i="6"/>
  <c r="BD117" i="6"/>
  <c r="BE119" i="6"/>
  <c r="BD120" i="6"/>
  <c r="BD131" i="6"/>
  <c r="BD152" i="6"/>
  <c r="BD123" i="6"/>
  <c r="BE128" i="6"/>
  <c r="BD132" i="6"/>
  <c r="BD138" i="6"/>
  <c r="BE140" i="6"/>
  <c r="BE141" i="6"/>
  <c r="BD142" i="6"/>
  <c r="BE143" i="6"/>
  <c r="BE145" i="6"/>
  <c r="BE151" i="6"/>
  <c r="BD166" i="6"/>
  <c r="BD173" i="6"/>
  <c r="BE176" i="6"/>
  <c r="BE179" i="6"/>
  <c r="BD184" i="6"/>
  <c r="BE99" i="6"/>
  <c r="BD103" i="6"/>
  <c r="BD108" i="6"/>
  <c r="BD116" i="6"/>
  <c r="BE116" i="6"/>
  <c r="BD128" i="6"/>
  <c r="BE129" i="6"/>
  <c r="BE133" i="6"/>
  <c r="BD151" i="6"/>
  <c r="BE152" i="6"/>
  <c r="BD153" i="6"/>
  <c r="BE154" i="6"/>
  <c r="BD163" i="6"/>
  <c r="BE163" i="6"/>
  <c r="BE165" i="6"/>
  <c r="BD179" i="6"/>
  <c r="BE84" i="6"/>
  <c r="BE88" i="6"/>
  <c r="BD100" i="6"/>
  <c r="BE104" i="6"/>
  <c r="BD113" i="6"/>
  <c r="BE136" i="6"/>
  <c r="BD139" i="6"/>
  <c r="BE144" i="6"/>
  <c r="BD145" i="6"/>
  <c r="BD147" i="6"/>
  <c r="BE161" i="6"/>
  <c r="BE164" i="6"/>
  <c r="BD167" i="6"/>
  <c r="BD170" i="6"/>
  <c r="BE174" i="6"/>
  <c r="BE180" i="6"/>
  <c r="BD183" i="6"/>
  <c r="BD136" i="6"/>
  <c r="BD146" i="6"/>
  <c r="BD171" i="6"/>
  <c r="BE171" i="6"/>
  <c r="BD176" i="6"/>
  <c r="BE184" i="6"/>
  <c r="BD91" i="6"/>
  <c r="BE103" i="6"/>
  <c r="BD114" i="6"/>
  <c r="BE115" i="6"/>
  <c r="BD130" i="6"/>
  <c r="BE131" i="6"/>
  <c r="BE137" i="6"/>
  <c r="BD148" i="6"/>
  <c r="BE153" i="6"/>
  <c r="BE172" i="6"/>
  <c r="BD177" i="6"/>
  <c r="BE178" i="6"/>
  <c r="BD134" i="6"/>
  <c r="BE139" i="6"/>
  <c r="BD141" i="6"/>
  <c r="BE142" i="6"/>
  <c r="BD159" i="6"/>
  <c r="BE166" i="6"/>
  <c r="BE169" i="6"/>
  <c r="BE181" i="6"/>
  <c r="BD185" i="6"/>
  <c r="BD105" i="6"/>
  <c r="BE105" i="6"/>
  <c r="BE110" i="6"/>
  <c r="BE135" i="6"/>
  <c r="BE150" i="6"/>
  <c r="BE162" i="6"/>
  <c r="BD165" i="6"/>
  <c r="BD169" i="6"/>
  <c r="BD181" i="6"/>
  <c r="BE182" i="6"/>
  <c r="Y11" i="3"/>
  <c r="V11" i="3"/>
  <c r="S11" i="3"/>
  <c r="P11" i="3"/>
  <c r="M11" i="3"/>
  <c r="J11" i="3"/>
  <c r="G11" i="3"/>
  <c r="D11" i="3"/>
  <c r="Y7" i="3"/>
  <c r="V7" i="3"/>
  <c r="S7" i="3"/>
  <c r="P7" i="3"/>
  <c r="M7" i="3"/>
  <c r="J7" i="3"/>
  <c r="G7" i="3"/>
  <c r="D7" i="3"/>
</calcChain>
</file>

<file path=xl/sharedStrings.xml><?xml version="1.0" encoding="utf-8"?>
<sst xmlns="http://schemas.openxmlformats.org/spreadsheetml/2006/main" count="3783" uniqueCount="608">
  <si>
    <t>6B ST90+IL1B</t>
  </si>
  <si>
    <t>6B ST90</t>
  </si>
  <si>
    <t>TIGR4+IL1B</t>
  </si>
  <si>
    <t>TIGR4</t>
  </si>
  <si>
    <t>IL1B</t>
  </si>
  <si>
    <t>Un</t>
  </si>
  <si>
    <t xml:space="preserve">immunofluorescence </t>
  </si>
  <si>
    <t>10min</t>
  </si>
  <si>
    <t>30min</t>
  </si>
  <si>
    <t>90min</t>
  </si>
  <si>
    <t>120min</t>
  </si>
  <si>
    <t>Uninfected</t>
  </si>
  <si>
    <t>Panel F - time course mean intensity (scaled by 16bit)</t>
  </si>
  <si>
    <t>Panel F - time course nuclei count</t>
  </si>
  <si>
    <t>rep 1</t>
  </si>
  <si>
    <t>rep 2</t>
  </si>
  <si>
    <t>rep 3</t>
  </si>
  <si>
    <t>IL-1B</t>
  </si>
  <si>
    <t>Sum of nuclei counted</t>
  </si>
  <si>
    <t>TIGR4 + IL1B</t>
  </si>
  <si>
    <t>6B ST90</t>
  </si>
  <si>
    <t>6B ST90 + IL1B</t>
  </si>
  <si>
    <t>NA</t>
  </si>
  <si>
    <t>un v IL1B</t>
  </si>
  <si>
    <t>un vs TIGR4</t>
  </si>
  <si>
    <t>un vs 6B</t>
  </si>
  <si>
    <t>TIGR4 v 6B</t>
  </si>
  <si>
    <t>TIGR4+ vs IL1B</t>
  </si>
  <si>
    <t>6B+ vs IL1B</t>
  </si>
  <si>
    <t>T.Test</t>
  </si>
  <si>
    <t>un</t>
  </si>
  <si>
    <t>+</t>
  </si>
  <si>
    <t>T4</t>
  </si>
  <si>
    <t>T4+</t>
  </si>
  <si>
    <t>un baf</t>
  </si>
  <si>
    <t>+ baf</t>
  </si>
  <si>
    <t>T4 baf</t>
  </si>
  <si>
    <t>T4+ baf</t>
  </si>
  <si>
    <t>From p65 dataset</t>
  </si>
  <si>
    <t>From p62 dataset</t>
  </si>
  <si>
    <t>p62 cell</t>
  </si>
  <si>
    <t>p62 nuc</t>
  </si>
  <si>
    <t>p65 cell</t>
  </si>
  <si>
    <t>p65 nuc</t>
  </si>
  <si>
    <t>Cell count</t>
  </si>
  <si>
    <t>T4 + IL1B</t>
  </si>
  <si>
    <t>IL1B baf</t>
  </si>
  <si>
    <t>T4 + IL1B baf</t>
  </si>
  <si>
    <t>Mean</t>
  </si>
  <si>
    <t>Std</t>
  </si>
  <si>
    <t>n</t>
  </si>
  <si>
    <t>Puncta counts and area p65</t>
  </si>
  <si>
    <t>baf un</t>
  </si>
  <si>
    <t>baf IL1B</t>
  </si>
  <si>
    <t>baf T4</t>
  </si>
  <si>
    <t>mean area</t>
  </si>
  <si>
    <t>baf T4 + IL1B</t>
  </si>
  <si>
    <t>Rep 1</t>
  </si>
  <si>
    <t>Rep 2</t>
  </si>
  <si>
    <t>Rep 3</t>
  </si>
  <si>
    <t>Rep 4</t>
  </si>
  <si>
    <t>Rep 5</t>
  </si>
  <si>
    <t>Rep 6</t>
  </si>
  <si>
    <t>All averages of mean area for each image (3-8 per biological from a grid of 9 random images)</t>
  </si>
  <si>
    <t xml:space="preserve">Pixel area (CellProfiler) cut offs for bins = &gt;5 to &lt;40 pixel diameter &amp; &gt;0.002 intensity </t>
  </si>
  <si>
    <t>Tukey's multiple comparisons test</t>
  </si>
  <si>
    <t>Mean Diff.</t>
  </si>
  <si>
    <t>95.00% CI of diff.</t>
  </si>
  <si>
    <t>Below threshold?</t>
  </si>
  <si>
    <t>Summary</t>
  </si>
  <si>
    <t>Adjusted P Value</t>
  </si>
  <si>
    <t>  un vs. baf un</t>
  </si>
  <si>
    <t>-0.6366 to 0.7278</t>
  </si>
  <si>
    <t>No</t>
  </si>
  <si>
    <t>ns</t>
  </si>
  <si>
    <t>&gt;0.9999</t>
  </si>
  <si>
    <t>  un vs. IL1B</t>
  </si>
  <si>
    <t>0.06226 to 1.516</t>
  </si>
  <si>
    <t>Yes</t>
  </si>
  <si>
    <t>*</t>
  </si>
  <si>
    <t>  un vs. baf IL1B</t>
  </si>
  <si>
    <t>-0.6218 to 0.6980</t>
  </si>
  <si>
    <t>  un vs. T4</t>
  </si>
  <si>
    <t>-2.009 to -0.5237</t>
  </si>
  <si>
    <t>****</t>
  </si>
  <si>
    <t>&lt;0.0001</t>
  </si>
  <si>
    <t>  un vs. baf T4</t>
  </si>
  <si>
    <t>-3.245 to -1.948</t>
  </si>
  <si>
    <t>-3.706 to -2.252</t>
  </si>
  <si>
    <t>-4.370 to -3.109</t>
  </si>
  <si>
    <t>  baf un vs. IL1B</t>
  </si>
  <si>
    <t>0.07859 to 1.409</t>
  </si>
  <si>
    <t>  baf un vs. baf IL1B</t>
  </si>
  <si>
    <t>-0.5984 to 0.5836</t>
  </si>
  <si>
    <t>  baf un vs. T4</t>
  </si>
  <si>
    <t>-1.994 to -0.6297</t>
  </si>
  <si>
    <t>  baf un vs. baf T4</t>
  </si>
  <si>
    <t>-3.220 to -2.064</t>
  </si>
  <si>
    <t>-3.690 to -2.359</t>
  </si>
  <si>
    <t>-4.343 to -3.227</t>
  </si>
  <si>
    <t>  IL1B vs. baf IL1B</t>
  </si>
  <si>
    <t>-1.393 to -0.1089</t>
  </si>
  <si>
    <t>  IL1B vs. T4</t>
  </si>
  <si>
    <t>-2.783 to -1.329</t>
  </si>
  <si>
    <t>  IL1B vs. baf T4</t>
  </si>
  <si>
    <t>-4.016 to -2.756</t>
  </si>
  <si>
    <t>-4.479 to -3.057</t>
  </si>
  <si>
    <t>-5.140 to -3.917</t>
  </si>
  <si>
    <t>  baf IL1B vs. T4</t>
  </si>
  <si>
    <t>-1.964 to -0.6446</t>
  </si>
  <si>
    <t>  baf IL1B vs. baf T4</t>
  </si>
  <si>
    <t>-3.186 to -2.083</t>
  </si>
  <si>
    <t>-3.659 to -2.375</t>
  </si>
  <si>
    <t>-4.308 to -3.247</t>
  </si>
  <si>
    <t>  T4 vs. baf T4</t>
  </si>
  <si>
    <t>-1.979 to -0.6821</t>
  </si>
  <si>
    <t>-2.440 to -0.9856</t>
  </si>
  <si>
    <t>-3.103 to -1.843</t>
  </si>
  <si>
    <t>-1.013 to 0.2480</t>
  </si>
  <si>
    <t>-1.658 to -0.6271</t>
  </si>
  <si>
    <t>-1.372 to -0.1487</t>
  </si>
  <si>
    <t>**</t>
  </si>
  <si>
    <t>Statistics area p65</t>
  </si>
  <si>
    <t>  un vs. T4+IL1B</t>
  </si>
  <si>
    <t>  un vs. baf T4+IL1B</t>
  </si>
  <si>
    <t>  baf un vs. T4+IL1B</t>
  </si>
  <si>
    <t>  baf un vs. baf T4+IL1B</t>
  </si>
  <si>
    <t>  IL1B vs. T4+IL1B</t>
  </si>
  <si>
    <t>  IL1B vs. baf T4+IL1B</t>
  </si>
  <si>
    <t>  baf IL1B vs. T4+IL1B</t>
  </si>
  <si>
    <t>  baf IL1B vs. baf T4+IL1B</t>
  </si>
  <si>
    <t>  T4 vs. T4+IL1B</t>
  </si>
  <si>
    <t>  T4 vs. baf T4+IL1B</t>
  </si>
  <si>
    <t>  baf T4 vs. T4+IL1B</t>
  </si>
  <si>
    <t>  baf T4 vs. baf T4+IL1B</t>
  </si>
  <si>
    <t>  T4+ vs. baf T4+IL1B</t>
  </si>
  <si>
    <t>Statistics area p62</t>
  </si>
  <si>
    <t>-1.751 to -0.1771</t>
  </si>
  <si>
    <t>0.3870 to 1.874</t>
  </si>
  <si>
    <t>***</t>
  </si>
  <si>
    <t>-0.8675 to 0.8819</t>
  </si>
  <si>
    <t>-0.7878 to 0.6124</t>
  </si>
  <si>
    <t>-2.003 to -0.1440</t>
  </si>
  <si>
    <t>-0.8370 to 0.5881</t>
  </si>
  <si>
    <t>-1.498 to 0.2519</t>
  </si>
  <si>
    <t>1.300 to 2.890</t>
  </si>
  <si>
    <t>0.05240 to 1.890</t>
  </si>
  <si>
    <t>0.1218 to 1.631</t>
  </si>
  <si>
    <t>-1.081 to 0.8620</t>
  </si>
  <si>
    <t>0.07354 to 1.606</t>
  </si>
  <si>
    <t>-0.5776 to 1.260</t>
  </si>
  <si>
    <t>-2.006 to -0.2414</t>
  </si>
  <si>
    <t>-1.928 to -0.5092</t>
  </si>
  <si>
    <t>-3.141 to -1.268</t>
  </si>
  <si>
    <t>-1.977 to -0.5336</t>
  </si>
  <si>
    <t>-2.636 to -0.8714</t>
  </si>
  <si>
    <t>-0.9406 to 0.7508</t>
  </si>
  <si>
    <t>-2.124 to -0.03717</t>
  </si>
  <si>
    <t>-0.9876 to 0.7244</t>
  </si>
  <si>
    <t>-1.625 to 0.3651</t>
  </si>
  <si>
    <t>-1.888 to -0.08361</t>
  </si>
  <si>
    <t>-0.7133 to 0.6398</t>
  </si>
  <si>
    <t>-1.381 to 0.3106</t>
  </si>
  <si>
    <t>0.03718 to 1.861</t>
  </si>
  <si>
    <t>-0.5928 to 1.494</t>
  </si>
  <si>
    <t>-1.354 to 0.3576</t>
  </si>
  <si>
    <t>6B ST138</t>
  </si>
  <si>
    <t>1 ST304</t>
  </si>
  <si>
    <t>1 ST306</t>
  </si>
  <si>
    <t>11A</t>
  </si>
  <si>
    <t>19A</t>
  </si>
  <si>
    <t>JW TIGR4</t>
  </si>
  <si>
    <t>JW dCPS TIGR4</t>
  </si>
  <si>
    <t xml:space="preserve">Panel B - Nuclear CMD2 </t>
  </si>
  <si>
    <t>rep 4</t>
  </si>
  <si>
    <t>rep 5</t>
  </si>
  <si>
    <t>rep 6</t>
  </si>
  <si>
    <t xml:space="preserve">Panel D - Nuclear CMD2 </t>
  </si>
  <si>
    <t>JW TIGR4</t>
  </si>
  <si>
    <t>Panel F - Animal survival data</t>
  </si>
  <si>
    <t>Days</t>
  </si>
  <si>
    <t>Tigr4</t>
  </si>
  <si>
    <t>6B ST138 (high)</t>
  </si>
  <si>
    <t>6B ST183 (low)</t>
  </si>
  <si>
    <t>Holm-Šídák's multiple comparisons test</t>
  </si>
  <si>
    <t>     Tigr4 vs. 6B ST138 (high)</t>
  </si>
  <si>
    <t>     Tigr4 vs. 6B ST183 (low)</t>
  </si>
  <si>
    <t>Un Leptomycin B</t>
  </si>
  <si>
    <t>TIGR4 Leptomycin B</t>
  </si>
  <si>
    <t>Paired T.Test</t>
  </si>
  <si>
    <t>un v lepto un</t>
  </si>
  <si>
    <t>IL1B v lepto IL1B</t>
  </si>
  <si>
    <t>TIGR4 v lepto TIGR4</t>
  </si>
  <si>
    <t>P Value</t>
  </si>
  <si>
    <t>IL1B Leptomycin B</t>
  </si>
  <si>
    <t>Limit sensitivity</t>
  </si>
  <si>
    <t xml:space="preserve"> uninfected Raw pg/mL </t>
  </si>
  <si>
    <t>Norm to uninfected scr</t>
  </si>
  <si>
    <t>Log2 to uninfected scr</t>
  </si>
  <si>
    <t>Uninfected norm to scr</t>
  </si>
  <si>
    <t>Uninfected log2</t>
  </si>
  <si>
    <t>Scr</t>
  </si>
  <si>
    <t>p62</t>
  </si>
  <si>
    <t>CCL3/MIP-1 alpha (35)</t>
  </si>
  <si>
    <t>CCL20/MIP-3 alpha (33)</t>
  </si>
  <si>
    <t>CXCL1/GRO alpha/KC/CINC-1 (44)</t>
  </si>
  <si>
    <t>CXCL10/IP-10/CRG-2 (21)</t>
  </si>
  <si>
    <t>ICAM-1/CD54 (61)</t>
  </si>
  <si>
    <t>IL-1ra/IL-1F3 (30)</t>
  </si>
  <si>
    <t>IL-8/CXCL8 (18)</t>
  </si>
  <si>
    <t>IL-11 (72)</t>
  </si>
  <si>
    <t>IL-13 (47)</t>
  </si>
  <si>
    <t>IL-18/IL-1F4 (78)</t>
  </si>
  <si>
    <t>MMP-2 (20)</t>
  </si>
  <si>
    <t>MMP-9 (14)</t>
  </si>
  <si>
    <t>E-Selectin/CD62E (45)</t>
  </si>
  <si>
    <t>SLPI (77)</t>
  </si>
  <si>
    <t>Uteroglobin/SCGB1A1 (65)</t>
  </si>
  <si>
    <t>CX3CL1/Fractalkine (46)</t>
  </si>
  <si>
    <t>CXCL2/Gro beta/MIP-2/CINC-3 (27)</t>
  </si>
  <si>
    <t>GM-CSF (66)</t>
  </si>
  <si>
    <t>IFN-alpha (63)</t>
  </si>
  <si>
    <t>IL-6 (13)</t>
  </si>
  <si>
    <t>IL-10 (22)</t>
  </si>
  <si>
    <t>IL-17C (55)</t>
  </si>
  <si>
    <t>MMP-1 (19)</t>
  </si>
  <si>
    <t>MMP-3 (15)</t>
  </si>
  <si>
    <t>Pentraxin 3/TSG-14 (29)</t>
  </si>
  <si>
    <t>P-Selectin/CD62P (48)</t>
  </si>
  <si>
    <t>TNF-alpha (12)</t>
  </si>
  <si>
    <t xml:space="preserve">IL1B Raw pg/mL </t>
  </si>
  <si>
    <t>IL1B Norm to uninfected scr</t>
  </si>
  <si>
    <t>IL1B Log2 to uninfected scr</t>
  </si>
  <si>
    <t>IL1B norm to scr</t>
  </si>
  <si>
    <t>IL1B log2</t>
  </si>
  <si>
    <t xml:space="preserve">TIGR4 Raw pg/mL </t>
  </si>
  <si>
    <t>TIGR4 Norm to uninfected scr</t>
  </si>
  <si>
    <t>TIGR4 Log2 to uninfected scr</t>
  </si>
  <si>
    <t>TIGR4 norm to scr</t>
  </si>
  <si>
    <t>TIGR4 log2</t>
  </si>
  <si>
    <t xml:space="preserve">TIGR4+ Raw pg/mL </t>
  </si>
  <si>
    <t>TIGR4+ Norm to uninfected scr</t>
  </si>
  <si>
    <t>TIGR4+ Log2 to uninfected scr</t>
  </si>
  <si>
    <t>TIGR4+ norm to scr</t>
  </si>
  <si>
    <t>TIGR4+ log2</t>
  </si>
  <si>
    <t xml:space="preserve">6B Raw pg/mL </t>
  </si>
  <si>
    <t>6B Norm to uninfected scr</t>
  </si>
  <si>
    <t>6B Log2 to uninfected scr</t>
  </si>
  <si>
    <t>6B norm to scr</t>
  </si>
  <si>
    <t>6B log2</t>
  </si>
  <si>
    <t xml:space="preserve">6B+ Raw pg/mL </t>
  </si>
  <si>
    <t>6B+ Norm to uninfected scr</t>
  </si>
  <si>
    <t>6B+ Log2 to uninfected scr</t>
  </si>
  <si>
    <t>6B+ norm to scr</t>
  </si>
  <si>
    <t>6B+ log2</t>
  </si>
  <si>
    <t>Cmd2 B</t>
  </si>
  <si>
    <t>scr</t>
  </si>
  <si>
    <t>Other names</t>
  </si>
  <si>
    <t>Gene Name</t>
  </si>
  <si>
    <t>NfKB dependent?</t>
  </si>
  <si>
    <t>CCL3</t>
  </si>
  <si>
    <t>CCL20</t>
  </si>
  <si>
    <t>CXCL1</t>
  </si>
  <si>
    <t>CXCL10</t>
  </si>
  <si>
    <t>ICAM1</t>
  </si>
  <si>
    <t>IL1ra</t>
  </si>
  <si>
    <t>IL1RN</t>
  </si>
  <si>
    <t>IL8</t>
  </si>
  <si>
    <t>IL11</t>
  </si>
  <si>
    <t>IL13</t>
  </si>
  <si>
    <t>MMP9</t>
  </si>
  <si>
    <t>E Selectin</t>
  </si>
  <si>
    <t>SELE</t>
  </si>
  <si>
    <t>CX3CL1 (Fractalkine)</t>
  </si>
  <si>
    <t>CXCL3</t>
  </si>
  <si>
    <t>CXCL2</t>
  </si>
  <si>
    <t>GMCSF</t>
  </si>
  <si>
    <t>CSF2</t>
  </si>
  <si>
    <t>IL6</t>
  </si>
  <si>
    <t>IL10</t>
  </si>
  <si>
    <t>MMP1</t>
  </si>
  <si>
    <t>MMP3</t>
  </si>
  <si>
    <t>PTX3</t>
  </si>
  <si>
    <t>P-Selectin</t>
  </si>
  <si>
    <t>SELP</t>
  </si>
  <si>
    <t>TNF</t>
  </si>
  <si>
    <t>IL18</t>
  </si>
  <si>
    <t>MMP2</t>
  </si>
  <si>
    <t>SLPI</t>
  </si>
  <si>
    <t>Uteroglobin</t>
  </si>
  <si>
    <t>SCGB1A1 </t>
  </si>
  <si>
    <t>IFN-alpha</t>
  </si>
  <si>
    <t>IFNA1</t>
  </si>
  <si>
    <t>IL17C</t>
  </si>
  <si>
    <t>TSS start</t>
  </si>
  <si>
    <t>NC_000017.11 (36088256..36090143, complement)</t>
  </si>
  <si>
    <t>NC_000002.12 (227813842..227817556)</t>
  </si>
  <si>
    <t>NC_000004.12 (73869393..73871308)</t>
  </si>
  <si>
    <t>NC_000004.12 (76021118..76023497, complement)</t>
  </si>
  <si>
    <t>NC_000019.10 (10271120..10286615)</t>
  </si>
  <si>
    <t>NC_000002.12 (113099360..113134014)</t>
  </si>
  <si>
    <t>NC_000004.12 (73740569..73743716)</t>
  </si>
  <si>
    <t>NC_000019.10 (55364382..55370463, complement)</t>
  </si>
  <si>
    <t>NC_000005.10 (132656522..132661110)</t>
  </si>
  <si>
    <t>NC_000020.11 (46008908..46016561)</t>
  </si>
  <si>
    <t>NC_000001.11 (169722640..169734079, complement)</t>
  </si>
  <si>
    <t>NC_000004.12 (74036589..74038689, complement)</t>
  </si>
  <si>
    <t>NC_000004.12 (74097040..74099195, complement)</t>
  </si>
  <si>
    <t>NC_000077.7 (54138096..54140725, complement)</t>
  </si>
  <si>
    <t>NC_000007.14 (22727200..22731998)</t>
  </si>
  <si>
    <t>NC_000001.11 (206767602..206772494, complement)</t>
  </si>
  <si>
    <t>NC_000011.10 (102789919..102798160, complement)</t>
  </si>
  <si>
    <t>NC_000011.10 (102835801..102843609, complement)</t>
  </si>
  <si>
    <t>NC_000003.12 (157436850..157443633)</t>
  </si>
  <si>
    <t>NC_000001.11 (169588849..169630124, complement)</t>
  </si>
  <si>
    <t>NC_000006.12 (31575565..31578336)</t>
  </si>
  <si>
    <t>NC_000011.10 (112143260..112164094, complement)</t>
  </si>
  <si>
    <t>NC_000016.10 (55478830..55506691)</t>
  </si>
  <si>
    <t>NC_000020.11 (45252239..45254564, complement)</t>
  </si>
  <si>
    <t>NC_000085.7 (9061006..9065320, complement)</t>
  </si>
  <si>
    <t>NC_000009.12 (21440439..21441316)</t>
  </si>
  <si>
    <t>NC_000016.10 (88638572..88640468)</t>
  </si>
  <si>
    <t>MA0107.1 3043-3052(-) 6.67194
MA0107.1 3341-3350(+) 5.61258</t>
  </si>
  <si>
    <t>MA0107.1 995-1004(-) 6.18815
MA0107.1 1922-1931(-) 9.08373
MA0107.1 2661-2670(+) 7.33677
MA0107.1 2662-2671(-) 7.25973</t>
  </si>
  <si>
    <t>MA0107.1 65-74(-) 5.61258
MA0107.1 478-487(+) 7.25973
MA0107.1 684-693(-) 6.01705
MA0107.1 2194-2203(+) 6.67194
MA0107.1 2860-2869(+) 6.67194
MA0107.1 3419-3428(-) 5.04359
MA0107.1 3652-3661(-) 5.21735</t>
  </si>
  <si>
    <t>MA0107.1 19-28(+) 5.2147
MA0107.1 3571-3580(+) 5.61258</t>
  </si>
  <si>
    <t>MA0107.1 611-620(+) 5.34871
MA0107.1 1656-1665(+) 7.45284
MA0107.1 1657-1666(-) 7.45284
MA0107.1 3863-3872(-) 6.14504</t>
  </si>
  <si>
    <t>MA0107.1 2565-2574(+) 5.0436
MA0107.1 2782-2791(-) 5.04359
MA0107.1 3923-3932(+) 10.3075</t>
  </si>
  <si>
    <t>MA0107.1 319-328(+) 6.8974
MA0107.1 320-329(-) 5.55083
MA0107.1 507-516(-) 6.01705
MA0107.1 613-622(+) 5.34871
MA0107.1 1275-1284(+) 5.21735
MA0107.1 1820-1829(+) 5.74878</t>
  </si>
  <si>
    <t>MA0107.1 50-59(+) 5.27105
MA0107.1 1333-1342(+) 6.23258
MA0107.1 3152-3161(-) 6.18815</t>
  </si>
  <si>
    <t xml:space="preserve">MA0107.1 431-440(+) 7.52799
MA0107.1 432-441(-) 6.09506
MA0107.1 883-892(+) 5.0436
MA0107.1 2374-2383(-) 5.61258
MA0107.1 2568-2577(+) 6.01704
MA0107.1 3454-3463(-) 5.53931
MA0107.1 3521-3530(+) 8.28138
</t>
  </si>
  <si>
    <t>MA0107.1 267-276(+) 5.74878
MA0107.1 474-483(-) 5.27105
MA0107.1 2635-2644(-) 5.2147
MA0107.1 2735-2744(+) 6.07339
MA0107.1 3564-3573(-) 6.94021
MA0107.1 3782-3791(+) 5.71643</t>
  </si>
  <si>
    <t>MA0107.1 359-368(-) 5.74878
MA0107.1 524-533(-) 5.77176
MA0107.1 776-785(+) 5.35961
MA0107.1 777-786(-) 7.33677
MA0107.1 1358-1367(-) 5.69849
MA0107.1 1782-1791(+) 7.01347
MA0107.1 1783-1792(+) 8.76971
MA0107.1 1783-1792(-) 5.47568
MA0107.1 2357-2366(-) 6.50084
MA0107.1 2451-2460(+) 10.2144
MA0107.1 2452-2461(+) 7.54593
MA0107.1 2452-2461(-) 7.6729</t>
  </si>
  <si>
    <t>MA0107.1 829-838(+) 5.2147</t>
  </si>
  <si>
    <t>MA0107.1 1923-1932(+) 11.6272
MA0107.1 1923-1932(-) 5.35961
MA0107.1 1924-1933(-) 9.65007
MA0107.1 1947-1956(+) 9.06579
MA0107.1 2323-2332(+) 5.35961
MA0107.1 2323-2332(-) 7.0254
MA0107.1 2677-2686(-) 7.84202
MA0107.1 2764-2773(-) 7.33677
MA0107.1 2851-2860(+) 5.2147
MA0107.1 3315-3324(-) 5.2147</t>
  </si>
  <si>
    <t>MA0107.1 722-731(-) 5.23264
MA0107.1 1750-1759(+) 6.88049
MA0107.1 3025-3034(-) 6.18815</t>
  </si>
  <si>
    <t>MA0107.1 810-819(-) 9.06579
MA0107.1 1176-1185(-) 5.86485</t>
  </si>
  <si>
    <t>MA0107.1 76-85(-) 5.86485
MA0107.1 77-86(-) 6.70939
MA0107.1 493-502(-) 7.82057
MA0107.1 710-719(-) 5.74878
MA0107.1 760-769(+) 6.2445</t>
  </si>
  <si>
    <t>MA0107.1 1363-1372(-) 8.02911
MA0107.1 1941-1950(+) 6.94021
MA0107.1 3388-3397(+) 6.09506</t>
  </si>
  <si>
    <t>MA0107.1 2104-2113(+) 8.02911</t>
  </si>
  <si>
    <t>MA0107.1 603-612(-) 9.00256
MA0107.1 696-705(-) 6.14504
MA0107.1 2021-2030(+) 6.88049</t>
  </si>
  <si>
    <t>MA0107.1 446-455(+) 6.50084
MA0107.1 447-456(+) 7.10657
MA0107.1 513-522(-) 6.01705
MA0107.1 1659-1668(-) 6.89843
MA0107.1 1777-1786(+) 5.65569
MA0107.1 2585-2594(+) 6.09506
MA0107.1 2586-2595(-) 6.30422
MA0107.1 3007-3016(+) 5.27105</t>
  </si>
  <si>
    <t>MA0107.1 532-541(+) 6.79254
MA0107.1 533-542(-) 5.92395
MA0107.1 1244-1253(-) 7.08863
MA0107.1 1524-1533(+) 5.34432
MA0107.1 1526-1535(-) 5.61258
MA0107.1 3554-3563(-) 6.01705</t>
  </si>
  <si>
    <t>MA0107.1 863-872(-) 10.0392
MA0107.1 1155-1164(-) 6.95375
MA0107.1 1237-1246(+) 6.09506
MA0107.1 1238-1247(+) 5.23264
MA0107.1 1238-1247(-) 5.35961
MA0107.1 2078-2087(+) 9.94615
MA0107.1 2079-2088(+) 7.54593
MA0107.1 2079-2088(-) 7.6729
MA0107.1 2500-2509(+) 5.33077</t>
  </si>
  <si>
    <t>MA0107.1 161-170(-) 5.87677
MA0107.1 1511-1520(+) 6.18815
MA0107.1 1683-1692(+) 5.86485
MA0107.1 2504-2513(-) 6.44112
MA0107.1 3366-3375(-) 6.18815</t>
  </si>
  <si>
    <t>MA0107.1 2277-2286(+) 5.0436
MA0107.1 3414-3423(-) 6.18815
MA0107.1 3948-3957(+) 6.09506</t>
  </si>
  <si>
    <t>MA0107.1 26-35(+) 6.82036
MA0107.1 81-90(+) 6.82036
MA0107.1 1646-1655(+) 6.57248
MA0107.1 2439-2448(+) 5.0436
MA0107.1 2862-2871(+) 5.48561
MA0107.1 3427-3436(-) 5.04359
MA0107.1 3751-3760(-) 5.04359</t>
  </si>
  <si>
    <t>MA0107.1 935-944(-) 5.9803
MA0107.1 1933-1942(-) 5.17159
MA0107.1 2504-2513(+) 7.23354
MA0107.1 2505-2514(-) 5.40404
MA0107.1 3122-3131(+) 5.043</t>
  </si>
  <si>
    <t>MA0107.1 964-973(-) 6.95375
MA0107.1 3723-3732(-) 5.2147</t>
  </si>
  <si>
    <t>Rela motif locations (Individual sites (matrix, location, weight score)</t>
  </si>
  <si>
    <t>JASPAR human promoters</t>
  </si>
  <si>
    <t>RELA (MA0107.1)</t>
  </si>
  <si>
    <t xml:space="preserve">Uninfected </t>
  </si>
  <si>
    <t>Scr vs. RNAi p62</t>
  </si>
  <si>
    <t>Scr vs. RNAi CMD2 #2</t>
  </si>
  <si>
    <t>RNAi p62</t>
  </si>
  <si>
    <t>RNAi CMD2 #2</t>
  </si>
  <si>
    <t>T.test</t>
  </si>
  <si>
    <t>Significant?</t>
  </si>
  <si>
    <t>IL1ra (IL1RN)</t>
  </si>
  <si>
    <t>SELE (E Selectin)</t>
  </si>
  <si>
    <t>SCGB1A1 (Uteroglobin)</t>
  </si>
  <si>
    <t>CX3CL1</t>
  </si>
  <si>
    <t>CSF2 (GM-CSF)</t>
  </si>
  <si>
    <t>PTX3  (Pentraxin 3)</t>
  </si>
  <si>
    <t>SELP (P-Selectin)</t>
  </si>
  <si>
    <t>TNFa</t>
  </si>
  <si>
    <t xml:space="preserve">TIGR4 </t>
  </si>
  <si>
    <t>TIGR4  + IL1B</t>
  </si>
  <si>
    <t>6B ST90  + IL1B</t>
  </si>
  <si>
    <t xml:space="preserve"> IL1B</t>
  </si>
  <si>
    <t>Panel B - S276 to actin</t>
  </si>
  <si>
    <t>Panel A - S536 to actin</t>
  </si>
  <si>
    <t>Panel C - Primary human nasal epithelial cells S536 to actin</t>
  </si>
  <si>
    <t>Immunoblots</t>
  </si>
  <si>
    <t>CFS2</t>
  </si>
  <si>
    <t>T.Test T4 v IL1B</t>
  </si>
  <si>
    <t>T.Test T4+ v IL1B</t>
  </si>
  <si>
    <t>T.Test T4 v T4+</t>
  </si>
  <si>
    <t>10 min</t>
  </si>
  <si>
    <t>30 min</t>
  </si>
  <si>
    <t>90 min</t>
  </si>
  <si>
    <t>120 min</t>
  </si>
  <si>
    <t>PTGS2</t>
  </si>
  <si>
    <t>RT-qPCR</t>
  </si>
  <si>
    <t>ChIP RT-qPCR</t>
  </si>
  <si>
    <t>PTGS2 P1</t>
  </si>
  <si>
    <t>PTGS2 P2</t>
  </si>
  <si>
    <t>CFS2 P1</t>
  </si>
  <si>
    <t>Panel G &amp; H - p65 recovery % to input</t>
  </si>
  <si>
    <t>Panel D &amp; E - relative expression to uninfected &amp; unstimulated respected controls</t>
  </si>
  <si>
    <t>Panel B - % nuclear COMMD2</t>
  </si>
  <si>
    <t>TIGR4 + IL1B</t>
  </si>
  <si>
    <t>Panel B - p62 puncta per cell with Leptomycin B treatment</t>
  </si>
  <si>
    <t>Panel B - % p62 to scrambled</t>
  </si>
  <si>
    <t>Mixed Cmd2</t>
  </si>
  <si>
    <t>none</t>
  </si>
  <si>
    <t>Cmd2 #1 ID: s27490</t>
  </si>
  <si>
    <t>Cmd2 #2 ID: s27488</t>
  </si>
  <si>
    <t>Panel C - % COMMD2 to scrambled</t>
  </si>
  <si>
    <t>p62 average</t>
  </si>
  <si>
    <t>CMD2 B average</t>
  </si>
  <si>
    <t>Raw  pg/mL difference</t>
  </si>
  <si>
    <t>Panel C - Nuclear CMD2</t>
  </si>
  <si>
    <t xml:space="preserve">Panel E - Nuclear CMD2 </t>
  </si>
  <si>
    <t xml:space="preserve">Panel A - Hydrogen peroxide viability titration </t>
  </si>
  <si>
    <t>% viability</t>
  </si>
  <si>
    <t>[µM]</t>
  </si>
  <si>
    <t>Log10 [µM]</t>
  </si>
  <si>
    <t>% viability</t>
  </si>
  <si>
    <t>Best-fit values</t>
  </si>
  <si>
    <t>     LogIC50</t>
  </si>
  <si>
    <t>     IC50</t>
  </si>
  <si>
    <t xml:space="preserve">Panel B - Pneumolysin toxin viability titration </t>
  </si>
  <si>
    <t>[nM]</t>
  </si>
  <si>
    <t>Log10 [nM]</t>
  </si>
  <si>
    <t>TIGR4 Δply</t>
  </si>
  <si>
    <t>TIGR4 ΔSpxB</t>
  </si>
  <si>
    <t>JWTIGR4 Δply W433F</t>
  </si>
  <si>
    <t>H2O2 [µM]</t>
  </si>
  <si>
    <t>H2O2 Log10 [µM]</t>
  </si>
  <si>
    <t>+1.5nM PLY</t>
  </si>
  <si>
    <t>+3.0nM PLY</t>
  </si>
  <si>
    <t>+6.0nM PLY</t>
  </si>
  <si>
    <t xml:space="preserve">Panel B - Hydrogen peroxide + Pneumolysin toxin viability titration </t>
  </si>
  <si>
    <t>log(inhibitor) vs. response  (4 parameters)</t>
  </si>
  <si>
    <t>1.5 nM PLY</t>
  </si>
  <si>
    <t>3 nM PLY</t>
  </si>
  <si>
    <t>6 nM PLY</t>
  </si>
  <si>
    <t>ND</t>
  </si>
  <si>
    <t>Un 0</t>
  </si>
  <si>
    <t>dSpxB_dPly 0</t>
  </si>
  <si>
    <t>dSpxB 0</t>
  </si>
  <si>
    <t>TIGR4 0</t>
  </si>
  <si>
    <t>Un 0.78</t>
  </si>
  <si>
    <t>dSpxB_dPly 0.78</t>
  </si>
  <si>
    <t>dSpxB 0.78</t>
  </si>
  <si>
    <t>TIGR4 0.78</t>
  </si>
  <si>
    <t>Un 1.56</t>
  </si>
  <si>
    <t>dSpxB_dPly 1.56</t>
  </si>
  <si>
    <t>dSpxB 1.56</t>
  </si>
  <si>
    <t>TIGR4 1.56</t>
  </si>
  <si>
    <t>Un 3.12</t>
  </si>
  <si>
    <t>dSpxB_dPly 3.12</t>
  </si>
  <si>
    <t>dSpxB 3.12</t>
  </si>
  <si>
    <t>TIGR4 3.12</t>
  </si>
  <si>
    <t>Un 6.25</t>
  </si>
  <si>
    <t>dSpxB_dPly 6.25</t>
  </si>
  <si>
    <t>dSpxB 6.25</t>
  </si>
  <si>
    <t>TIGR4 6.25</t>
  </si>
  <si>
    <t>Panel E - TIGR4 mutants dSpxB, dSpxB_dPly + hydrogen peroxide</t>
  </si>
  <si>
    <t>Nuclear COMMD2</t>
  </si>
  <si>
    <t>JW 0</t>
  </si>
  <si>
    <t>JW dPly W433 0</t>
  </si>
  <si>
    <t>JW 0.78</t>
  </si>
  <si>
    <t>JW dPly W433 0.78</t>
  </si>
  <si>
    <t>JW 1.56</t>
  </si>
  <si>
    <t>JW dPly W433 1.56</t>
  </si>
  <si>
    <t>JW 3.12</t>
  </si>
  <si>
    <t>JW dPly W433 3.12</t>
  </si>
  <si>
    <t>JW 6.25</t>
  </si>
  <si>
    <t>JW dPly W433 6.25</t>
  </si>
  <si>
    <t>Panel F - Pore mutant dPLY W433F</t>
  </si>
  <si>
    <t>rep 1 - technical 1</t>
  </si>
  <si>
    <t>rep 1 - technical 2</t>
  </si>
  <si>
    <t>rep 1 - technical 3</t>
  </si>
  <si>
    <t>rep 2 - technical 1</t>
  </si>
  <si>
    <t>rep 2 - technical 2</t>
  </si>
  <si>
    <t>Total nuclei counts</t>
  </si>
  <si>
    <t>Panel G - mouse challenge inocula</t>
  </si>
  <si>
    <t>6B ST138 (high)</t>
  </si>
  <si>
    <t>6B ST138 (low)</t>
  </si>
  <si>
    <t>Total n</t>
  </si>
  <si>
    <t>Panel B - primary nasal cell ratio COMMD2 :: IP p65 (prey :: bait)</t>
  </si>
  <si>
    <t>Panel C - primary nasal cell target COMMD2 ratio to un.</t>
  </si>
  <si>
    <t>Panel D - primary nasal cell bait p65 ratio to un.</t>
  </si>
  <si>
    <t>A549</t>
  </si>
  <si>
    <t>Primary Nasal</t>
  </si>
  <si>
    <t>A549 GFP-CMD2</t>
  </si>
  <si>
    <t>Panel B - COMMD2 levels (ratio to actin; log10)</t>
  </si>
  <si>
    <t>Panel B - p65</t>
  </si>
  <si>
    <t>Panel C - S536 ratio to p65</t>
  </si>
  <si>
    <t>Panel D - S276 ratio to p65</t>
  </si>
  <si>
    <t xml:space="preserve">Panel F - Nuclear p62 </t>
  </si>
  <si>
    <t xml:space="preserve">Panel G - Nuclear p65 </t>
  </si>
  <si>
    <t>Exact pV</t>
  </si>
  <si>
    <t> TIGR4+IL1B vs. TIGR4</t>
  </si>
  <si>
    <t> 6B ST90+IL1B vs. 6B ST90</t>
  </si>
  <si>
    <t> 6B ST90 vs. TIGR4</t>
  </si>
  <si>
    <t> 6B ST90+IL1B vs. TIGR4+IL1B</t>
  </si>
  <si>
    <t>un vs. IL1B</t>
  </si>
  <si>
    <t>un vs. TIGR4</t>
  </si>
  <si>
    <t>un vs. TIGR4 +IL1B</t>
  </si>
  <si>
    <t>un vs. 6B ST90</t>
  </si>
  <si>
    <t>un vs. 6B ST90 +IL1B</t>
  </si>
  <si>
    <t>IL1B vs. TIGR4</t>
  </si>
  <si>
    <t>IL1B vs. TIGR4+IL1B</t>
  </si>
  <si>
    <t>IL1B vs. 6B ST90</t>
  </si>
  <si>
    <t>IL1B vs. 6B ST90+IL1B</t>
  </si>
  <si>
    <t>CMD2 cell</t>
  </si>
  <si>
    <t>CMD2 nuc</t>
  </si>
  <si>
    <t> un vs. IL1B</t>
  </si>
  <si>
    <t> un vs. T4</t>
  </si>
  <si>
    <t> un vs. T4+IL1B</t>
  </si>
  <si>
    <t> un baf vs. IL1B baf</t>
  </si>
  <si>
    <t> un baf vs. T4 baf</t>
  </si>
  <si>
    <t> un baf vs. T4+IL1B baf</t>
  </si>
  <si>
    <t> un vs. un baf</t>
  </si>
  <si>
    <t> T4 vs. T4 baf</t>
  </si>
  <si>
    <t> T4+IL1B vs. T4+IL1B baf</t>
  </si>
  <si>
    <t> IL1B  vs. IL1B baf</t>
  </si>
  <si>
    <t>Total CMD2 exact pV</t>
  </si>
  <si>
    <t>Nuc CMD2 exact pV</t>
  </si>
  <si>
    <t>Total p62 exact pV</t>
  </si>
  <si>
    <t>Nuc p62 exact pV</t>
  </si>
  <si>
    <t>Total p65 exact pV</t>
  </si>
  <si>
    <t>Nuc p65 exact pV</t>
  </si>
  <si>
    <t>1 ST306 vs. 1 ST304</t>
  </si>
  <si>
    <t>  TIGR4 vs. 6B ST90</t>
  </si>
  <si>
    <t>TIGR4 vs. 6B ST90</t>
  </si>
  <si>
    <t>  TIGR4 vs. Un</t>
  </si>
  <si>
    <t>TIGR4 vs. Un</t>
  </si>
  <si>
    <t>1 ST304 vs. Un</t>
  </si>
  <si>
    <t>1 ST306 vs. Un</t>
  </si>
  <si>
    <t>11A vs. Un</t>
  </si>
  <si>
    <t>19A vs. Un</t>
  </si>
  <si>
    <t>Un vs. JW T4</t>
  </si>
  <si>
    <t>Un vs. JW dPLY pore</t>
  </si>
  <si>
    <t>JW T4 vs. JW dPLY pore</t>
  </si>
  <si>
    <t>  TIGR4 vs. JW TIGR4</t>
  </si>
  <si>
    <t>  TIGR4 vs. JW dCPS TIGR4</t>
  </si>
  <si>
    <t>  TIGR4 vs. 6B ST138</t>
  </si>
  <si>
    <t>  6B ST90 vs. JW TIGR4</t>
  </si>
  <si>
    <t>  6B ST90 vs. JW dCPS TIGR4</t>
  </si>
  <si>
    <t>  6B ST90 vs. 6B ST138</t>
  </si>
  <si>
    <t>  JW TIGR4 vs. JW dCPS TIGR4</t>
  </si>
  <si>
    <t>  JW TIGR4 vs. 6B ST138</t>
  </si>
  <si>
    <t>  JW dCPS TIGR4 vs. 6B ST138</t>
  </si>
  <si>
    <t>  6B ST90 vs. Un</t>
  </si>
  <si>
    <t>  JW TIGR4 vs. Un</t>
  </si>
  <si>
    <t>  JW dCPS TIGR4 vs. Un</t>
  </si>
  <si>
    <t>  6B ST138 vs. Un</t>
  </si>
  <si>
    <t> Un vs. IL1B</t>
  </si>
  <si>
    <t> Un vs. TIGR4</t>
  </si>
  <si>
    <t> Un vs. dPly</t>
  </si>
  <si>
    <t> Un vs. dSpxB</t>
  </si>
  <si>
    <t> TIGR4 vs. dPly</t>
  </si>
  <si>
    <t> TIGR4 vs. dSpxB</t>
  </si>
  <si>
    <r>
      <rPr>
        <i/>
        <sz val="11"/>
        <color theme="1"/>
        <rFont val="Arial"/>
        <family val="2"/>
      </rPr>
      <t>CFS2</t>
    </r>
    <r>
      <rPr>
        <sz val="11"/>
        <color theme="1"/>
        <rFont val="Arial"/>
        <family val="2"/>
      </rPr>
      <t xml:space="preserve">  CT</t>
    </r>
  </si>
  <si>
    <r>
      <rPr>
        <i/>
        <sz val="11"/>
        <color theme="1"/>
        <rFont val="Arial"/>
        <family val="2"/>
      </rPr>
      <t>PTGS2</t>
    </r>
    <r>
      <rPr>
        <sz val="11"/>
        <color theme="1"/>
        <rFont val="Arial"/>
        <family val="2"/>
      </rPr>
      <t xml:space="preserve">  CT</t>
    </r>
  </si>
  <si>
    <r>
      <rPr>
        <i/>
        <sz val="11"/>
        <color theme="1"/>
        <rFont val="Arial"/>
        <family val="2"/>
      </rPr>
      <t>GapDH</t>
    </r>
    <r>
      <rPr>
        <sz val="11"/>
        <color theme="1"/>
        <rFont val="Arial"/>
        <family val="2"/>
      </rPr>
      <t xml:space="preserve">  CT</t>
    </r>
  </si>
  <si>
    <t>NRE1</t>
  </si>
  <si>
    <t>input un</t>
  </si>
  <si>
    <t>NRE2</t>
  </si>
  <si>
    <t>CSF2 p1</t>
  </si>
  <si>
    <t>target</t>
  </si>
  <si>
    <t>sampled</t>
  </si>
  <si>
    <t>samples</t>
  </si>
  <si>
    <t>ct</t>
  </si>
  <si>
    <t>Adjusted Ct Calculation (input)</t>
  </si>
  <si>
    <t>Input %</t>
  </si>
  <si>
    <t>for samples when no CT was observed artfically put 40 in for calcuation (max cycle number)</t>
  </si>
  <si>
    <t>Input dilution</t>
  </si>
  <si>
    <t>Avg Ct</t>
  </si>
  <si>
    <t>Adjusted Ct</t>
  </si>
  <si>
    <t>primer E</t>
  </si>
  <si>
    <t>avg % recovery</t>
  </si>
  <si>
    <t>each replicate % recovery</t>
  </si>
  <si>
    <t>PTGS2 pp6 NRE1</t>
  </si>
  <si>
    <t>IP p65 un</t>
  </si>
  <si>
    <t>PTGS2 pp5 NRE2</t>
  </si>
  <si>
    <t>input IL1B</t>
  </si>
  <si>
    <t>IP p65 IL1B</t>
  </si>
  <si>
    <t>input TIGR4</t>
  </si>
  <si>
    <t>IP p65 TIGR4</t>
  </si>
  <si>
    <t>PTGS2 p6 NRE1</t>
  </si>
  <si>
    <t>PTGS2 p5 NRE2</t>
  </si>
  <si>
    <t>CSF2 pp1</t>
  </si>
  <si>
    <t>technical error</t>
  </si>
  <si>
    <t>TIGR4+IL1B B</t>
  </si>
  <si>
    <t>TIGR4+IL1B C</t>
  </si>
  <si>
    <t>input TIGR4 IL1B</t>
  </si>
  <si>
    <t>IP p65 TIGR4 IL1B</t>
  </si>
  <si>
    <t>Bio 1</t>
  </si>
  <si>
    <t>Bio 2</t>
  </si>
  <si>
    <t>Bio 4</t>
  </si>
  <si>
    <t>Bio 3</t>
  </si>
  <si>
    <t>Bio 6</t>
  </si>
  <si>
    <t>Bio 7</t>
  </si>
  <si>
    <t>Bio 8</t>
  </si>
  <si>
    <t>Unkn</t>
  </si>
  <si>
    <t>ip p65 un</t>
  </si>
  <si>
    <t/>
  </si>
  <si>
    <t>input t4+</t>
  </si>
  <si>
    <t>ip tigr4 IL1b</t>
  </si>
  <si>
    <t xml:space="preserve"> </t>
  </si>
  <si>
    <t>Bio 5</t>
  </si>
  <si>
    <t>Panel G &amp; H - Statistics</t>
  </si>
  <si>
    <t xml:space="preserve">PTGS2 NRE 1 </t>
  </si>
  <si>
    <t>  Uninfected vs. IL-1B</t>
  </si>
  <si>
    <t>  Uninfected vs. TIGR4</t>
  </si>
  <si>
    <t>  IL-1B vs. TIGR4</t>
  </si>
  <si>
    <t>Comparison</t>
  </si>
  <si>
    <t>Adj. P Value</t>
  </si>
  <si>
    <t xml:space="preserve">PTGS2 NRE 2 </t>
  </si>
  <si>
    <t>  Uninfected vs. TIGR4+IL1B</t>
  </si>
  <si>
    <t>  IL-1B vs. TIGR4+IL1B</t>
  </si>
  <si>
    <t>  TIGR4 vs. TIGR4+IL1B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</si>
</sst>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###0.00;\-###0.00"/>
    <numFmt numFmtId="167" formatCode="###0.000;\-###0.000"/>
  </numFmts>
  <fonts count="1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8"/>
      <color rgb="FFFF0000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  <font>
      <i/>
      <sz val="11"/>
      <color rgb="FF0000FF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2" fillId="0" borderId="0" xfId="0" applyFont="1" applyAlignment="1">
      <alignment horizontal="center"/>
    </xf>
    <xf numFmtId="0" fontId="2" fillId="0" borderId="6" xfId="0" applyFont="1" applyBorder="1"/>
    <xf numFmtId="0" fontId="2" fillId="11" borderId="6" xfId="0" applyFont="1" applyFill="1" applyBorder="1"/>
    <xf numFmtId="0" fontId="2" fillId="0" borderId="0" xfId="0" applyFont="1"/>
    <xf numFmtId="0" fontId="2" fillId="11" borderId="0" xfId="0" applyFont="1" applyFill="1"/>
    <xf numFmtId="0" fontId="2" fillId="0" borderId="11" xfId="0" applyFont="1" applyBorder="1"/>
    <xf numFmtId="0" fontId="2" fillId="11" borderId="11" xfId="0" applyFont="1" applyFill="1" applyBorder="1"/>
    <xf numFmtId="0" fontId="2" fillId="4" borderId="0" xfId="0" applyFont="1" applyFill="1"/>
    <xf numFmtId="0" fontId="2" fillId="4" borderId="1" xfId="0" applyFont="1" applyFill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11" borderId="1" xfId="0" applyFont="1" applyFill="1" applyBorder="1"/>
    <xf numFmtId="0" fontId="2" fillId="3" borderId="1" xfId="0" applyFont="1" applyFill="1" applyBorder="1" applyAlignment="1">
      <alignment horizontal="center"/>
    </xf>
    <xf numFmtId="2" fontId="2" fillId="0" borderId="0" xfId="0" applyNumberFormat="1" applyFont="1"/>
    <xf numFmtId="0" fontId="2" fillId="4" borderId="1" xfId="0" applyFont="1" applyFill="1" applyBorder="1" applyAlignment="1">
      <alignment horizontal="center"/>
    </xf>
    <xf numFmtId="2" fontId="2" fillId="0" borderId="1" xfId="0" applyNumberFormat="1" applyFont="1" applyBorder="1"/>
    <xf numFmtId="2" fontId="2" fillId="11" borderId="6" xfId="0" applyNumberFormat="1" applyFont="1" applyFill="1" applyBorder="1"/>
    <xf numFmtId="2" fontId="2" fillId="11" borderId="0" xfId="0" applyNumberFormat="1" applyFont="1" applyFill="1"/>
    <xf numFmtId="2" fontId="2" fillId="11" borderId="11" xfId="0" applyNumberFormat="1" applyFont="1" applyFill="1" applyBorder="1"/>
    <xf numFmtId="2" fontId="2" fillId="0" borderId="6" xfId="0" applyNumberFormat="1" applyFont="1" applyBorder="1"/>
    <xf numFmtId="2" fontId="2" fillId="0" borderId="11" xfId="0" applyNumberFormat="1" applyFont="1" applyBorder="1"/>
    <xf numFmtId="2" fontId="2" fillId="11" borderId="1" xfId="0" applyNumberFormat="1" applyFont="1" applyFill="1" applyBorder="1"/>
    <xf numFmtId="2" fontId="2" fillId="0" borderId="8" xfId="0" applyNumberFormat="1" applyFont="1" applyBorder="1"/>
    <xf numFmtId="2" fontId="2" fillId="0" borderId="10" xfId="0" applyNumberFormat="1" applyFont="1" applyBorder="1"/>
    <xf numFmtId="2" fontId="2" fillId="0" borderId="5" xfId="0" applyNumberFormat="1" applyFont="1" applyBorder="1"/>
    <xf numFmtId="0" fontId="2" fillId="0" borderId="1" xfId="0" applyFont="1" applyBorder="1" applyAlignment="1">
      <alignment horizontal="left"/>
    </xf>
    <xf numFmtId="2" fontId="2" fillId="3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/>
    <xf numFmtId="2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3" fillId="9" borderId="0" xfId="0" applyNumberFormat="1" applyFont="1" applyFill="1"/>
    <xf numFmtId="2" fontId="3" fillId="0" borderId="0" xfId="0" applyNumberFormat="1" applyFont="1"/>
    <xf numFmtId="2" fontId="3" fillId="13" borderId="0" xfId="0" applyNumberFormat="1" applyFont="1" applyFill="1"/>
    <xf numFmtId="2" fontId="4" fillId="0" borderId="0" xfId="0" applyNumberFormat="1" applyFont="1"/>
    <xf numFmtId="2" fontId="2" fillId="0" borderId="0" xfId="0" applyNumberFormat="1" applyFont="1" applyAlignment="1">
      <alignment horizontal="center"/>
    </xf>
    <xf numFmtId="2" fontId="2" fillId="13" borderId="0" xfId="0" applyNumberFormat="1" applyFont="1" applyFill="1" applyAlignment="1">
      <alignment horizontal="center"/>
    </xf>
    <xf numFmtId="2" fontId="3" fillId="11" borderId="0" xfId="0" applyNumberFormat="1" applyFont="1" applyFill="1"/>
    <xf numFmtId="2" fontId="2" fillId="13" borderId="0" xfId="0" applyNumberFormat="1" applyFont="1" applyFill="1"/>
    <xf numFmtId="0" fontId="5" fillId="0" borderId="0" xfId="0" applyFont="1"/>
    <xf numFmtId="49" fontId="6" fillId="14" borderId="1" xfId="0" applyNumberFormat="1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49" fontId="6" fillId="0" borderId="1" xfId="0" applyNumberFormat="1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3" borderId="1" xfId="0" applyFont="1" applyFill="1" applyBorder="1" applyAlignment="1">
      <alignment horizontal="center"/>
    </xf>
    <xf numFmtId="2" fontId="5" fillId="11" borderId="1" xfId="0" applyNumberFormat="1" applyFont="1" applyFill="1" applyBorder="1"/>
    <xf numFmtId="2" fontId="5" fillId="0" borderId="1" xfId="0" applyNumberFormat="1" applyFont="1" applyBorder="1"/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3" fillId="4" borderId="0" xfId="0" applyNumberFormat="1" applyFont="1" applyFill="1"/>
    <xf numFmtId="2" fontId="3" fillId="12" borderId="0" xfId="0" applyNumberFormat="1" applyFont="1" applyFill="1"/>
    <xf numFmtId="2" fontId="3" fillId="12" borderId="0" xfId="0" applyNumberFormat="1" applyFont="1" applyFill="1" applyAlignment="1">
      <alignment horizontal="center"/>
    </xf>
    <xf numFmtId="2" fontId="3" fillId="4" borderId="0" xfId="0" applyNumberFormat="1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6" borderId="1" xfId="0" applyFont="1" applyFill="1" applyBorder="1" applyAlignment="1">
      <alignment horizontal="center"/>
    </xf>
    <xf numFmtId="0" fontId="5" fillId="6" borderId="1" xfId="0" applyFont="1" applyFill="1" applyBorder="1"/>
    <xf numFmtId="0" fontId="5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0" xfId="0" applyNumberFormat="1" applyFont="1"/>
    <xf numFmtId="0" fontId="5" fillId="4" borderId="1" xfId="0" applyFont="1" applyFill="1" applyBorder="1"/>
    <xf numFmtId="0" fontId="5" fillId="11" borderId="1" xfId="0" applyFont="1" applyFill="1" applyBorder="1"/>
    <xf numFmtId="164" fontId="5" fillId="0" borderId="1" xfId="0" applyNumberFormat="1" applyFont="1" applyBorder="1"/>
    <xf numFmtId="164" fontId="5" fillId="0" borderId="0" xfId="0" applyNumberFormat="1" applyFont="1"/>
    <xf numFmtId="0" fontId="5" fillId="3" borderId="1" xfId="0" applyFont="1" applyFill="1" applyBorder="1"/>
    <xf numFmtId="0" fontId="5" fillId="11" borderId="1" xfId="0" applyFont="1" applyFill="1" applyBorder="1" applyAlignment="1">
      <alignment horizontal="center"/>
    </xf>
    <xf numFmtId="0" fontId="5" fillId="8" borderId="1" xfId="0" applyFont="1" applyFill="1" applyBorder="1"/>
    <xf numFmtId="2" fontId="10" fillId="7" borderId="1" xfId="0" applyNumberFormat="1" applyFont="1" applyFill="1" applyBorder="1" applyAlignment="1">
      <alignment horizontal="center"/>
    </xf>
    <xf numFmtId="0" fontId="5" fillId="10" borderId="1" xfId="0" applyFont="1" applyFill="1" applyBorder="1"/>
    <xf numFmtId="2" fontId="5" fillId="9" borderId="1" xfId="0" applyNumberFormat="1" applyFont="1" applyFill="1" applyBorder="1" applyAlignment="1">
      <alignment horizontal="center"/>
    </xf>
    <xf numFmtId="2" fontId="10" fillId="6" borderId="1" xfId="0" applyNumberFormat="1" applyFont="1" applyFill="1" applyBorder="1" applyAlignment="1">
      <alignment horizontal="center"/>
    </xf>
    <xf numFmtId="2" fontId="10" fillId="5" borderId="1" xfId="0" applyNumberFormat="1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5" fillId="0" borderId="13" xfId="0" applyFont="1" applyBorder="1"/>
    <xf numFmtId="0" fontId="10" fillId="0" borderId="0" xfId="0" applyFont="1" applyAlignment="1">
      <alignment horizontal="center"/>
    </xf>
    <xf numFmtId="11" fontId="2" fillId="0" borderId="1" xfId="0" applyNumberFormat="1" applyFont="1" applyBorder="1" applyAlignment="1">
      <alignment horizontal="center"/>
    </xf>
    <xf numFmtId="0" fontId="5" fillId="6" borderId="0" xfId="0" applyFont="1" applyFill="1"/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4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11" borderId="1" xfId="0" applyFont="1" applyFill="1" applyBorder="1"/>
    <xf numFmtId="0" fontId="10" fillId="2" borderId="1" xfId="0" applyFont="1" applyFill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3" borderId="1" xfId="0" applyFont="1" applyFill="1" applyBorder="1"/>
    <xf numFmtId="0" fontId="10" fillId="0" borderId="0" xfId="0" applyFont="1"/>
    <xf numFmtId="167" fontId="10" fillId="0" borderId="1" xfId="0" applyNumberFormat="1" applyFont="1" applyBorder="1" applyAlignment="1">
      <alignment vertical="center"/>
    </xf>
    <xf numFmtId="0" fontId="5" fillId="1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0" fillId="11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11" borderId="3" xfId="0" applyFont="1" applyFill="1" applyBorder="1" applyAlignment="1">
      <alignment horizontal="center"/>
    </xf>
    <xf numFmtId="0" fontId="5" fillId="11" borderId="2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1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11" borderId="0" xfId="0" applyFont="1" applyFill="1" applyAlignment="1">
      <alignment horizontal="center"/>
    </xf>
    <xf numFmtId="0" fontId="5" fillId="12" borderId="1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2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2" fontId="2" fillId="11" borderId="0" xfId="0" applyNumberFormat="1" applyFont="1" applyFill="1" applyAlignment="1">
      <alignment horizontal="center"/>
    </xf>
    <xf numFmtId="2" fontId="2" fillId="0" borderId="0" xfId="0" applyNumberFormat="1" applyFont="1" applyAlignment="1">
      <alignment horizontal="center"/>
    </xf>
    <xf numFmtId="2" fontId="3" fillId="15" borderId="0" xfId="0" applyNumberFormat="1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10" fillId="10" borderId="1" xfId="0" applyNumberFormat="1" applyFont="1" applyFill="1" applyBorder="1"/>
    <xf numFmtId="2" fontId="10" fillId="10" borderId="1" xfId="0" applyNumberFormat="1" applyFont="1" applyFill="1" applyBorder="1" applyAlignment="1">
      <alignment horizontal="center"/>
    </xf>
    <xf numFmtId="0" fontId="10" fillId="9" borderId="0" xfId="0" applyFont="1" applyFill="1"/>
    <xf numFmtId="2" fontId="10" fillId="2" borderId="1" xfId="0" applyNumberFormat="1" applyFont="1" applyFill="1" applyBorder="1"/>
    <xf numFmtId="2" fontId="10" fillId="4" borderId="1" xfId="0" applyNumberFormat="1" applyFont="1" applyFill="1" applyBorder="1"/>
    <xf numFmtId="2" fontId="10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/>
      <protection locked="0"/>
    </xf>
    <xf numFmtId="49" fontId="10" fillId="0" borderId="0" xfId="0" applyNumberFormat="1" applyFont="1" applyAlignment="1">
      <alignment vertical="center"/>
    </xf>
    <xf numFmtId="166" fontId="10" fillId="0" borderId="0" xfId="0" applyNumberFormat="1" applyFont="1" applyAlignment="1">
      <alignment vertical="center"/>
    </xf>
    <xf numFmtId="166" fontId="10" fillId="0" borderId="0" xfId="0" applyNumberFormat="1" applyFont="1" applyAlignment="1" applyProtection="1">
      <alignment vertical="top"/>
      <protection locked="0"/>
    </xf>
    <xf numFmtId="2" fontId="10" fillId="0" borderId="0" xfId="0" applyNumberFormat="1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/>
      <protection locked="0"/>
    </xf>
    <xf numFmtId="166" fontId="10" fillId="9" borderId="0" xfId="0" applyNumberFormat="1" applyFont="1" applyFill="1" applyAlignment="1">
      <alignment vertical="center"/>
    </xf>
    <xf numFmtId="2" fontId="10" fillId="0" borderId="0" xfId="0" applyNumberFormat="1" applyFont="1" applyAlignment="1">
      <alignment vertical="center"/>
    </xf>
    <xf numFmtId="2" fontId="10" fillId="0" borderId="0" xfId="0" applyNumberFormat="1" applyFont="1"/>
    <xf numFmtId="2" fontId="10" fillId="0" borderId="0" xfId="0" applyNumberFormat="1" applyFont="1" applyAlignment="1">
      <alignment horizontal="center" vertical="center"/>
    </xf>
    <xf numFmtId="166" fontId="10" fillId="0" borderId="0" xfId="0" applyNumberFormat="1" applyFont="1" applyAlignment="1">
      <alignment horizontal="center" vertical="center"/>
    </xf>
    <xf numFmtId="166" fontId="10" fillId="9" borderId="0" xfId="0" applyNumberFormat="1" applyFont="1" applyFill="1" applyAlignment="1">
      <alignment horizontal="center" vertical="center"/>
    </xf>
    <xf numFmtId="2" fontId="12" fillId="6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19"/>
  <sheetViews>
    <sheetView zoomScale="80" zoomScaleNormal="80" workbookViewId="0">
      <selection activeCell="F60" sqref="F60"/>
    </sheetView>
  </sheetViews>
  <sheetFormatPr defaultColWidth="9.140625" defaultRowHeight="14.25" x14ac:dyDescent="0.2"/>
  <cols>
    <col min="1" max="1" width="32.42578125" style="39" bestFit="1" customWidth="1"/>
    <col min="2" max="5" width="12.28515625" style="39" customWidth="1"/>
    <col min="6" max="6" width="13.42578125" style="39" bestFit="1" customWidth="1"/>
    <col min="7" max="7" width="9.140625" style="39"/>
    <col min="8" max="8" width="8.140625" style="39" customWidth="1"/>
    <col min="9" max="12" width="13.7109375" style="39" customWidth="1"/>
    <col min="13" max="16" width="12.5703125" style="39" customWidth="1"/>
    <col min="17" max="17" width="9.140625" style="39"/>
    <col min="18" max="18" width="23.5703125" style="39" bestFit="1" customWidth="1"/>
    <col min="19" max="16384" width="9.140625" style="39"/>
  </cols>
  <sheetData>
    <row r="1" spans="1:22" x14ac:dyDescent="0.2">
      <c r="A1" s="122" t="s">
        <v>374</v>
      </c>
      <c r="B1" s="122"/>
      <c r="C1" s="122"/>
      <c r="D1" s="122"/>
      <c r="E1" s="122"/>
      <c r="F1" s="122"/>
      <c r="I1" s="122" t="s">
        <v>6</v>
      </c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</row>
    <row r="2" spans="1:22" x14ac:dyDescent="0.2">
      <c r="A2" s="120" t="s">
        <v>480</v>
      </c>
      <c r="B2" s="120"/>
      <c r="C2" s="120"/>
      <c r="D2" s="120"/>
      <c r="E2" s="120"/>
      <c r="F2" s="120"/>
      <c r="I2" s="132" t="s">
        <v>12</v>
      </c>
      <c r="J2" s="132"/>
      <c r="K2" s="132"/>
      <c r="L2" s="132"/>
      <c r="M2" s="132" t="s">
        <v>13</v>
      </c>
      <c r="N2" s="132"/>
      <c r="O2" s="132"/>
      <c r="P2" s="132"/>
      <c r="R2" s="96" t="s">
        <v>14</v>
      </c>
    </row>
    <row r="3" spans="1:22" x14ac:dyDescent="0.2">
      <c r="A3" s="80" t="s">
        <v>5</v>
      </c>
      <c r="B3" s="80" t="s">
        <v>4</v>
      </c>
      <c r="C3" s="80" t="s">
        <v>3</v>
      </c>
      <c r="D3" s="80" t="s">
        <v>2</v>
      </c>
      <c r="E3" s="80" t="s">
        <v>1</v>
      </c>
      <c r="F3" s="80" t="s">
        <v>0</v>
      </c>
      <c r="I3" s="129" t="s">
        <v>11</v>
      </c>
      <c r="J3" s="130"/>
      <c r="K3" s="130"/>
      <c r="L3" s="130"/>
      <c r="M3" s="130"/>
      <c r="N3" s="130"/>
      <c r="O3" s="130"/>
      <c r="P3" s="133"/>
      <c r="R3" s="71" t="s">
        <v>15</v>
      </c>
    </row>
    <row r="4" spans="1:22" x14ac:dyDescent="0.2">
      <c r="A4" s="56">
        <v>0.97</v>
      </c>
      <c r="B4" s="56">
        <v>0.98</v>
      </c>
      <c r="C4" s="56">
        <v>0.95</v>
      </c>
      <c r="D4" s="56">
        <v>0.97</v>
      </c>
      <c r="E4" s="56">
        <v>0.99</v>
      </c>
      <c r="F4" s="56">
        <v>0.99</v>
      </c>
      <c r="I4" s="56" t="s">
        <v>7</v>
      </c>
      <c r="J4" s="56" t="s">
        <v>8</v>
      </c>
      <c r="K4" s="56" t="s">
        <v>9</v>
      </c>
      <c r="L4" s="56" t="s">
        <v>10</v>
      </c>
      <c r="M4" s="56" t="s">
        <v>7</v>
      </c>
      <c r="N4" s="56" t="s">
        <v>8</v>
      </c>
      <c r="O4" s="56" t="s">
        <v>9</v>
      </c>
      <c r="P4" s="56" t="s">
        <v>10</v>
      </c>
      <c r="R4" s="89" t="s">
        <v>16</v>
      </c>
    </row>
    <row r="5" spans="1:22" x14ac:dyDescent="0.2">
      <c r="A5" s="56">
        <v>0.98</v>
      </c>
      <c r="B5" s="56">
        <v>0.99</v>
      </c>
      <c r="C5" s="56">
        <v>0.97</v>
      </c>
      <c r="D5" s="56">
        <v>0.97</v>
      </c>
      <c r="E5" s="56">
        <v>0.96</v>
      </c>
      <c r="F5" s="56">
        <v>0.99</v>
      </c>
      <c r="I5" s="90">
        <v>2.1894356691567501E-2</v>
      </c>
      <c r="J5" s="90">
        <v>2.81574578933299E-2</v>
      </c>
      <c r="K5" s="90">
        <v>3.2521691678129003E-2</v>
      </c>
      <c r="L5" s="90">
        <v>3.2633368066303799E-2</v>
      </c>
      <c r="M5" s="73">
        <v>133</v>
      </c>
      <c r="N5" s="73">
        <v>141</v>
      </c>
      <c r="O5" s="73">
        <v>174</v>
      </c>
      <c r="P5" s="73">
        <v>132</v>
      </c>
    </row>
    <row r="6" spans="1:22" x14ac:dyDescent="0.2">
      <c r="A6" s="56">
        <v>0.98</v>
      </c>
      <c r="B6" s="56">
        <v>0.97</v>
      </c>
      <c r="C6" s="56">
        <v>0.92</v>
      </c>
      <c r="D6" s="56">
        <v>0.93</v>
      </c>
      <c r="E6" s="56">
        <v>0.99</v>
      </c>
      <c r="F6" s="56">
        <v>0.95</v>
      </c>
      <c r="I6" s="90">
        <v>2.62845577189415E-2</v>
      </c>
      <c r="J6" s="90">
        <v>3.3785882772136497E-2</v>
      </c>
      <c r="K6" s="90">
        <v>2.7502775324363699E-2</v>
      </c>
      <c r="L6" s="90">
        <v>2.8583824861616602E-2</v>
      </c>
      <c r="M6" s="73">
        <v>142</v>
      </c>
      <c r="N6" s="73">
        <v>161</v>
      </c>
      <c r="O6" s="73">
        <v>142</v>
      </c>
      <c r="P6" s="73">
        <v>140</v>
      </c>
      <c r="R6" s="91" t="s">
        <v>18</v>
      </c>
      <c r="S6" s="56" t="s">
        <v>7</v>
      </c>
      <c r="T6" s="56" t="s">
        <v>8</v>
      </c>
      <c r="U6" s="56" t="s">
        <v>9</v>
      </c>
      <c r="V6" s="56" t="s">
        <v>10</v>
      </c>
    </row>
    <row r="7" spans="1:22" x14ac:dyDescent="0.2">
      <c r="A7" s="56">
        <v>0.99</v>
      </c>
      <c r="B7" s="56">
        <v>0.99</v>
      </c>
      <c r="C7" s="56">
        <v>0.92</v>
      </c>
      <c r="D7" s="56">
        <v>0.96</v>
      </c>
      <c r="E7" s="81">
        <v>1</v>
      </c>
      <c r="F7" s="56">
        <v>0.99</v>
      </c>
      <c r="I7" s="90">
        <v>2.7308069560303499E-2</v>
      </c>
      <c r="J7" s="90">
        <v>2.9678157121415399E-2</v>
      </c>
      <c r="K7" s="90">
        <v>3.04062664106724E-2</v>
      </c>
      <c r="L7" s="90">
        <v>2.6259165069226199E-2</v>
      </c>
      <c r="M7" s="73">
        <v>178</v>
      </c>
      <c r="N7" s="73">
        <v>126</v>
      </c>
      <c r="O7" s="73">
        <v>149</v>
      </c>
      <c r="P7" s="73">
        <v>150</v>
      </c>
      <c r="R7" s="72" t="s">
        <v>5</v>
      </c>
      <c r="S7" s="56">
        <v>4431</v>
      </c>
      <c r="T7" s="56">
        <v>4963</v>
      </c>
      <c r="U7" s="56">
        <v>3867</v>
      </c>
      <c r="V7" s="56">
        <v>3737</v>
      </c>
    </row>
    <row r="8" spans="1:22" x14ac:dyDescent="0.2">
      <c r="A8" s="56">
        <v>0.95</v>
      </c>
      <c r="B8" s="56">
        <v>0.94</v>
      </c>
      <c r="C8" s="56">
        <v>0.89</v>
      </c>
      <c r="D8" s="56">
        <v>0.89</v>
      </c>
      <c r="E8" s="56">
        <v>0.94</v>
      </c>
      <c r="F8" s="56">
        <v>0.94</v>
      </c>
      <c r="I8" s="90">
        <v>2.3341243829768401E-2</v>
      </c>
      <c r="J8" s="90">
        <v>2.5444498337634899E-2</v>
      </c>
      <c r="K8" s="90">
        <v>2.8384843850363599E-2</v>
      </c>
      <c r="L8" s="90">
        <v>3.0323241944155501E-2</v>
      </c>
      <c r="M8" s="73">
        <v>108</v>
      </c>
      <c r="N8" s="73">
        <v>95</v>
      </c>
      <c r="O8" s="73">
        <v>158</v>
      </c>
      <c r="P8" s="73">
        <v>107</v>
      </c>
      <c r="R8" s="72" t="s">
        <v>17</v>
      </c>
      <c r="S8" s="56">
        <v>4801</v>
      </c>
      <c r="T8" s="56">
        <v>5006</v>
      </c>
      <c r="U8" s="56">
        <v>5029</v>
      </c>
      <c r="V8" s="56">
        <v>3485</v>
      </c>
    </row>
    <row r="9" spans="1:22" x14ac:dyDescent="0.2">
      <c r="A9" s="56"/>
      <c r="B9" s="56"/>
      <c r="C9" s="56"/>
      <c r="D9" s="56"/>
      <c r="E9" s="56"/>
      <c r="F9" s="56"/>
      <c r="I9" s="90">
        <v>2.58520077811965E-2</v>
      </c>
      <c r="J9" s="90">
        <v>3.2935290869424601E-2</v>
      </c>
      <c r="K9" s="90">
        <v>2.3450443850545101E-2</v>
      </c>
      <c r="L9" s="90">
        <v>2.4491687851687E-2</v>
      </c>
      <c r="M9" s="73">
        <v>112</v>
      </c>
      <c r="N9" s="73">
        <v>120</v>
      </c>
      <c r="O9" s="73">
        <v>159</v>
      </c>
      <c r="P9" s="73">
        <v>84</v>
      </c>
      <c r="R9" s="72" t="s">
        <v>3</v>
      </c>
      <c r="S9" s="56">
        <v>4959</v>
      </c>
      <c r="T9" s="56">
        <v>5365</v>
      </c>
      <c r="U9" s="56">
        <v>5068</v>
      </c>
      <c r="V9" s="56">
        <v>3529</v>
      </c>
    </row>
    <row r="10" spans="1:22" x14ac:dyDescent="0.2">
      <c r="A10" s="131" t="s">
        <v>485</v>
      </c>
      <c r="B10" s="131"/>
      <c r="C10" s="131"/>
      <c r="D10" s="131"/>
      <c r="E10" s="131"/>
      <c r="F10" s="131"/>
      <c r="I10" s="90">
        <v>2.3135445964888299E-2</v>
      </c>
      <c r="J10" s="90">
        <v>2.6157849477881401E-2</v>
      </c>
      <c r="K10" s="90">
        <v>2.72850136410689E-2</v>
      </c>
      <c r="L10" s="90">
        <v>2.8116024532668399E-2</v>
      </c>
      <c r="M10" s="73">
        <v>139</v>
      </c>
      <c r="N10" s="73">
        <v>181</v>
      </c>
      <c r="O10" s="73">
        <v>129</v>
      </c>
      <c r="P10" s="73">
        <v>103</v>
      </c>
      <c r="R10" s="72" t="s">
        <v>19</v>
      </c>
      <c r="S10" s="56">
        <v>4702</v>
      </c>
      <c r="T10" s="56">
        <v>4968</v>
      </c>
      <c r="U10" s="56">
        <v>4946</v>
      </c>
      <c r="V10" s="56">
        <v>3533</v>
      </c>
    </row>
    <row r="11" spans="1:22" x14ac:dyDescent="0.2">
      <c r="A11" s="104" t="s">
        <v>490</v>
      </c>
      <c r="B11" s="73" t="s">
        <v>74</v>
      </c>
      <c r="C11" s="73" t="s">
        <v>75</v>
      </c>
      <c r="D11" s="63"/>
      <c r="E11" s="63"/>
      <c r="F11" s="63"/>
      <c r="I11" s="90">
        <v>2.7206895001662901E-2</v>
      </c>
      <c r="J11" s="90">
        <v>3.54335763742352E-2</v>
      </c>
      <c r="K11" s="90">
        <v>3.5412192607943802E-2</v>
      </c>
      <c r="L11" s="90">
        <v>2.8726714388091601E-2</v>
      </c>
      <c r="M11" s="73">
        <v>183</v>
      </c>
      <c r="N11" s="73">
        <v>170</v>
      </c>
      <c r="O11" s="73">
        <v>212</v>
      </c>
      <c r="P11" s="73">
        <v>80</v>
      </c>
      <c r="R11" s="72" t="s">
        <v>20</v>
      </c>
      <c r="S11" s="56">
        <v>5026</v>
      </c>
      <c r="T11" s="56">
        <v>4977</v>
      </c>
      <c r="U11" s="56">
        <v>4884</v>
      </c>
      <c r="V11" s="56">
        <v>3720</v>
      </c>
    </row>
    <row r="12" spans="1:22" x14ac:dyDescent="0.2">
      <c r="A12" s="104" t="s">
        <v>491</v>
      </c>
      <c r="B12" s="73" t="s">
        <v>121</v>
      </c>
      <c r="C12" s="73">
        <v>1.8E-3</v>
      </c>
      <c r="D12" s="63"/>
      <c r="E12" s="63"/>
      <c r="F12" s="63"/>
      <c r="I12" s="90">
        <v>3.09905595045303E-2</v>
      </c>
      <c r="J12" s="90">
        <v>3.09392852103887E-2</v>
      </c>
      <c r="K12" s="90">
        <v>4.4701678262402497E-2</v>
      </c>
      <c r="L12" s="90">
        <v>3.2161466483284398E-2</v>
      </c>
      <c r="M12" s="73">
        <v>173</v>
      </c>
      <c r="N12" s="73">
        <v>192</v>
      </c>
      <c r="O12" s="73">
        <v>157</v>
      </c>
      <c r="P12" s="73">
        <v>121</v>
      </c>
      <c r="R12" s="72" t="s">
        <v>21</v>
      </c>
      <c r="S12" s="56">
        <v>3737</v>
      </c>
      <c r="T12" s="56">
        <v>3961</v>
      </c>
      <c r="U12" s="56">
        <v>2997</v>
      </c>
      <c r="V12" s="56">
        <v>3046</v>
      </c>
    </row>
    <row r="13" spans="1:22" x14ac:dyDescent="0.2">
      <c r="A13" s="104" t="s">
        <v>492</v>
      </c>
      <c r="B13" s="73" t="s">
        <v>79</v>
      </c>
      <c r="C13" s="73">
        <v>4.6699999999999998E-2</v>
      </c>
      <c r="D13" s="63"/>
      <c r="E13" s="63"/>
      <c r="F13" s="63"/>
      <c r="I13" s="90">
        <v>2.46229337500939E-2</v>
      </c>
      <c r="J13" s="90">
        <v>3.7920362297979397E-2</v>
      </c>
      <c r="K13" s="90">
        <v>4.3381369406442202E-2</v>
      </c>
      <c r="L13" s="90">
        <v>2.5405253644861601E-2</v>
      </c>
      <c r="M13" s="73">
        <v>136</v>
      </c>
      <c r="N13" s="73">
        <v>215</v>
      </c>
      <c r="O13" s="73">
        <v>210</v>
      </c>
      <c r="P13" s="73">
        <v>95</v>
      </c>
    </row>
    <row r="14" spans="1:22" x14ac:dyDescent="0.2">
      <c r="A14" s="104" t="s">
        <v>493</v>
      </c>
      <c r="B14" s="73" t="s">
        <v>74</v>
      </c>
      <c r="C14" s="73" t="s">
        <v>75</v>
      </c>
      <c r="D14" s="63"/>
      <c r="E14" s="63"/>
      <c r="F14" s="63"/>
      <c r="I14" s="90">
        <v>2.27168713093228E-2</v>
      </c>
      <c r="J14" s="90">
        <v>2.7869855832464398E-2</v>
      </c>
      <c r="K14" s="90">
        <v>4.4507236761961201E-2</v>
      </c>
      <c r="L14" s="90">
        <v>2.8476343210869101E-2</v>
      </c>
      <c r="M14" s="73">
        <v>126</v>
      </c>
      <c r="N14" s="73">
        <v>121</v>
      </c>
      <c r="O14" s="73">
        <v>163</v>
      </c>
      <c r="P14" s="73">
        <v>130</v>
      </c>
    </row>
    <row r="15" spans="1:22" x14ac:dyDescent="0.2">
      <c r="A15" s="104" t="s">
        <v>494</v>
      </c>
      <c r="B15" s="73" t="s">
        <v>74</v>
      </c>
      <c r="C15" s="73" t="s">
        <v>75</v>
      </c>
      <c r="D15" s="63"/>
      <c r="E15" s="63"/>
      <c r="F15" s="63"/>
      <c r="I15" s="90">
        <v>2.5134135070984501E-2</v>
      </c>
      <c r="J15" s="90">
        <v>3.74367153445294E-2</v>
      </c>
      <c r="K15" s="90">
        <v>4.3355978546032799E-2</v>
      </c>
      <c r="L15" s="90">
        <v>2.6240246234316901E-2</v>
      </c>
      <c r="M15" s="73">
        <v>159</v>
      </c>
      <c r="N15" s="73">
        <v>181</v>
      </c>
      <c r="O15" s="73">
        <v>172</v>
      </c>
      <c r="P15" s="73">
        <v>93</v>
      </c>
      <c r="R15" s="91" t="s">
        <v>29</v>
      </c>
      <c r="S15" s="56" t="s">
        <v>7</v>
      </c>
      <c r="T15" s="56" t="s">
        <v>8</v>
      </c>
      <c r="U15" s="56" t="s">
        <v>9</v>
      </c>
      <c r="V15" s="56" t="s">
        <v>10</v>
      </c>
    </row>
    <row r="16" spans="1:22" x14ac:dyDescent="0.2">
      <c r="A16" s="56"/>
      <c r="B16" s="56"/>
      <c r="C16" s="56"/>
      <c r="D16" s="63"/>
      <c r="E16" s="63"/>
      <c r="F16" s="63"/>
      <c r="I16" s="90">
        <v>2.58519212560781E-2</v>
      </c>
      <c r="J16" s="90">
        <v>3.6333422940087602E-2</v>
      </c>
      <c r="K16" s="90">
        <v>3.3001546520408799E-2</v>
      </c>
      <c r="L16" s="90">
        <v>3.2121193759270798E-2</v>
      </c>
      <c r="M16" s="73">
        <v>124</v>
      </c>
      <c r="N16" s="73">
        <v>201</v>
      </c>
      <c r="O16" s="73">
        <v>119</v>
      </c>
      <c r="P16" s="73">
        <v>151</v>
      </c>
      <c r="R16" s="72" t="s">
        <v>23</v>
      </c>
      <c r="S16" s="92">
        <v>4.274370415620049E-2</v>
      </c>
      <c r="T16" s="92">
        <v>3.5262100372862017E-2</v>
      </c>
      <c r="U16" s="92">
        <v>5.2189879398257255E-2</v>
      </c>
      <c r="V16" s="92">
        <v>4.8839981629527837E-2</v>
      </c>
    </row>
    <row r="17" spans="1:22" x14ac:dyDescent="0.2">
      <c r="A17" s="104" t="s">
        <v>486</v>
      </c>
      <c r="B17" s="73" t="s">
        <v>74</v>
      </c>
      <c r="C17" s="73">
        <v>0.67869999999999997</v>
      </c>
      <c r="D17" s="63"/>
      <c r="E17" s="63"/>
      <c r="F17" s="63"/>
      <c r="I17" s="93">
        <v>2.4697927031561699E-2</v>
      </c>
      <c r="J17" s="93">
        <v>4.2207322976270903E-2</v>
      </c>
      <c r="K17" s="93">
        <v>1.72575763921358E-2</v>
      </c>
      <c r="L17" s="93">
        <v>2.9775666550802899E-2</v>
      </c>
      <c r="M17" s="77">
        <v>107</v>
      </c>
      <c r="N17" s="77">
        <v>195</v>
      </c>
      <c r="O17" s="77">
        <v>61</v>
      </c>
      <c r="P17" s="77">
        <v>205</v>
      </c>
      <c r="R17" s="72" t="s">
        <v>24</v>
      </c>
      <c r="S17" s="81">
        <v>0.41866280266052347</v>
      </c>
      <c r="T17" s="81">
        <v>0.20792473662315714</v>
      </c>
      <c r="U17" s="92">
        <v>1.9271302831616426E-2</v>
      </c>
      <c r="V17" s="92">
        <v>6.288906598104993E-2</v>
      </c>
    </row>
    <row r="18" spans="1:22" x14ac:dyDescent="0.2">
      <c r="A18" s="104" t="s">
        <v>487</v>
      </c>
      <c r="B18" s="73" t="s">
        <v>74</v>
      </c>
      <c r="C18" s="73">
        <v>0.998</v>
      </c>
      <c r="D18" s="63"/>
      <c r="E18" s="63"/>
      <c r="F18" s="63"/>
      <c r="I18" s="93">
        <v>2.0243647449588401E-2</v>
      </c>
      <c r="J18" s="93">
        <v>3.0987784309221202E-2</v>
      </c>
      <c r="K18" s="93">
        <v>1.8923594799818599E-2</v>
      </c>
      <c r="L18" s="93">
        <v>2.8987958916320399E-2</v>
      </c>
      <c r="M18" s="77">
        <v>97</v>
      </c>
      <c r="N18" s="77">
        <v>192</v>
      </c>
      <c r="O18" s="77">
        <v>124</v>
      </c>
      <c r="P18" s="77">
        <v>193</v>
      </c>
      <c r="R18" s="72" t="s">
        <v>25</v>
      </c>
      <c r="S18" s="81">
        <v>0.15819957678915886</v>
      </c>
      <c r="T18" s="81">
        <v>0.15677773645874193</v>
      </c>
      <c r="U18" s="81">
        <v>7.2230150702434659E-2</v>
      </c>
      <c r="V18" s="81">
        <v>0.17611378227463892</v>
      </c>
    </row>
    <row r="19" spans="1:22" x14ac:dyDescent="0.2">
      <c r="A19" s="56"/>
      <c r="B19" s="56"/>
      <c r="C19" s="56"/>
      <c r="D19" s="63"/>
      <c r="E19" s="63"/>
      <c r="F19" s="63"/>
      <c r="I19" s="93">
        <v>2.16846885735399E-2</v>
      </c>
      <c r="J19" s="93">
        <v>2.3530048608815701E-2</v>
      </c>
      <c r="K19" s="93">
        <v>1.5689186057253501E-2</v>
      </c>
      <c r="L19" s="93">
        <v>2.6403066422924101E-2</v>
      </c>
      <c r="M19" s="77">
        <v>129</v>
      </c>
      <c r="N19" s="77">
        <v>130</v>
      </c>
      <c r="O19" s="77">
        <v>70</v>
      </c>
      <c r="P19" s="77">
        <v>120</v>
      </c>
      <c r="R19" s="72" t="s">
        <v>26</v>
      </c>
      <c r="S19" s="81">
        <v>0.3252891184391693</v>
      </c>
      <c r="T19" s="81">
        <v>0.93663957326730629</v>
      </c>
      <c r="U19" s="92">
        <v>3.2465989700324431E-2</v>
      </c>
      <c r="V19" s="81">
        <v>0.22608342225867439</v>
      </c>
    </row>
    <row r="20" spans="1:22" x14ac:dyDescent="0.2">
      <c r="A20" s="104" t="s">
        <v>488</v>
      </c>
      <c r="B20" s="56" t="s">
        <v>121</v>
      </c>
      <c r="C20" s="56">
        <v>1.1000000000000001E-3</v>
      </c>
      <c r="D20" s="63"/>
      <c r="E20" s="63"/>
      <c r="F20" s="63"/>
      <c r="I20" s="93">
        <v>4.8763693755476699E-2</v>
      </c>
      <c r="J20" s="93">
        <v>3.5623062659516702E-2</v>
      </c>
      <c r="K20" s="93">
        <v>3.7690031462302202E-2</v>
      </c>
      <c r="L20" s="93">
        <v>2.7165398016876698E-2</v>
      </c>
      <c r="M20" s="77">
        <v>69</v>
      </c>
      <c r="N20" s="77">
        <v>193</v>
      </c>
      <c r="O20" s="77">
        <v>88</v>
      </c>
      <c r="P20" s="77">
        <v>192</v>
      </c>
      <c r="R20" s="72" t="s">
        <v>27</v>
      </c>
      <c r="S20" s="81">
        <v>8.6480908422121083E-2</v>
      </c>
      <c r="T20" s="81">
        <v>0.61995011026323577</v>
      </c>
      <c r="U20" s="92">
        <v>4.4495007810213694E-3</v>
      </c>
      <c r="V20" s="92">
        <v>3.1284604215269352E-2</v>
      </c>
    </row>
    <row r="21" spans="1:22" x14ac:dyDescent="0.2">
      <c r="A21" s="104" t="s">
        <v>489</v>
      </c>
      <c r="B21" s="56" t="s">
        <v>74</v>
      </c>
      <c r="C21" s="56">
        <v>7.1599999999999997E-2</v>
      </c>
      <c r="D21" s="63"/>
      <c r="E21" s="63"/>
      <c r="F21" s="63"/>
      <c r="I21" s="93">
        <v>2.8060222158917601E-2</v>
      </c>
      <c r="J21" s="93">
        <v>3.2679381118996299E-2</v>
      </c>
      <c r="K21" s="93">
        <v>1.8628157711543102E-2</v>
      </c>
      <c r="L21" s="93">
        <v>2.9255583923927901E-2</v>
      </c>
      <c r="M21" s="77">
        <v>89</v>
      </c>
      <c r="N21" s="77">
        <v>198</v>
      </c>
      <c r="O21" s="77">
        <v>110</v>
      </c>
      <c r="P21" s="77">
        <v>199</v>
      </c>
      <c r="R21" s="72" t="s">
        <v>28</v>
      </c>
      <c r="S21" s="92">
        <v>1.3128244866869714E-2</v>
      </c>
      <c r="T21" s="81">
        <v>9.5393190724127774E-2</v>
      </c>
      <c r="U21" s="81">
        <v>0.29387164525003406</v>
      </c>
      <c r="V21" s="81">
        <v>0.90869757508439897</v>
      </c>
    </row>
    <row r="22" spans="1:22" x14ac:dyDescent="0.2">
      <c r="A22" s="108"/>
      <c r="B22" s="108"/>
      <c r="C22" s="108"/>
      <c r="D22" s="63"/>
      <c r="E22" s="63"/>
      <c r="F22" s="63"/>
      <c r="I22" s="93">
        <v>2.4649998537208302E-2</v>
      </c>
      <c r="J22" s="93">
        <v>2.1885068111898099E-2</v>
      </c>
      <c r="K22" s="93">
        <v>1.56205574981061E-2</v>
      </c>
      <c r="L22" s="93">
        <v>2.25978567536902E-2</v>
      </c>
      <c r="M22" s="77">
        <v>68</v>
      </c>
      <c r="N22" s="77">
        <v>131</v>
      </c>
      <c r="O22" s="77">
        <v>76</v>
      </c>
      <c r="P22" s="77">
        <v>130</v>
      </c>
    </row>
    <row r="23" spans="1:22" x14ac:dyDescent="0.2">
      <c r="A23" s="120" t="s">
        <v>481</v>
      </c>
      <c r="B23" s="120"/>
      <c r="C23" s="120"/>
      <c r="D23" s="120"/>
      <c r="E23" s="120"/>
      <c r="F23" s="120"/>
      <c r="I23" s="93">
        <v>2.2202545992262301E-2</v>
      </c>
      <c r="J23" s="93">
        <v>3.0046693926260502E-2</v>
      </c>
      <c r="K23" s="93">
        <v>2.5416024959345401E-2</v>
      </c>
      <c r="L23" s="93">
        <v>2.9153977556709901E-2</v>
      </c>
      <c r="M23" s="77">
        <v>132</v>
      </c>
      <c r="N23" s="77">
        <v>214</v>
      </c>
      <c r="O23" s="77">
        <v>101</v>
      </c>
      <c r="P23" s="77">
        <v>141</v>
      </c>
    </row>
    <row r="24" spans="1:22" x14ac:dyDescent="0.2">
      <c r="A24" s="80" t="s">
        <v>5</v>
      </c>
      <c r="B24" s="80" t="s">
        <v>4</v>
      </c>
      <c r="C24" s="80" t="s">
        <v>3</v>
      </c>
      <c r="D24" s="80" t="s">
        <v>2</v>
      </c>
      <c r="E24" s="80" t="s">
        <v>1</v>
      </c>
      <c r="F24" s="80" t="s">
        <v>0</v>
      </c>
      <c r="I24" s="93">
        <v>2.4590428190069201E-2</v>
      </c>
      <c r="J24" s="93">
        <v>2.5309984116673699E-2</v>
      </c>
      <c r="K24" s="93">
        <v>2.3165772140366699E-2</v>
      </c>
      <c r="L24" s="93">
        <v>1.6955046891099002E-2</v>
      </c>
      <c r="M24" s="77">
        <v>225</v>
      </c>
      <c r="N24" s="77">
        <v>163</v>
      </c>
      <c r="O24" s="77">
        <v>144</v>
      </c>
      <c r="P24" s="77">
        <v>71</v>
      </c>
    </row>
    <row r="25" spans="1:22" x14ac:dyDescent="0.2">
      <c r="A25" s="29">
        <v>1.02</v>
      </c>
      <c r="B25" s="29">
        <v>0.95</v>
      </c>
      <c r="C25" s="29">
        <v>1.03</v>
      </c>
      <c r="D25" s="29">
        <v>0.93</v>
      </c>
      <c r="E25" s="29">
        <v>0.98</v>
      </c>
      <c r="F25" s="29">
        <v>0.81</v>
      </c>
      <c r="I25" s="93">
        <v>2.2391186177920599E-2</v>
      </c>
      <c r="J25" s="93">
        <v>2.7323824712008001E-2</v>
      </c>
      <c r="K25" s="93">
        <v>2.75279008854253E-2</v>
      </c>
      <c r="L25" s="93">
        <v>2.35651841290841E-2</v>
      </c>
      <c r="M25" s="77">
        <v>126</v>
      </c>
      <c r="N25" s="77">
        <v>131</v>
      </c>
      <c r="O25" s="77">
        <v>104</v>
      </c>
      <c r="P25" s="77">
        <v>47</v>
      </c>
    </row>
    <row r="26" spans="1:22" x14ac:dyDescent="0.2">
      <c r="A26" s="29">
        <v>0.95</v>
      </c>
      <c r="B26" s="29">
        <v>0.89</v>
      </c>
      <c r="C26" s="29">
        <v>0.93</v>
      </c>
      <c r="D26" s="29">
        <v>0.82</v>
      </c>
      <c r="E26" s="29">
        <v>1</v>
      </c>
      <c r="F26" s="29">
        <v>0.91</v>
      </c>
      <c r="I26" s="93">
        <v>2.63134833902256E-2</v>
      </c>
      <c r="J26" s="93">
        <v>3.1878894544494399E-2</v>
      </c>
      <c r="K26" s="93">
        <v>2.1846265011484099E-2</v>
      </c>
      <c r="L26" s="93">
        <v>3.3583037238557802E-2</v>
      </c>
      <c r="M26" s="77">
        <v>198</v>
      </c>
      <c r="N26" s="77">
        <v>181</v>
      </c>
      <c r="O26" s="77">
        <v>52</v>
      </c>
      <c r="P26" s="77">
        <v>171</v>
      </c>
    </row>
    <row r="27" spans="1:22" x14ac:dyDescent="0.2">
      <c r="A27" s="29">
        <v>1.03</v>
      </c>
      <c r="B27" s="29">
        <v>0.92</v>
      </c>
      <c r="C27" s="29">
        <v>0.98</v>
      </c>
      <c r="D27" s="29">
        <v>0.87</v>
      </c>
      <c r="E27" s="29">
        <v>1.02</v>
      </c>
      <c r="F27" s="29">
        <v>0.87</v>
      </c>
      <c r="I27" s="93">
        <v>2.9376022993042799E-2</v>
      </c>
      <c r="J27" s="93">
        <v>2.2174308755834302E-2</v>
      </c>
      <c r="K27" s="93">
        <v>2.1695812129540599E-2</v>
      </c>
      <c r="L27" s="93">
        <v>3.4610995514200597E-2</v>
      </c>
      <c r="M27" s="77">
        <v>200</v>
      </c>
      <c r="N27" s="77">
        <v>166</v>
      </c>
      <c r="O27" s="77">
        <v>107</v>
      </c>
      <c r="P27" s="77">
        <v>98</v>
      </c>
    </row>
    <row r="28" spans="1:22" x14ac:dyDescent="0.2">
      <c r="A28" s="29">
        <v>1.04</v>
      </c>
      <c r="B28" s="29">
        <v>0.99</v>
      </c>
      <c r="C28" s="29">
        <v>1.04</v>
      </c>
      <c r="D28" s="29">
        <v>1.04</v>
      </c>
      <c r="E28" s="29">
        <v>1.02</v>
      </c>
      <c r="F28" s="29">
        <v>0.92</v>
      </c>
      <c r="I28" s="93">
        <v>1.95152426623517E-2</v>
      </c>
      <c r="J28" s="93">
        <v>1.8646847563433901E-2</v>
      </c>
      <c r="K28" s="93">
        <v>1.9520783071073699E-2</v>
      </c>
      <c r="L28" s="93">
        <v>2.5994328378235801E-2</v>
      </c>
      <c r="M28" s="77">
        <v>87</v>
      </c>
      <c r="N28" s="77">
        <v>130</v>
      </c>
      <c r="O28" s="77">
        <v>66</v>
      </c>
      <c r="P28" s="77">
        <v>82</v>
      </c>
    </row>
    <row r="29" spans="1:22" x14ac:dyDescent="0.2">
      <c r="A29" s="29">
        <v>1.06</v>
      </c>
      <c r="B29" s="29">
        <v>1.01</v>
      </c>
      <c r="C29" s="29">
        <v>1.04</v>
      </c>
      <c r="D29" s="29">
        <v>1</v>
      </c>
      <c r="E29" s="29">
        <v>1.07</v>
      </c>
      <c r="F29" s="29">
        <v>0.97</v>
      </c>
      <c r="I29" s="94">
        <v>3.4742275297307598E-2</v>
      </c>
      <c r="J29" s="94">
        <v>3.40462050559888E-2</v>
      </c>
      <c r="K29" s="94">
        <v>2.70454974971036E-2</v>
      </c>
      <c r="L29" s="94">
        <v>2.90164429333108E-2</v>
      </c>
      <c r="M29" s="95">
        <v>83</v>
      </c>
      <c r="N29" s="95">
        <v>115</v>
      </c>
      <c r="O29" s="95">
        <v>110</v>
      </c>
      <c r="P29" s="95">
        <v>84</v>
      </c>
    </row>
    <row r="30" spans="1:22" x14ac:dyDescent="0.2">
      <c r="A30" s="29"/>
      <c r="B30" s="29"/>
      <c r="C30" s="29"/>
      <c r="D30" s="29"/>
      <c r="E30" s="29"/>
      <c r="F30" s="29"/>
      <c r="I30" s="94">
        <v>3.9173826103550899E-2</v>
      </c>
      <c r="J30" s="94">
        <v>3.02713742035517E-2</v>
      </c>
      <c r="K30" s="94">
        <v>3.6592769203980802E-2</v>
      </c>
      <c r="L30" s="94">
        <v>2.4177485830645599E-2</v>
      </c>
      <c r="M30" s="95">
        <v>114</v>
      </c>
      <c r="N30" s="95">
        <v>129</v>
      </c>
      <c r="O30" s="95">
        <v>103</v>
      </c>
      <c r="P30" s="95">
        <v>101</v>
      </c>
    </row>
    <row r="31" spans="1:22" x14ac:dyDescent="0.2">
      <c r="A31" s="131" t="s">
        <v>485</v>
      </c>
      <c r="B31" s="131"/>
      <c r="C31" s="131"/>
      <c r="D31" s="131"/>
      <c r="E31" s="131"/>
      <c r="F31" s="131"/>
      <c r="I31" s="94">
        <v>3.3698984320496901E-2</v>
      </c>
      <c r="J31" s="94">
        <v>3.1899938496104903E-2</v>
      </c>
      <c r="K31" s="94">
        <v>3.5760352745646297E-2</v>
      </c>
      <c r="L31" s="94">
        <v>2.5673871635605E-2</v>
      </c>
      <c r="M31" s="95">
        <v>125</v>
      </c>
      <c r="N31" s="95">
        <v>143</v>
      </c>
      <c r="O31" s="95">
        <v>57</v>
      </c>
      <c r="P31" s="95">
        <v>64</v>
      </c>
    </row>
    <row r="32" spans="1:22" x14ac:dyDescent="0.2">
      <c r="A32" s="104" t="s">
        <v>490</v>
      </c>
      <c r="B32" s="73" t="s">
        <v>139</v>
      </c>
      <c r="C32" s="73">
        <v>6.9999999999999999E-4</v>
      </c>
      <c r="D32" s="63"/>
      <c r="E32" s="63"/>
      <c r="F32" s="63"/>
      <c r="I32" s="94">
        <v>3.3774021073192197E-2</v>
      </c>
      <c r="J32" s="94">
        <v>3.1044569316904601E-2</v>
      </c>
      <c r="K32" s="94">
        <v>3.2926337318983E-2</v>
      </c>
      <c r="L32" s="94">
        <v>2.7492431922854201E-2</v>
      </c>
      <c r="M32" s="95">
        <v>125</v>
      </c>
      <c r="N32" s="95">
        <v>129</v>
      </c>
      <c r="O32" s="95">
        <v>122</v>
      </c>
      <c r="P32" s="95">
        <v>82</v>
      </c>
    </row>
    <row r="33" spans="1:16" x14ac:dyDescent="0.2">
      <c r="A33" s="104" t="s">
        <v>491</v>
      </c>
      <c r="B33" s="73" t="s">
        <v>74</v>
      </c>
      <c r="C33" s="73">
        <v>0.67069999999999996</v>
      </c>
      <c r="D33" s="63"/>
      <c r="E33" s="63"/>
      <c r="F33" s="63"/>
      <c r="I33" s="94">
        <v>3.3731349631707097E-2</v>
      </c>
      <c r="J33" s="94">
        <v>2.8241356940721701E-2</v>
      </c>
      <c r="K33" s="94">
        <v>2.9443940729423902E-2</v>
      </c>
      <c r="L33" s="94">
        <v>2.74703068207885E-2</v>
      </c>
      <c r="M33" s="95">
        <v>120</v>
      </c>
      <c r="N33" s="95">
        <v>96</v>
      </c>
      <c r="O33" s="95">
        <v>103</v>
      </c>
      <c r="P33" s="95">
        <v>68</v>
      </c>
    </row>
    <row r="34" spans="1:16" x14ac:dyDescent="0.2">
      <c r="A34" s="104" t="s">
        <v>492</v>
      </c>
      <c r="B34" s="73" t="s">
        <v>121</v>
      </c>
      <c r="C34" s="73">
        <v>2.7000000000000001E-3</v>
      </c>
      <c r="D34" s="63"/>
      <c r="E34" s="63"/>
      <c r="F34" s="63"/>
      <c r="I34" s="94">
        <v>3.5587179938485897E-2</v>
      </c>
      <c r="J34" s="94">
        <v>2.9328041928268999E-2</v>
      </c>
      <c r="K34" s="94">
        <v>2.5802583890535798E-2</v>
      </c>
      <c r="L34" s="94">
        <v>2.4662447623680198E-2</v>
      </c>
      <c r="M34" s="95">
        <v>163</v>
      </c>
      <c r="N34" s="95">
        <v>118</v>
      </c>
      <c r="O34" s="95">
        <v>59</v>
      </c>
      <c r="P34" s="95">
        <v>88</v>
      </c>
    </row>
    <row r="35" spans="1:16" x14ac:dyDescent="0.2">
      <c r="A35" s="104" t="s">
        <v>493</v>
      </c>
      <c r="B35" s="73" t="s">
        <v>74</v>
      </c>
      <c r="C35" s="73">
        <v>0.22950000000000001</v>
      </c>
      <c r="D35" s="63"/>
      <c r="E35" s="63"/>
      <c r="F35" s="63"/>
      <c r="I35" s="94">
        <v>3.2913207320957497E-2</v>
      </c>
      <c r="J35" s="94">
        <v>2.6185547342827499E-2</v>
      </c>
      <c r="K35" s="94">
        <v>2.9180228325549201E-2</v>
      </c>
      <c r="L35" s="94">
        <v>2.22953387493624E-2</v>
      </c>
      <c r="M35" s="95">
        <v>136</v>
      </c>
      <c r="N35" s="95">
        <v>125</v>
      </c>
      <c r="O35" s="95">
        <v>111</v>
      </c>
      <c r="P35" s="95">
        <v>93</v>
      </c>
    </row>
    <row r="36" spans="1:16" x14ac:dyDescent="0.2">
      <c r="A36" s="104" t="s">
        <v>494</v>
      </c>
      <c r="B36" s="73" t="s">
        <v>139</v>
      </c>
      <c r="C36" s="73">
        <v>5.9999999999999995E-4</v>
      </c>
      <c r="D36" s="63"/>
      <c r="E36" s="63"/>
      <c r="F36" s="63"/>
      <c r="I36" s="94">
        <v>3.1042985924161701E-2</v>
      </c>
      <c r="J36" s="94">
        <v>2.79985179734463E-2</v>
      </c>
      <c r="K36" s="94">
        <v>3.0567803186842699E-2</v>
      </c>
      <c r="L36" s="94">
        <v>2.5595674490836301E-2</v>
      </c>
      <c r="M36" s="95">
        <v>150</v>
      </c>
      <c r="N36" s="95">
        <v>82</v>
      </c>
      <c r="O36" s="95">
        <v>81</v>
      </c>
      <c r="P36" s="95">
        <v>55</v>
      </c>
    </row>
    <row r="37" spans="1:16" x14ac:dyDescent="0.2">
      <c r="A37" s="56"/>
      <c r="B37" s="56"/>
      <c r="C37" s="56"/>
      <c r="D37" s="63"/>
      <c r="E37" s="63"/>
      <c r="F37" s="63"/>
      <c r="I37" s="94">
        <v>3.5828302153663602E-2</v>
      </c>
      <c r="J37" s="94">
        <v>2.81082080431364E-2</v>
      </c>
      <c r="K37" s="94">
        <v>3.1637905467181503E-2</v>
      </c>
      <c r="L37" s="94">
        <v>2.75077487702617E-2</v>
      </c>
      <c r="M37" s="95">
        <v>175</v>
      </c>
      <c r="N37" s="95">
        <v>98</v>
      </c>
      <c r="O37" s="95">
        <v>74</v>
      </c>
      <c r="P37" s="95">
        <v>67</v>
      </c>
    </row>
    <row r="38" spans="1:16" x14ac:dyDescent="0.2">
      <c r="A38" s="107" t="s">
        <v>495</v>
      </c>
      <c r="B38" s="73" t="s">
        <v>121</v>
      </c>
      <c r="C38" s="73">
        <v>8.0999999999999996E-3</v>
      </c>
      <c r="D38" s="63"/>
      <c r="E38" s="63"/>
      <c r="F38" s="63"/>
    </row>
    <row r="39" spans="1:16" x14ac:dyDescent="0.2">
      <c r="A39" s="107" t="s">
        <v>496</v>
      </c>
      <c r="B39" s="73" t="s">
        <v>74</v>
      </c>
      <c r="C39" s="73">
        <v>0.96540000000000004</v>
      </c>
      <c r="D39" s="63"/>
      <c r="E39" s="63"/>
      <c r="F39" s="63"/>
      <c r="I39" s="120" t="s">
        <v>12</v>
      </c>
      <c r="J39" s="120"/>
      <c r="K39" s="120"/>
      <c r="L39" s="120"/>
      <c r="M39" s="120" t="s">
        <v>13</v>
      </c>
      <c r="N39" s="120"/>
      <c r="O39" s="120"/>
      <c r="P39" s="120"/>
    </row>
    <row r="40" spans="1:16" x14ac:dyDescent="0.2">
      <c r="A40" s="107" t="s">
        <v>497</v>
      </c>
      <c r="B40" s="73" t="s">
        <v>79</v>
      </c>
      <c r="C40" s="73">
        <v>4.9200000000000001E-2</v>
      </c>
      <c r="D40" s="63"/>
      <c r="E40" s="63"/>
      <c r="F40" s="63"/>
      <c r="I40" s="129" t="s">
        <v>17</v>
      </c>
      <c r="J40" s="130"/>
      <c r="K40" s="130"/>
      <c r="L40" s="130"/>
      <c r="M40" s="130"/>
      <c r="N40" s="130"/>
      <c r="O40" s="130"/>
      <c r="P40" s="133"/>
    </row>
    <row r="41" spans="1:16" x14ac:dyDescent="0.2">
      <c r="A41" s="106" t="s">
        <v>498</v>
      </c>
      <c r="B41" s="73" t="s">
        <v>74</v>
      </c>
      <c r="C41" s="73" t="s">
        <v>75</v>
      </c>
      <c r="D41" s="63"/>
      <c r="E41" s="63"/>
      <c r="F41" s="63"/>
      <c r="I41" s="56" t="s">
        <v>7</v>
      </c>
      <c r="J41" s="56" t="s">
        <v>8</v>
      </c>
      <c r="K41" s="56" t="s">
        <v>9</v>
      </c>
      <c r="L41" s="56" t="s">
        <v>10</v>
      </c>
      <c r="M41" s="56" t="s">
        <v>7</v>
      </c>
      <c r="N41" s="56" t="s">
        <v>8</v>
      </c>
      <c r="O41" s="56" t="s">
        <v>9</v>
      </c>
      <c r="P41" s="56" t="s">
        <v>10</v>
      </c>
    </row>
    <row r="42" spans="1:16" x14ac:dyDescent="0.2">
      <c r="A42" s="56"/>
      <c r="B42" s="56"/>
      <c r="C42" s="56"/>
      <c r="D42" s="63"/>
      <c r="E42" s="63"/>
      <c r="F42" s="63"/>
      <c r="I42" s="90">
        <v>0.16425209336016999</v>
      </c>
      <c r="J42" s="90">
        <v>9.2461442947136999E-2</v>
      </c>
      <c r="K42" s="90">
        <v>6.3372750276313297E-2</v>
      </c>
      <c r="L42" s="90">
        <v>6.14832425849067E-2</v>
      </c>
      <c r="M42" s="73">
        <v>93</v>
      </c>
      <c r="N42" s="73">
        <v>123</v>
      </c>
      <c r="O42" s="73">
        <v>194</v>
      </c>
      <c r="P42" s="73">
        <v>157</v>
      </c>
    </row>
    <row r="43" spans="1:16" x14ac:dyDescent="0.2">
      <c r="A43" s="104" t="s">
        <v>486</v>
      </c>
      <c r="B43" s="56" t="s">
        <v>79</v>
      </c>
      <c r="C43" s="56">
        <v>3.1699999999999999E-2</v>
      </c>
      <c r="D43" s="63"/>
      <c r="E43" s="63"/>
      <c r="F43" s="63"/>
      <c r="I43" s="90">
        <v>0.197299735859672</v>
      </c>
      <c r="J43" s="90">
        <v>9.5877055627361402E-2</v>
      </c>
      <c r="K43" s="90">
        <v>4.6743770612701699E-2</v>
      </c>
      <c r="L43" s="90">
        <v>6.1101253762079602E-2</v>
      </c>
      <c r="M43" s="73">
        <v>106</v>
      </c>
      <c r="N43" s="73">
        <v>184</v>
      </c>
      <c r="O43" s="73">
        <v>148</v>
      </c>
      <c r="P43" s="73">
        <v>171</v>
      </c>
    </row>
    <row r="44" spans="1:16" x14ac:dyDescent="0.2">
      <c r="A44" s="104" t="s">
        <v>487</v>
      </c>
      <c r="B44" s="56" t="s">
        <v>121</v>
      </c>
      <c r="C44" s="56">
        <v>3.5999999999999999E-3</v>
      </c>
      <c r="D44" s="63"/>
      <c r="E44" s="63"/>
      <c r="F44" s="63"/>
      <c r="I44" s="90">
        <v>0.17732490818154001</v>
      </c>
      <c r="J44" s="90">
        <v>9.4113463281710094E-2</v>
      </c>
      <c r="K44" s="90">
        <v>5.4983192327207699E-2</v>
      </c>
      <c r="L44" s="90">
        <v>4.7040828038113103E-2</v>
      </c>
      <c r="M44" s="73">
        <v>185</v>
      </c>
      <c r="N44" s="73">
        <v>172</v>
      </c>
      <c r="O44" s="73">
        <v>167</v>
      </c>
      <c r="P44" s="73">
        <v>136</v>
      </c>
    </row>
    <row r="45" spans="1:16" x14ac:dyDescent="0.2">
      <c r="A45" s="105"/>
      <c r="B45" s="100"/>
      <c r="C45" s="100"/>
      <c r="D45" s="63"/>
      <c r="E45" s="63"/>
      <c r="F45" s="63"/>
      <c r="I45" s="90">
        <v>0.244289333119732</v>
      </c>
      <c r="J45" s="90">
        <v>6.24767342794042E-2</v>
      </c>
      <c r="K45" s="90">
        <v>5.159086365921E-2</v>
      </c>
      <c r="L45" s="90">
        <v>5.0732536628254499E-2</v>
      </c>
      <c r="M45" s="73">
        <v>67</v>
      </c>
      <c r="N45" s="73">
        <v>125</v>
      </c>
      <c r="O45" s="73">
        <v>200</v>
      </c>
      <c r="P45" s="73">
        <v>148</v>
      </c>
    </row>
    <row r="46" spans="1:16" x14ac:dyDescent="0.2">
      <c r="A46" s="123" t="s">
        <v>482</v>
      </c>
      <c r="B46" s="124"/>
      <c r="C46" s="124"/>
      <c r="D46" s="124"/>
      <c r="E46" s="124"/>
      <c r="F46" s="125"/>
      <c r="I46" s="90">
        <v>0.18556590831443601</v>
      </c>
      <c r="J46" s="90">
        <v>7.4026202455436493E-2</v>
      </c>
      <c r="K46" s="90">
        <v>4.33441047297854E-2</v>
      </c>
      <c r="L46" s="90">
        <v>5.0598128214327402E-2</v>
      </c>
      <c r="M46" s="73">
        <v>91</v>
      </c>
      <c r="N46" s="73">
        <v>166</v>
      </c>
      <c r="O46" s="73">
        <v>183</v>
      </c>
      <c r="P46" s="73">
        <v>129</v>
      </c>
    </row>
    <row r="47" spans="1:16" x14ac:dyDescent="0.2">
      <c r="A47" s="80" t="s">
        <v>5</v>
      </c>
      <c r="B47" s="80" t="s">
        <v>4</v>
      </c>
      <c r="C47" s="80" t="s">
        <v>3</v>
      </c>
      <c r="D47" s="80" t="s">
        <v>2</v>
      </c>
      <c r="E47" s="80" t="s">
        <v>1</v>
      </c>
      <c r="F47" s="80" t="s">
        <v>0</v>
      </c>
      <c r="I47" s="90">
        <v>0.15611879133801701</v>
      </c>
      <c r="J47" s="90">
        <v>9.0229712140689394E-2</v>
      </c>
      <c r="K47" s="90">
        <v>4.8099811410990699E-2</v>
      </c>
      <c r="L47" s="90">
        <v>4.85383076660676E-2</v>
      </c>
      <c r="M47" s="73">
        <v>103</v>
      </c>
      <c r="N47" s="73">
        <v>191</v>
      </c>
      <c r="O47" s="73">
        <v>183</v>
      </c>
      <c r="P47" s="73">
        <v>143</v>
      </c>
    </row>
    <row r="48" spans="1:16" x14ac:dyDescent="0.2">
      <c r="A48" s="29">
        <v>0.86</v>
      </c>
      <c r="B48" s="29">
        <v>1</v>
      </c>
      <c r="C48" s="29">
        <v>0.97</v>
      </c>
      <c r="D48" s="29">
        <v>0.93</v>
      </c>
      <c r="E48" s="29">
        <v>0.99</v>
      </c>
      <c r="F48" s="29">
        <v>0.98</v>
      </c>
      <c r="I48" s="90">
        <v>0.213869290342522</v>
      </c>
      <c r="J48" s="90">
        <v>8.5819350947242301E-2</v>
      </c>
      <c r="K48" s="90">
        <v>7.0023207194109593E-2</v>
      </c>
      <c r="L48" s="90">
        <v>5.3508070962118397E-2</v>
      </c>
      <c r="M48" s="73">
        <v>185</v>
      </c>
      <c r="N48" s="73">
        <v>129</v>
      </c>
      <c r="O48" s="73">
        <v>221</v>
      </c>
      <c r="P48" s="73">
        <v>121</v>
      </c>
    </row>
    <row r="49" spans="1:16" x14ac:dyDescent="0.2">
      <c r="A49" s="29">
        <v>0.79</v>
      </c>
      <c r="B49" s="29">
        <v>0.96</v>
      </c>
      <c r="C49" s="29">
        <v>0.92</v>
      </c>
      <c r="D49" s="29">
        <v>0.98</v>
      </c>
      <c r="E49" s="29">
        <v>1.03</v>
      </c>
      <c r="F49" s="29">
        <v>0.93</v>
      </c>
      <c r="I49" s="90">
        <v>0.18037560138778899</v>
      </c>
      <c r="J49" s="90">
        <v>8.3964208890893899E-2</v>
      </c>
      <c r="K49" s="90">
        <v>7.0871866386667398E-2</v>
      </c>
      <c r="L49" s="90">
        <v>3.9940765865897301E-2</v>
      </c>
      <c r="M49" s="73">
        <v>148</v>
      </c>
      <c r="N49" s="73">
        <v>118</v>
      </c>
      <c r="O49" s="73">
        <v>148</v>
      </c>
      <c r="P49" s="73">
        <v>61</v>
      </c>
    </row>
    <row r="50" spans="1:16" x14ac:dyDescent="0.2">
      <c r="A50" s="29">
        <v>0.74</v>
      </c>
      <c r="B50" s="29">
        <v>1.04</v>
      </c>
      <c r="C50" s="29">
        <v>0.89</v>
      </c>
      <c r="D50" s="29">
        <v>1.05</v>
      </c>
      <c r="E50" s="29">
        <v>1.01</v>
      </c>
      <c r="F50" s="29">
        <v>1.07</v>
      </c>
      <c r="I50" s="90">
        <v>0.166847623761576</v>
      </c>
      <c r="J50" s="90">
        <v>8.4726414694607802E-2</v>
      </c>
      <c r="K50" s="90">
        <v>7.1577770499733198E-2</v>
      </c>
      <c r="L50" s="90">
        <v>4.1858856459130601E-2</v>
      </c>
      <c r="M50" s="73">
        <v>129</v>
      </c>
      <c r="N50" s="73">
        <v>180</v>
      </c>
      <c r="O50" s="73">
        <v>158</v>
      </c>
      <c r="P50" s="73">
        <v>87</v>
      </c>
    </row>
    <row r="51" spans="1:16" x14ac:dyDescent="0.2">
      <c r="A51" s="29">
        <v>0.82</v>
      </c>
      <c r="B51" s="29">
        <v>0.99</v>
      </c>
      <c r="C51" s="29">
        <v>0.99</v>
      </c>
      <c r="D51" s="29">
        <v>0.96</v>
      </c>
      <c r="E51" s="29">
        <v>1.01</v>
      </c>
      <c r="F51" s="29">
        <v>1.01</v>
      </c>
      <c r="I51" s="90">
        <v>0.18957848670403499</v>
      </c>
      <c r="J51" s="90">
        <v>8.8336793534186595E-2</v>
      </c>
      <c r="K51" s="90">
        <v>6.4923439652001202E-2</v>
      </c>
      <c r="L51" s="90">
        <v>4.0028481775009901E-2</v>
      </c>
      <c r="M51" s="73">
        <v>84</v>
      </c>
      <c r="N51" s="73">
        <v>155</v>
      </c>
      <c r="O51" s="73">
        <v>182</v>
      </c>
      <c r="P51" s="73">
        <v>76</v>
      </c>
    </row>
    <row r="52" spans="1:16" x14ac:dyDescent="0.2">
      <c r="A52" s="29">
        <v>0.94</v>
      </c>
      <c r="B52" s="29">
        <v>1.04</v>
      </c>
      <c r="C52" s="29">
        <v>1.04</v>
      </c>
      <c r="D52" s="29">
        <v>1.08</v>
      </c>
      <c r="E52" s="29">
        <v>1.01</v>
      </c>
      <c r="F52" s="29">
        <v>0.96</v>
      </c>
      <c r="I52" s="90">
        <v>0.14674930695188099</v>
      </c>
      <c r="J52" s="90">
        <v>8.4464071869277998E-2</v>
      </c>
      <c r="K52" s="90">
        <v>6.24558097304245E-2</v>
      </c>
      <c r="L52" s="90">
        <v>5.0135953132022598E-2</v>
      </c>
      <c r="M52" s="73">
        <v>120</v>
      </c>
      <c r="N52" s="73">
        <v>121</v>
      </c>
      <c r="O52" s="73">
        <v>145</v>
      </c>
      <c r="P52" s="73">
        <v>115</v>
      </c>
    </row>
    <row r="53" spans="1:16" x14ac:dyDescent="0.2">
      <c r="A53" s="131" t="s">
        <v>485</v>
      </c>
      <c r="B53" s="131"/>
      <c r="C53" s="131"/>
      <c r="D53" s="131"/>
      <c r="E53" s="131"/>
      <c r="F53" s="131"/>
      <c r="I53" s="90">
        <v>0.166886873180321</v>
      </c>
      <c r="J53" s="90">
        <v>7.5400852194574403E-2</v>
      </c>
      <c r="K53" s="90">
        <v>6.2110681451569602E-2</v>
      </c>
      <c r="L53" s="90">
        <v>3.8439631756314797E-2</v>
      </c>
      <c r="M53" s="73">
        <v>153</v>
      </c>
      <c r="N53" s="73">
        <v>133</v>
      </c>
      <c r="O53" s="73">
        <v>157</v>
      </c>
      <c r="P53" s="73">
        <v>98</v>
      </c>
    </row>
    <row r="54" spans="1:16" x14ac:dyDescent="0.2">
      <c r="A54" s="104" t="s">
        <v>490</v>
      </c>
      <c r="B54" s="73" t="s">
        <v>139</v>
      </c>
      <c r="C54" s="73">
        <v>2.9999999999999997E-4</v>
      </c>
      <c r="D54" s="63"/>
      <c r="E54" s="63"/>
      <c r="F54" s="63"/>
      <c r="I54" s="93">
        <v>0.17400206571043</v>
      </c>
      <c r="J54" s="93">
        <v>7.9844494237705593E-2</v>
      </c>
      <c r="K54" s="93">
        <v>4.4167924369312897E-2</v>
      </c>
      <c r="L54" s="93">
        <v>3.3326975896817101E-2</v>
      </c>
      <c r="M54" s="77">
        <v>194</v>
      </c>
      <c r="N54" s="77">
        <v>185</v>
      </c>
      <c r="O54" s="77">
        <v>171</v>
      </c>
      <c r="P54" s="77">
        <v>107</v>
      </c>
    </row>
    <row r="55" spans="1:16" x14ac:dyDescent="0.2">
      <c r="A55" s="104" t="s">
        <v>491</v>
      </c>
      <c r="B55" s="73" t="s">
        <v>121</v>
      </c>
      <c r="C55" s="73">
        <v>5.5999999999999999E-3</v>
      </c>
      <c r="D55" s="63"/>
      <c r="E55" s="63"/>
      <c r="F55" s="63"/>
      <c r="I55" s="93">
        <v>0.17698286390406501</v>
      </c>
      <c r="J55" s="93">
        <v>8.8572096217701707E-2</v>
      </c>
      <c r="K55" s="93">
        <v>4.1125319730616401E-2</v>
      </c>
      <c r="L55" s="93">
        <v>4.5050613481180002E-2</v>
      </c>
      <c r="M55" s="77">
        <v>176</v>
      </c>
      <c r="N55" s="77">
        <v>204</v>
      </c>
      <c r="O55" s="77">
        <v>202</v>
      </c>
      <c r="P55" s="77">
        <v>182</v>
      </c>
    </row>
    <row r="56" spans="1:16" x14ac:dyDescent="0.2">
      <c r="A56" s="104" t="s">
        <v>492</v>
      </c>
      <c r="B56" s="73" t="s">
        <v>139</v>
      </c>
      <c r="C56" s="73">
        <v>4.0000000000000002E-4</v>
      </c>
      <c r="D56" s="63"/>
      <c r="E56" s="63"/>
      <c r="F56" s="63"/>
      <c r="I56" s="93">
        <v>0.16082579389561399</v>
      </c>
      <c r="J56" s="93">
        <v>0.10013221609384999</v>
      </c>
      <c r="K56" s="93">
        <v>5.0377229259374399E-2</v>
      </c>
      <c r="L56" s="93">
        <v>3.9029851613558299E-2</v>
      </c>
      <c r="M56" s="77">
        <v>227</v>
      </c>
      <c r="N56" s="77">
        <v>265</v>
      </c>
      <c r="O56" s="77">
        <v>178</v>
      </c>
      <c r="P56" s="77">
        <v>132</v>
      </c>
    </row>
    <row r="57" spans="1:16" x14ac:dyDescent="0.2">
      <c r="A57" s="104" t="s">
        <v>493</v>
      </c>
      <c r="B57" s="73" t="s">
        <v>139</v>
      </c>
      <c r="C57" s="73">
        <v>2.0000000000000001E-4</v>
      </c>
      <c r="D57" s="63"/>
      <c r="E57" s="63"/>
      <c r="F57" s="63"/>
      <c r="I57" s="93">
        <v>0.19593595421902099</v>
      </c>
      <c r="J57" s="93">
        <v>7.6345769667176502E-2</v>
      </c>
      <c r="K57" s="93">
        <v>4.2147648227365803E-2</v>
      </c>
      <c r="L57" s="93">
        <v>3.6034563074835602E-2</v>
      </c>
      <c r="M57" s="77">
        <v>92</v>
      </c>
      <c r="N57" s="77">
        <v>188</v>
      </c>
      <c r="O57" s="77">
        <v>173</v>
      </c>
      <c r="P57" s="77">
        <v>126</v>
      </c>
    </row>
    <row r="58" spans="1:16" x14ac:dyDescent="0.2">
      <c r="A58" s="104" t="s">
        <v>494</v>
      </c>
      <c r="B58" s="73" t="s">
        <v>139</v>
      </c>
      <c r="C58" s="73">
        <v>8.0000000000000004E-4</v>
      </c>
      <c r="D58" s="63"/>
      <c r="E58" s="63"/>
      <c r="F58" s="63"/>
      <c r="I58" s="93">
        <v>0.135942745363266</v>
      </c>
      <c r="J58" s="93">
        <v>8.87043529239009E-2</v>
      </c>
      <c r="K58" s="93">
        <v>4.1845125138033401E-2</v>
      </c>
      <c r="L58" s="93">
        <v>3.75102100145078E-2</v>
      </c>
      <c r="M58" s="77">
        <v>96</v>
      </c>
      <c r="N58" s="77">
        <v>221</v>
      </c>
      <c r="O58" s="77">
        <v>175</v>
      </c>
      <c r="P58" s="77">
        <v>158</v>
      </c>
    </row>
    <row r="59" spans="1:16" x14ac:dyDescent="0.2">
      <c r="A59" s="56"/>
      <c r="B59" s="56"/>
      <c r="C59" s="56"/>
      <c r="D59" s="63"/>
      <c r="E59" s="63"/>
      <c r="F59" s="63"/>
      <c r="I59" s="93">
        <v>0.200233799951895</v>
      </c>
      <c r="J59" s="93">
        <v>7.6530854800684694E-2</v>
      </c>
      <c r="K59" s="93">
        <v>6.9153649795627894E-2</v>
      </c>
      <c r="L59" s="93">
        <v>3.5434031779169199E-2</v>
      </c>
      <c r="M59" s="77">
        <v>188</v>
      </c>
      <c r="N59" s="77">
        <v>191</v>
      </c>
      <c r="O59" s="77">
        <v>179</v>
      </c>
      <c r="P59" s="77">
        <v>96</v>
      </c>
    </row>
    <row r="60" spans="1:16" x14ac:dyDescent="0.2">
      <c r="A60" s="107" t="s">
        <v>495</v>
      </c>
      <c r="B60" s="73" t="s">
        <v>74</v>
      </c>
      <c r="C60" s="73">
        <v>0.18090000000000001</v>
      </c>
      <c r="D60" s="63"/>
      <c r="E60" s="63"/>
      <c r="F60" s="63"/>
      <c r="I60" s="93">
        <v>0.16547539217059701</v>
      </c>
      <c r="J60" s="93">
        <v>7.4598235156617496E-2</v>
      </c>
      <c r="K60" s="93">
        <v>3.4651252711245299E-2</v>
      </c>
      <c r="L60" s="93">
        <v>4.2266229248801697E-2</v>
      </c>
      <c r="M60" s="77">
        <v>245</v>
      </c>
      <c r="N60" s="77">
        <v>227</v>
      </c>
      <c r="O60" s="77">
        <v>113</v>
      </c>
      <c r="P60" s="77">
        <v>89</v>
      </c>
    </row>
    <row r="61" spans="1:16" x14ac:dyDescent="0.2">
      <c r="A61" s="107" t="s">
        <v>496</v>
      </c>
      <c r="B61" s="73" t="s">
        <v>74</v>
      </c>
      <c r="C61" s="73">
        <v>0.85189999999999999</v>
      </c>
      <c r="D61" s="63"/>
      <c r="E61" s="63"/>
      <c r="F61" s="63"/>
      <c r="I61" s="93">
        <v>0.177421156060455</v>
      </c>
      <c r="J61" s="93">
        <v>7.5288730591567404E-2</v>
      </c>
      <c r="K61" s="93">
        <v>4.6956144024913798E-2</v>
      </c>
      <c r="L61" s="93">
        <v>4.6077197918983903E-2</v>
      </c>
      <c r="M61" s="77">
        <v>234</v>
      </c>
      <c r="N61" s="77">
        <v>193</v>
      </c>
      <c r="O61" s="77">
        <v>192</v>
      </c>
      <c r="P61" s="77">
        <v>79</v>
      </c>
    </row>
    <row r="62" spans="1:16" x14ac:dyDescent="0.2">
      <c r="A62" s="107" t="s">
        <v>497</v>
      </c>
      <c r="B62" s="73" t="s">
        <v>74</v>
      </c>
      <c r="C62" s="73">
        <v>0.90100000000000002</v>
      </c>
      <c r="D62" s="63"/>
      <c r="E62" s="63"/>
      <c r="F62" s="63"/>
      <c r="I62" s="93">
        <v>0.17958140430598801</v>
      </c>
      <c r="J62" s="93">
        <v>6.8107671617310794E-2</v>
      </c>
      <c r="K62" s="93">
        <v>5.4109524031942302E-2</v>
      </c>
      <c r="L62" s="93">
        <v>4.2774367605995303E-2</v>
      </c>
      <c r="M62" s="77">
        <v>208</v>
      </c>
      <c r="N62" s="77">
        <v>175</v>
      </c>
      <c r="O62" s="77">
        <v>175</v>
      </c>
      <c r="P62" s="77">
        <v>55</v>
      </c>
    </row>
    <row r="63" spans="1:16" x14ac:dyDescent="0.2">
      <c r="A63" s="106" t="s">
        <v>498</v>
      </c>
      <c r="B63" s="73" t="s">
        <v>74</v>
      </c>
      <c r="C63" s="73">
        <v>0.61960000000000004</v>
      </c>
      <c r="D63" s="63"/>
      <c r="E63" s="63"/>
      <c r="F63" s="63"/>
      <c r="I63" s="93">
        <v>0.14740928186741101</v>
      </c>
      <c r="J63" s="93">
        <v>6.9882933260919405E-2</v>
      </c>
      <c r="K63" s="93">
        <v>5.2861307899568499E-2</v>
      </c>
      <c r="L63" s="93">
        <v>4.9105360988009203E-2</v>
      </c>
      <c r="M63" s="77">
        <v>215</v>
      </c>
      <c r="N63" s="77">
        <v>122</v>
      </c>
      <c r="O63" s="77">
        <v>145</v>
      </c>
      <c r="P63" s="77">
        <v>194</v>
      </c>
    </row>
    <row r="64" spans="1:16" x14ac:dyDescent="0.2">
      <c r="A64" s="56"/>
      <c r="B64" s="56"/>
      <c r="C64" s="56"/>
      <c r="D64" s="63"/>
      <c r="E64" s="63"/>
      <c r="F64" s="63"/>
      <c r="I64" s="93">
        <v>0.213574061394777</v>
      </c>
      <c r="J64" s="93">
        <v>7.2373762633084301E-2</v>
      </c>
      <c r="K64" s="93">
        <v>4.2255818146924397E-2</v>
      </c>
      <c r="L64" s="93">
        <v>5.2438033439778597E-2</v>
      </c>
      <c r="M64" s="77">
        <v>198</v>
      </c>
      <c r="N64" s="77">
        <v>158</v>
      </c>
      <c r="O64" s="77">
        <v>176</v>
      </c>
      <c r="P64" s="77">
        <v>119</v>
      </c>
    </row>
    <row r="65" spans="1:16" x14ac:dyDescent="0.2">
      <c r="A65" s="104" t="s">
        <v>486</v>
      </c>
      <c r="B65" s="73" t="s">
        <v>74</v>
      </c>
      <c r="C65" s="73">
        <v>0.35199999999999998</v>
      </c>
      <c r="I65" s="93">
        <v>0.17756495272797501</v>
      </c>
      <c r="J65" s="93">
        <v>6.5920849819313496E-2</v>
      </c>
      <c r="K65" s="93">
        <v>5.2725537432718697E-2</v>
      </c>
      <c r="L65" s="93">
        <v>3.1434584263204501E-2</v>
      </c>
      <c r="M65" s="77">
        <v>198</v>
      </c>
      <c r="N65" s="77">
        <v>200</v>
      </c>
      <c r="O65" s="77">
        <v>218</v>
      </c>
      <c r="P65" s="77">
        <v>74</v>
      </c>
    </row>
    <row r="66" spans="1:16" x14ac:dyDescent="0.2">
      <c r="A66" s="104" t="s">
        <v>487</v>
      </c>
      <c r="B66" s="73" t="s">
        <v>74</v>
      </c>
      <c r="C66" s="73">
        <v>0.49459999999999998</v>
      </c>
      <c r="I66" s="94">
        <v>9.5074006564788094E-2</v>
      </c>
      <c r="J66" s="94">
        <v>7.4423758587652003E-2</v>
      </c>
      <c r="K66" s="94">
        <v>4.1951954500286603E-2</v>
      </c>
      <c r="L66" s="94">
        <v>3.7999057353656197E-2</v>
      </c>
      <c r="M66" s="95">
        <v>58</v>
      </c>
      <c r="N66" s="95">
        <v>135</v>
      </c>
      <c r="O66" s="95">
        <v>79</v>
      </c>
      <c r="P66" s="95">
        <v>95</v>
      </c>
    </row>
    <row r="67" spans="1:16" x14ac:dyDescent="0.2">
      <c r="I67" s="94">
        <v>0.103382982504236</v>
      </c>
      <c r="J67" s="94">
        <v>5.93870366511225E-2</v>
      </c>
      <c r="K67" s="94">
        <v>4.5059874468763299E-2</v>
      </c>
      <c r="L67" s="94">
        <v>3.9813570756394003E-2</v>
      </c>
      <c r="M67" s="95">
        <v>109</v>
      </c>
      <c r="N67" s="95">
        <v>105</v>
      </c>
      <c r="O67" s="95">
        <v>93</v>
      </c>
      <c r="P67" s="95">
        <v>104</v>
      </c>
    </row>
    <row r="68" spans="1:16" x14ac:dyDescent="0.2">
      <c r="I68" s="94">
        <v>0.11166798329122</v>
      </c>
      <c r="J68" s="94">
        <v>5.68922492477415E-2</v>
      </c>
      <c r="K68" s="94">
        <v>4.3065209273106697E-2</v>
      </c>
      <c r="L68" s="94">
        <v>3.11592699025009E-2</v>
      </c>
      <c r="M68" s="95">
        <v>127</v>
      </c>
      <c r="N68" s="95">
        <v>64</v>
      </c>
      <c r="O68" s="95">
        <v>91</v>
      </c>
      <c r="P68" s="95">
        <v>74</v>
      </c>
    </row>
    <row r="69" spans="1:16" x14ac:dyDescent="0.2">
      <c r="I69" s="94">
        <v>0.11337290284859</v>
      </c>
      <c r="J69" s="94">
        <v>4.9905234119089197E-2</v>
      </c>
      <c r="K69" s="94">
        <v>4.3046836344059002E-2</v>
      </c>
      <c r="L69" s="94">
        <v>2.9723611548602299E-2</v>
      </c>
      <c r="M69" s="95">
        <v>150</v>
      </c>
      <c r="N69" s="95">
        <v>126</v>
      </c>
      <c r="O69" s="95">
        <v>116</v>
      </c>
      <c r="P69" s="95">
        <v>71</v>
      </c>
    </row>
    <row r="70" spans="1:16" x14ac:dyDescent="0.2">
      <c r="I70" s="94">
        <v>0.102941426743554</v>
      </c>
      <c r="J70" s="94">
        <v>6.3931626687210794E-2</v>
      </c>
      <c r="K70" s="94">
        <v>4.1142811643905597E-2</v>
      </c>
      <c r="L70" s="94">
        <v>4.1342275053306801E-2</v>
      </c>
      <c r="M70" s="95">
        <v>117</v>
      </c>
      <c r="N70" s="95">
        <v>84</v>
      </c>
      <c r="O70" s="95">
        <v>74</v>
      </c>
      <c r="P70" s="95">
        <v>60</v>
      </c>
    </row>
    <row r="71" spans="1:16" x14ac:dyDescent="0.2">
      <c r="I71" s="94">
        <v>0.11109210696438</v>
      </c>
      <c r="J71" s="94">
        <v>5.38829040908737E-2</v>
      </c>
      <c r="K71" s="94">
        <v>4.2774673028096503E-2</v>
      </c>
      <c r="L71" s="94">
        <v>3.4851921929671799E-2</v>
      </c>
      <c r="M71" s="95">
        <v>121</v>
      </c>
      <c r="N71" s="95">
        <v>60</v>
      </c>
      <c r="O71" s="95">
        <v>75</v>
      </c>
      <c r="P71" s="95">
        <v>48</v>
      </c>
    </row>
    <row r="72" spans="1:16" x14ac:dyDescent="0.2">
      <c r="I72" s="94">
        <v>0.10531407153191</v>
      </c>
      <c r="J72" s="94">
        <v>4.16833380987124E-2</v>
      </c>
      <c r="K72" s="94">
        <v>4.0998038527249703E-2</v>
      </c>
      <c r="L72" s="94">
        <v>3.3236120804321402E-2</v>
      </c>
      <c r="M72" s="95">
        <v>132</v>
      </c>
      <c r="N72" s="95">
        <v>111</v>
      </c>
      <c r="O72" s="95">
        <v>123</v>
      </c>
      <c r="P72" s="95">
        <v>52</v>
      </c>
    </row>
    <row r="73" spans="1:16" x14ac:dyDescent="0.2">
      <c r="I73" s="94">
        <v>0.103572874521415</v>
      </c>
      <c r="J73" s="94">
        <v>4.16050815864435E-2</v>
      </c>
      <c r="K73" s="94">
        <v>3.83118414142921E-2</v>
      </c>
      <c r="L73" s="94">
        <v>3.2605416952479697E-2</v>
      </c>
      <c r="M73" s="95">
        <v>126</v>
      </c>
      <c r="N73" s="95">
        <v>98</v>
      </c>
      <c r="O73" s="95">
        <v>92</v>
      </c>
      <c r="P73" s="95">
        <v>62</v>
      </c>
    </row>
    <row r="74" spans="1:16" x14ac:dyDescent="0.2">
      <c r="I74" s="94">
        <v>0.116808834024615</v>
      </c>
      <c r="J74" s="94">
        <v>6.2704162150910001E-2</v>
      </c>
      <c r="K74" s="94">
        <v>3.9013640313673402E-2</v>
      </c>
      <c r="L74" s="94">
        <v>3.24861798710019E-2</v>
      </c>
      <c r="M74" s="95">
        <v>126</v>
      </c>
      <c r="N74" s="95">
        <v>97</v>
      </c>
      <c r="O74" s="95">
        <v>103</v>
      </c>
      <c r="P74" s="95">
        <v>66</v>
      </c>
    </row>
    <row r="76" spans="1:16" x14ac:dyDescent="0.2">
      <c r="I76" s="120" t="s">
        <v>12</v>
      </c>
      <c r="J76" s="120"/>
      <c r="K76" s="120"/>
      <c r="L76" s="120"/>
      <c r="M76" s="120" t="s">
        <v>13</v>
      </c>
      <c r="N76" s="120"/>
      <c r="O76" s="120"/>
      <c r="P76" s="120"/>
    </row>
    <row r="77" spans="1:16" x14ac:dyDescent="0.2">
      <c r="I77" s="129" t="s">
        <v>3</v>
      </c>
      <c r="J77" s="130"/>
      <c r="K77" s="130"/>
      <c r="L77" s="130"/>
      <c r="M77" s="130"/>
      <c r="N77" s="130"/>
      <c r="O77" s="130"/>
      <c r="P77" s="133"/>
    </row>
    <row r="78" spans="1:16" x14ac:dyDescent="0.2">
      <c r="I78" s="56" t="s">
        <v>7</v>
      </c>
      <c r="J78" s="56" t="s">
        <v>8</v>
      </c>
      <c r="K78" s="56" t="s">
        <v>9</v>
      </c>
      <c r="L78" s="56" t="s">
        <v>10</v>
      </c>
      <c r="M78" s="56" t="s">
        <v>7</v>
      </c>
      <c r="N78" s="56" t="s">
        <v>8</v>
      </c>
      <c r="O78" s="56" t="s">
        <v>9</v>
      </c>
      <c r="P78" s="56" t="s">
        <v>10</v>
      </c>
    </row>
    <row r="79" spans="1:16" x14ac:dyDescent="0.2">
      <c r="I79" s="90">
        <v>0.103946772231076</v>
      </c>
      <c r="J79" s="90">
        <v>8.2318696108740805E-2</v>
      </c>
      <c r="K79" s="90">
        <v>0.12296967978546799</v>
      </c>
      <c r="L79" s="90">
        <v>8.8897267146866604E-2</v>
      </c>
      <c r="M79" s="73">
        <v>151</v>
      </c>
      <c r="N79" s="73">
        <v>164</v>
      </c>
      <c r="O79" s="73">
        <v>115</v>
      </c>
      <c r="P79" s="73">
        <v>161</v>
      </c>
    </row>
    <row r="80" spans="1:16" x14ac:dyDescent="0.2">
      <c r="I80" s="90">
        <v>8.8635399129930806E-2</v>
      </c>
      <c r="J80" s="90">
        <v>7.69231318835637E-2</v>
      </c>
      <c r="K80" s="90">
        <v>0.11941545852605701</v>
      </c>
      <c r="L80" s="90">
        <v>8.0776303473209701E-2</v>
      </c>
      <c r="M80" s="73">
        <v>214</v>
      </c>
      <c r="N80" s="73">
        <v>141</v>
      </c>
      <c r="O80" s="73">
        <v>180</v>
      </c>
      <c r="P80" s="73">
        <v>152</v>
      </c>
    </row>
    <row r="81" spans="9:16" x14ac:dyDescent="0.2">
      <c r="I81" s="90">
        <v>0.10341347579771699</v>
      </c>
      <c r="J81" s="90">
        <v>9.3180039320515995E-2</v>
      </c>
      <c r="K81" s="90">
        <v>9.6078600874345901E-2</v>
      </c>
      <c r="L81" s="90">
        <v>7.1993781341598895E-2</v>
      </c>
      <c r="M81" s="73">
        <v>212</v>
      </c>
      <c r="N81" s="73">
        <v>199</v>
      </c>
      <c r="O81" s="73">
        <v>153</v>
      </c>
      <c r="P81" s="73">
        <v>153</v>
      </c>
    </row>
    <row r="82" spans="9:16" x14ac:dyDescent="0.2">
      <c r="I82" s="90">
        <v>4.5057653718186402E-2</v>
      </c>
      <c r="J82" s="90">
        <v>6.7462854786066395E-2</v>
      </c>
      <c r="K82" s="90">
        <v>9.7319887174436695E-2</v>
      </c>
      <c r="L82" s="90">
        <v>7.0490010613168994E-2</v>
      </c>
      <c r="M82" s="73">
        <v>100</v>
      </c>
      <c r="N82" s="73">
        <v>154</v>
      </c>
      <c r="O82" s="73">
        <v>93</v>
      </c>
      <c r="P82" s="73">
        <v>139</v>
      </c>
    </row>
    <row r="83" spans="9:16" x14ac:dyDescent="0.2">
      <c r="I83" s="90">
        <v>4.9927055821674698E-2</v>
      </c>
      <c r="J83" s="90">
        <v>5.19045548690635E-2</v>
      </c>
      <c r="K83" s="90">
        <v>0.103491789183147</v>
      </c>
      <c r="L83" s="90">
        <v>6.4082470211061393E-2</v>
      </c>
      <c r="M83" s="73">
        <v>140</v>
      </c>
      <c r="N83" s="73">
        <v>151</v>
      </c>
      <c r="O83" s="73">
        <v>155</v>
      </c>
      <c r="P83" s="73">
        <v>156</v>
      </c>
    </row>
    <row r="84" spans="9:16" x14ac:dyDescent="0.2">
      <c r="I84" s="90">
        <v>7.7449156350745896E-2</v>
      </c>
      <c r="J84" s="90">
        <v>8.03333905349609E-2</v>
      </c>
      <c r="K84" s="90">
        <v>9.5623952475653903E-2</v>
      </c>
      <c r="L84" s="90">
        <v>5.9673792897230599E-2</v>
      </c>
      <c r="M84" s="73">
        <v>179</v>
      </c>
      <c r="N84" s="73">
        <v>179</v>
      </c>
      <c r="O84" s="73">
        <v>190</v>
      </c>
      <c r="P84" s="73">
        <v>139</v>
      </c>
    </row>
    <row r="85" spans="9:16" x14ac:dyDescent="0.2">
      <c r="I85" s="90">
        <v>0.15042010828930499</v>
      </c>
      <c r="J85" s="90">
        <v>0.112437880269859</v>
      </c>
      <c r="K85" s="90">
        <v>7.4959520883952302E-2</v>
      </c>
      <c r="L85" s="90">
        <v>8.4609080019421995E-2</v>
      </c>
      <c r="M85" s="73">
        <v>141</v>
      </c>
      <c r="N85" s="73">
        <v>123</v>
      </c>
      <c r="O85" s="73">
        <v>131</v>
      </c>
      <c r="P85" s="73">
        <v>39</v>
      </c>
    </row>
    <row r="86" spans="9:16" x14ac:dyDescent="0.2">
      <c r="I86" s="90">
        <v>0.16074661875830501</v>
      </c>
      <c r="J86" s="90">
        <v>0.101087784556029</v>
      </c>
      <c r="K86" s="90">
        <v>6.5238982051509506E-2</v>
      </c>
      <c r="L86" s="90">
        <v>7.9019605232089396E-2</v>
      </c>
      <c r="M86" s="73">
        <v>135</v>
      </c>
      <c r="N86" s="73">
        <v>141</v>
      </c>
      <c r="O86" s="73">
        <v>197</v>
      </c>
      <c r="P86" s="73">
        <v>51</v>
      </c>
    </row>
    <row r="87" spans="9:16" x14ac:dyDescent="0.2">
      <c r="I87" s="90">
        <v>0.15157734631602601</v>
      </c>
      <c r="J87" s="90">
        <v>0.13044469727417901</v>
      </c>
      <c r="K87" s="90">
        <v>7.8334634501257994E-2</v>
      </c>
      <c r="L87" s="90">
        <v>4.7614147030814798E-2</v>
      </c>
      <c r="M87" s="73">
        <v>205</v>
      </c>
      <c r="N87" s="73">
        <v>158</v>
      </c>
      <c r="O87" s="73">
        <v>152</v>
      </c>
      <c r="P87" s="73">
        <v>96</v>
      </c>
    </row>
    <row r="88" spans="9:16" x14ac:dyDescent="0.2">
      <c r="I88" s="90">
        <v>0.13411889914703401</v>
      </c>
      <c r="J88" s="90">
        <v>0.23711785310939701</v>
      </c>
      <c r="K88" s="90">
        <v>7.6327458730974407E-2</v>
      </c>
      <c r="L88" s="90">
        <v>5.77094013015391E-2</v>
      </c>
      <c r="M88" s="73">
        <v>143</v>
      </c>
      <c r="N88" s="73">
        <v>173</v>
      </c>
      <c r="O88" s="73">
        <v>174</v>
      </c>
      <c r="P88" s="73">
        <v>94</v>
      </c>
    </row>
    <row r="89" spans="9:16" x14ac:dyDescent="0.2">
      <c r="I89" s="90">
        <v>0.111690099920128</v>
      </c>
      <c r="J89" s="90">
        <v>9.1551528461660397E-2</v>
      </c>
      <c r="K89" s="90">
        <v>9.0708117675344493E-2</v>
      </c>
      <c r="L89" s="90">
        <v>5.2419122185384699E-2</v>
      </c>
      <c r="M89" s="73">
        <v>107</v>
      </c>
      <c r="N89" s="73">
        <v>106</v>
      </c>
      <c r="O89" s="73">
        <v>226</v>
      </c>
      <c r="P89" s="73">
        <v>77</v>
      </c>
    </row>
    <row r="90" spans="9:16" x14ac:dyDescent="0.2">
      <c r="I90" s="90">
        <v>0.12872002107356001</v>
      </c>
      <c r="J90" s="90">
        <v>0.103360635047605</v>
      </c>
      <c r="K90" s="90">
        <v>8.4690766599013506E-2</v>
      </c>
      <c r="L90" s="90">
        <v>6.4302322023178496E-2</v>
      </c>
      <c r="M90" s="73">
        <v>113</v>
      </c>
      <c r="N90" s="73">
        <v>205</v>
      </c>
      <c r="O90" s="73">
        <v>161</v>
      </c>
      <c r="P90" s="73">
        <v>56</v>
      </c>
    </row>
    <row r="91" spans="9:16" x14ac:dyDescent="0.2">
      <c r="I91" s="93">
        <v>2.7259600473863999E-2</v>
      </c>
      <c r="J91" s="93">
        <v>2.77891460133445E-2</v>
      </c>
      <c r="K91" s="93">
        <v>6.6181630454688195E-2</v>
      </c>
      <c r="L91" s="93">
        <v>6.2114263698141499E-2</v>
      </c>
      <c r="M91" s="77">
        <v>174</v>
      </c>
      <c r="N91" s="77">
        <v>163</v>
      </c>
      <c r="O91" s="77">
        <v>192</v>
      </c>
      <c r="P91" s="77">
        <v>158</v>
      </c>
    </row>
    <row r="92" spans="9:16" x14ac:dyDescent="0.2">
      <c r="I92" s="93">
        <v>2.2495224177787002E-2</v>
      </c>
      <c r="J92" s="93">
        <v>4.4221604304114398E-2</v>
      </c>
      <c r="K92" s="93">
        <v>8.1336936959509401E-2</v>
      </c>
      <c r="L92" s="93">
        <v>4.5280291259443002E-2</v>
      </c>
      <c r="M92" s="77">
        <v>172</v>
      </c>
      <c r="N92" s="77">
        <v>248</v>
      </c>
      <c r="O92" s="77">
        <v>233</v>
      </c>
      <c r="P92" s="77">
        <v>145</v>
      </c>
    </row>
    <row r="93" spans="9:16" x14ac:dyDescent="0.2">
      <c r="I93" s="93">
        <v>3.1557214709673299E-2</v>
      </c>
      <c r="J93" s="93">
        <v>3.8992771783824397E-2</v>
      </c>
      <c r="K93" s="93">
        <v>6.5732910834884001E-2</v>
      </c>
      <c r="L93" s="93">
        <v>4.2276039420452501E-2</v>
      </c>
      <c r="M93" s="77">
        <v>198</v>
      </c>
      <c r="N93" s="77">
        <v>232</v>
      </c>
      <c r="O93" s="77">
        <v>209</v>
      </c>
      <c r="P93" s="77">
        <v>145</v>
      </c>
    </row>
    <row r="94" spans="9:16" x14ac:dyDescent="0.2">
      <c r="I94" s="93">
        <v>4.3897450921006699E-2</v>
      </c>
      <c r="J94" s="93">
        <v>3.6306717893526699E-2</v>
      </c>
      <c r="K94" s="93">
        <v>7.7202001656925298E-2</v>
      </c>
      <c r="L94" s="93">
        <v>4.4930524547262998E-2</v>
      </c>
      <c r="M94" s="77">
        <v>63</v>
      </c>
      <c r="N94" s="77">
        <v>215</v>
      </c>
      <c r="O94" s="77">
        <v>171</v>
      </c>
      <c r="P94" s="77">
        <v>160</v>
      </c>
    </row>
    <row r="95" spans="9:16" x14ac:dyDescent="0.2">
      <c r="I95" s="93">
        <v>2.05084108769856E-2</v>
      </c>
      <c r="J95" s="93">
        <v>4.3627312557807801E-2</v>
      </c>
      <c r="K95" s="93">
        <v>7.0786011860128006E-2</v>
      </c>
      <c r="L95" s="93">
        <v>3.8600202855306902E-2</v>
      </c>
      <c r="M95" s="77">
        <v>94</v>
      </c>
      <c r="N95" s="77">
        <v>249</v>
      </c>
      <c r="O95" s="77">
        <v>210</v>
      </c>
      <c r="P95" s="77">
        <v>175</v>
      </c>
    </row>
    <row r="96" spans="9:16" x14ac:dyDescent="0.2">
      <c r="I96" s="93">
        <v>1.9613069014730099E-2</v>
      </c>
      <c r="J96" s="93">
        <v>3.3773842524675697E-2</v>
      </c>
      <c r="K96" s="93">
        <v>6.6446598900509302E-2</v>
      </c>
      <c r="L96" s="93">
        <v>5.0413781419581201E-2</v>
      </c>
      <c r="M96" s="77">
        <v>135</v>
      </c>
      <c r="N96" s="77">
        <v>173</v>
      </c>
      <c r="O96" s="77">
        <v>232</v>
      </c>
      <c r="P96" s="77">
        <v>147</v>
      </c>
    </row>
    <row r="97" spans="9:16" x14ac:dyDescent="0.2">
      <c r="I97" s="93">
        <v>2.98726976194751E-2</v>
      </c>
      <c r="J97" s="93">
        <v>9.5843727641261506E-2</v>
      </c>
      <c r="K97" s="93">
        <v>6.6476721875774705E-2</v>
      </c>
      <c r="L97" s="93">
        <v>3.7170368062581498E-2</v>
      </c>
      <c r="M97" s="77">
        <v>229</v>
      </c>
      <c r="N97" s="77">
        <v>191</v>
      </c>
      <c r="O97" s="77">
        <v>205</v>
      </c>
      <c r="P97" s="77">
        <v>102</v>
      </c>
    </row>
    <row r="98" spans="9:16" x14ac:dyDescent="0.2">
      <c r="I98" s="93">
        <v>3.1697487385640898E-2</v>
      </c>
      <c r="J98" s="93">
        <v>9.1193336159918204E-2</v>
      </c>
      <c r="K98" s="93">
        <v>6.5367465896790197E-2</v>
      </c>
      <c r="L98" s="93">
        <v>3.3107588726050699E-2</v>
      </c>
      <c r="M98" s="77">
        <v>238</v>
      </c>
      <c r="N98" s="77">
        <v>256</v>
      </c>
      <c r="O98" s="77">
        <v>212</v>
      </c>
      <c r="P98" s="77">
        <v>97</v>
      </c>
    </row>
    <row r="99" spans="9:16" x14ac:dyDescent="0.2">
      <c r="I99" s="93">
        <v>2.65465973899159E-2</v>
      </c>
      <c r="J99" s="93">
        <v>9.8147231754718206E-2</v>
      </c>
      <c r="K99" s="93">
        <v>6.9194232350429305E-2</v>
      </c>
      <c r="L99" s="93">
        <v>3.8421210150083498E-2</v>
      </c>
      <c r="M99" s="77">
        <v>227</v>
      </c>
      <c r="N99" s="77">
        <v>201</v>
      </c>
      <c r="O99" s="77">
        <v>158</v>
      </c>
      <c r="P99" s="77">
        <v>92</v>
      </c>
    </row>
    <row r="100" spans="9:16" x14ac:dyDescent="0.2">
      <c r="I100" s="93">
        <v>2.9675813221966101E-2</v>
      </c>
      <c r="J100" s="93">
        <v>9.29319906445287E-2</v>
      </c>
      <c r="K100" s="93">
        <v>5.5595348937790799E-2</v>
      </c>
      <c r="L100" s="93">
        <v>4.3446922674635999E-2</v>
      </c>
      <c r="M100" s="77">
        <v>224</v>
      </c>
      <c r="N100" s="77">
        <v>225</v>
      </c>
      <c r="O100" s="77">
        <v>145</v>
      </c>
      <c r="P100" s="77">
        <v>108</v>
      </c>
    </row>
    <row r="101" spans="9:16" x14ac:dyDescent="0.2">
      <c r="I101" s="93">
        <v>2.8028455951024302E-2</v>
      </c>
      <c r="J101" s="93">
        <v>8.03398835854372E-2</v>
      </c>
      <c r="K101" s="93">
        <v>5.50673292337098E-2</v>
      </c>
      <c r="L101" s="93">
        <v>3.6712001121740397E-2</v>
      </c>
      <c r="M101" s="77">
        <v>211</v>
      </c>
      <c r="N101" s="77">
        <v>191</v>
      </c>
      <c r="O101" s="77">
        <v>188</v>
      </c>
      <c r="P101" s="77">
        <v>103</v>
      </c>
    </row>
    <row r="102" spans="9:16" x14ac:dyDescent="0.2">
      <c r="I102" s="93">
        <v>3.4464203628798699E-2</v>
      </c>
      <c r="J102" s="93">
        <v>0.108739916107971</v>
      </c>
      <c r="K102" s="93">
        <v>6.4812382759265499E-2</v>
      </c>
      <c r="L102" s="93">
        <v>4.2896331166052099E-2</v>
      </c>
      <c r="M102" s="77">
        <v>235</v>
      </c>
      <c r="N102" s="77">
        <v>228</v>
      </c>
      <c r="O102" s="77">
        <v>222</v>
      </c>
      <c r="P102" s="77">
        <v>109</v>
      </c>
    </row>
    <row r="103" spans="9:16" x14ac:dyDescent="0.2">
      <c r="I103" s="94">
        <v>3.3312715929982403E-2</v>
      </c>
      <c r="J103" s="94">
        <v>3.4112611189526597E-2</v>
      </c>
      <c r="K103" s="94">
        <v>6.9793501382388295E-2</v>
      </c>
      <c r="L103" s="94">
        <v>3.87806842442436E-2</v>
      </c>
      <c r="M103" s="95">
        <v>121</v>
      </c>
      <c r="N103" s="95">
        <v>143</v>
      </c>
      <c r="O103" s="95">
        <v>115</v>
      </c>
      <c r="P103" s="95">
        <v>85</v>
      </c>
    </row>
    <row r="104" spans="9:16" x14ac:dyDescent="0.2">
      <c r="I104" s="94">
        <v>3.5596875225215298E-2</v>
      </c>
      <c r="J104" s="94">
        <v>3.1715164305638401E-2</v>
      </c>
      <c r="K104" s="94">
        <v>6.4310020264700202E-2</v>
      </c>
      <c r="L104" s="94">
        <v>3.6667686731638498E-2</v>
      </c>
      <c r="M104" s="95">
        <v>121</v>
      </c>
      <c r="N104" s="95">
        <v>96</v>
      </c>
      <c r="O104" s="95">
        <v>128</v>
      </c>
      <c r="P104" s="95">
        <v>98</v>
      </c>
    </row>
    <row r="105" spans="9:16" x14ac:dyDescent="0.2">
      <c r="I105" s="94">
        <v>3.2809005500776499E-2</v>
      </c>
      <c r="J105" s="94">
        <v>3.2449524333308798E-2</v>
      </c>
      <c r="K105" s="94">
        <v>7.8386745072326E-2</v>
      </c>
      <c r="L105" s="94">
        <v>4.8040580779497001E-2</v>
      </c>
      <c r="M105" s="95">
        <v>68</v>
      </c>
      <c r="N105" s="95">
        <v>49</v>
      </c>
      <c r="O105" s="95">
        <v>72</v>
      </c>
      <c r="P105" s="95">
        <v>62</v>
      </c>
    </row>
    <row r="106" spans="9:16" x14ac:dyDescent="0.2">
      <c r="I106" s="94">
        <v>3.2233420888047599E-2</v>
      </c>
      <c r="J106" s="94">
        <v>3.0447551308903201E-2</v>
      </c>
      <c r="K106" s="94">
        <v>6.9099456216337701E-2</v>
      </c>
      <c r="L106" s="94">
        <v>3.8931815966473798E-2</v>
      </c>
      <c r="M106" s="95">
        <v>128</v>
      </c>
      <c r="N106" s="95">
        <v>139</v>
      </c>
      <c r="O106" s="95">
        <v>101</v>
      </c>
      <c r="P106" s="95">
        <v>113</v>
      </c>
    </row>
    <row r="107" spans="9:16" x14ac:dyDescent="0.2">
      <c r="I107" s="94">
        <v>3.3626826676403099E-2</v>
      </c>
      <c r="J107" s="94">
        <v>3.3890201728385597E-2</v>
      </c>
      <c r="K107" s="94">
        <v>7.2174913724413897E-2</v>
      </c>
      <c r="L107" s="94">
        <v>5.1949295076189297E-2</v>
      </c>
      <c r="M107" s="95">
        <v>104</v>
      </c>
      <c r="N107" s="95">
        <v>107</v>
      </c>
      <c r="O107" s="95">
        <v>89</v>
      </c>
      <c r="P107" s="95">
        <v>68</v>
      </c>
    </row>
    <row r="108" spans="9:16" x14ac:dyDescent="0.2">
      <c r="I108" s="94">
        <v>3.2178344220418202E-2</v>
      </c>
      <c r="J108" s="94">
        <v>3.2699641756172002E-2</v>
      </c>
      <c r="K108" s="94">
        <v>7.3449774552690902E-2</v>
      </c>
      <c r="L108" s="94">
        <v>6.1017182053604298E-2</v>
      </c>
      <c r="M108" s="95">
        <v>81</v>
      </c>
      <c r="N108" s="95">
        <v>62</v>
      </c>
      <c r="O108" s="95">
        <v>57</v>
      </c>
      <c r="P108" s="95">
        <v>42</v>
      </c>
    </row>
    <row r="109" spans="9:16" x14ac:dyDescent="0.2">
      <c r="I109" s="94">
        <v>3.1507244258721E-2</v>
      </c>
      <c r="J109" s="94">
        <v>3.0582658408325001E-2</v>
      </c>
      <c r="K109" s="94">
        <v>5.4108171175499098E-2</v>
      </c>
      <c r="L109" s="94">
        <v>6.1098785833688198E-2</v>
      </c>
      <c r="M109" s="95">
        <v>134</v>
      </c>
      <c r="N109" s="95">
        <v>121</v>
      </c>
      <c r="O109" s="95">
        <v>102</v>
      </c>
      <c r="P109" s="95">
        <v>69</v>
      </c>
    </row>
    <row r="110" spans="9:16" x14ac:dyDescent="0.2">
      <c r="I110" s="94">
        <v>2.8838209768539801E-2</v>
      </c>
      <c r="J110" s="94">
        <v>2.67572170937121E-2</v>
      </c>
      <c r="K110" s="94">
        <v>5.1921576225553601E-2</v>
      </c>
      <c r="L110" s="94">
        <v>6.02217374969733E-2</v>
      </c>
      <c r="M110" s="95">
        <v>80</v>
      </c>
      <c r="N110" s="95">
        <v>88</v>
      </c>
      <c r="O110" s="95">
        <v>36</v>
      </c>
      <c r="P110" s="95">
        <v>73</v>
      </c>
    </row>
    <row r="111" spans="9:16" x14ac:dyDescent="0.2">
      <c r="I111" s="94">
        <v>3.1385978564927502E-2</v>
      </c>
      <c r="J111" s="94">
        <v>2.8734628036710601E-2</v>
      </c>
      <c r="K111" s="94">
        <v>6.2697209886039204E-2</v>
      </c>
      <c r="L111" s="94">
        <v>6.1507558452395798E-2</v>
      </c>
      <c r="M111" s="95">
        <v>82</v>
      </c>
      <c r="N111" s="95">
        <v>94</v>
      </c>
      <c r="O111" s="95">
        <v>64</v>
      </c>
      <c r="P111" s="95">
        <v>65</v>
      </c>
    </row>
    <row r="113" spans="9:16" x14ac:dyDescent="0.2">
      <c r="I113" s="120" t="s">
        <v>12</v>
      </c>
      <c r="J113" s="120"/>
      <c r="K113" s="120"/>
      <c r="L113" s="120"/>
      <c r="M113" s="120" t="s">
        <v>13</v>
      </c>
      <c r="N113" s="120"/>
      <c r="O113" s="120"/>
      <c r="P113" s="120"/>
    </row>
    <row r="114" spans="9:16" x14ac:dyDescent="0.2">
      <c r="I114" s="129" t="s">
        <v>19</v>
      </c>
      <c r="J114" s="130"/>
      <c r="K114" s="130"/>
      <c r="L114" s="130"/>
      <c r="M114" s="130"/>
      <c r="N114" s="130"/>
      <c r="O114" s="130"/>
      <c r="P114" s="133"/>
    </row>
    <row r="115" spans="9:16" x14ac:dyDescent="0.2">
      <c r="I115" s="56" t="s">
        <v>7</v>
      </c>
      <c r="J115" s="56" t="s">
        <v>8</v>
      </c>
      <c r="K115" s="56" t="s">
        <v>9</v>
      </c>
      <c r="L115" s="56" t="s">
        <v>10</v>
      </c>
      <c r="M115" s="56" t="s">
        <v>7</v>
      </c>
      <c r="N115" s="56" t="s">
        <v>8</v>
      </c>
      <c r="O115" s="56" t="s">
        <v>9</v>
      </c>
      <c r="P115" s="56" t="s">
        <v>10</v>
      </c>
    </row>
    <row r="116" spans="9:16" x14ac:dyDescent="0.2">
      <c r="I116" s="90">
        <v>0.170107917092338</v>
      </c>
      <c r="J116" s="90">
        <v>0.101686521566831</v>
      </c>
      <c r="K116" s="90">
        <v>7.8695294607688093E-2</v>
      </c>
      <c r="L116" s="90">
        <v>5.2479037927042102E-2</v>
      </c>
      <c r="M116" s="73">
        <v>90</v>
      </c>
      <c r="N116" s="73">
        <v>161</v>
      </c>
      <c r="O116" s="73">
        <v>183</v>
      </c>
      <c r="P116" s="73">
        <v>125</v>
      </c>
    </row>
    <row r="117" spans="9:16" x14ac:dyDescent="0.2">
      <c r="I117" s="90">
        <v>0.15825316837609801</v>
      </c>
      <c r="J117" s="90">
        <v>8.5461474076234695E-2</v>
      </c>
      <c r="K117" s="90">
        <v>7.9277087899402396E-2</v>
      </c>
      <c r="L117" s="90">
        <v>6.0321448662403403E-2</v>
      </c>
      <c r="M117" s="73">
        <v>116</v>
      </c>
      <c r="N117" s="73">
        <v>134</v>
      </c>
      <c r="O117" s="73">
        <v>173</v>
      </c>
      <c r="P117" s="73">
        <v>155</v>
      </c>
    </row>
    <row r="118" spans="9:16" x14ac:dyDescent="0.2">
      <c r="I118" s="90">
        <v>0.19226119481208301</v>
      </c>
      <c r="J118" s="90">
        <v>0.10602656175651699</v>
      </c>
      <c r="K118" s="90">
        <v>9.7789895830661194E-2</v>
      </c>
      <c r="L118" s="90">
        <v>5.5785699197174597E-2</v>
      </c>
      <c r="M118" s="73">
        <v>200</v>
      </c>
      <c r="N118" s="73">
        <v>189</v>
      </c>
      <c r="O118" s="73">
        <v>175</v>
      </c>
      <c r="P118" s="73">
        <v>92</v>
      </c>
    </row>
    <row r="119" spans="9:16" x14ac:dyDescent="0.2">
      <c r="I119" s="90">
        <v>0.15430356980182899</v>
      </c>
      <c r="J119" s="90">
        <v>9.2044222470509196E-2</v>
      </c>
      <c r="K119" s="90">
        <v>7.1166839014485006E-2</v>
      </c>
      <c r="L119" s="90">
        <v>5.4954415112747797E-2</v>
      </c>
      <c r="M119" s="73">
        <v>84</v>
      </c>
      <c r="N119" s="73">
        <v>140</v>
      </c>
      <c r="O119" s="73">
        <v>193</v>
      </c>
      <c r="P119" s="73">
        <v>182</v>
      </c>
    </row>
    <row r="120" spans="9:16" x14ac:dyDescent="0.2">
      <c r="I120" s="90">
        <v>0.153660944860497</v>
      </c>
      <c r="J120" s="90">
        <v>9.1394602136348702E-2</v>
      </c>
      <c r="K120" s="90">
        <v>8.2677795283694705E-2</v>
      </c>
      <c r="L120" s="90">
        <v>6.6149270673242305E-2</v>
      </c>
      <c r="M120" s="73">
        <v>83</v>
      </c>
      <c r="N120" s="73">
        <v>141</v>
      </c>
      <c r="O120" s="73">
        <v>197</v>
      </c>
      <c r="P120" s="73">
        <v>158</v>
      </c>
    </row>
    <row r="121" spans="9:16" x14ac:dyDescent="0.2">
      <c r="I121" s="90">
        <v>0.16954374027965599</v>
      </c>
      <c r="J121" s="90">
        <v>8.3746065051407997E-2</v>
      </c>
      <c r="K121" s="90">
        <v>9.4836397210735598E-2</v>
      </c>
      <c r="L121" s="90">
        <v>5.2641044742175597E-2</v>
      </c>
      <c r="M121" s="73">
        <v>159</v>
      </c>
      <c r="N121" s="73">
        <v>169</v>
      </c>
      <c r="O121" s="73">
        <v>174</v>
      </c>
      <c r="P121" s="73">
        <v>146</v>
      </c>
    </row>
    <row r="122" spans="9:16" x14ac:dyDescent="0.2">
      <c r="I122" s="90">
        <v>0.17966583402834599</v>
      </c>
      <c r="J122" s="90">
        <v>9.5570066261765604E-2</v>
      </c>
      <c r="K122" s="90">
        <v>7.7460684796036294E-2</v>
      </c>
      <c r="L122" s="90">
        <v>4.4444600139763001E-2</v>
      </c>
      <c r="M122" s="73">
        <v>134</v>
      </c>
      <c r="N122" s="73">
        <v>165</v>
      </c>
      <c r="O122" s="73">
        <v>189</v>
      </c>
      <c r="P122" s="73">
        <v>73</v>
      </c>
    </row>
    <row r="123" spans="9:16" x14ac:dyDescent="0.2">
      <c r="I123" s="90">
        <v>0.14975076749473001</v>
      </c>
      <c r="J123" s="90">
        <v>0.122330793375428</v>
      </c>
      <c r="K123" s="90">
        <v>7.9053205437728494E-2</v>
      </c>
      <c r="L123" s="90">
        <v>4.7022096322622803E-2</v>
      </c>
      <c r="M123" s="73">
        <v>159</v>
      </c>
      <c r="N123" s="73">
        <v>180</v>
      </c>
      <c r="O123" s="73">
        <v>141</v>
      </c>
      <c r="P123" s="73">
        <v>85</v>
      </c>
    </row>
    <row r="124" spans="9:16" x14ac:dyDescent="0.2">
      <c r="I124" s="90">
        <v>0.14874922767811599</v>
      </c>
      <c r="J124" s="90">
        <v>0.122442693884712</v>
      </c>
      <c r="K124" s="90">
        <v>7.4279958875945101E-2</v>
      </c>
      <c r="L124" s="90">
        <v>5.3470869141954099E-2</v>
      </c>
      <c r="M124" s="73">
        <v>160</v>
      </c>
      <c r="N124" s="73">
        <v>159</v>
      </c>
      <c r="O124" s="73">
        <v>161</v>
      </c>
      <c r="P124" s="73">
        <v>61</v>
      </c>
    </row>
    <row r="125" spans="9:16" x14ac:dyDescent="0.2">
      <c r="I125" s="90">
        <v>0.11552609250090901</v>
      </c>
      <c r="J125" s="90">
        <v>9.0493617526517203E-2</v>
      </c>
      <c r="K125" s="90">
        <v>6.5468156119293894E-2</v>
      </c>
      <c r="L125" s="90">
        <v>4.7675976911604002E-2</v>
      </c>
      <c r="M125" s="73">
        <v>103</v>
      </c>
      <c r="N125" s="73">
        <v>120</v>
      </c>
      <c r="O125" s="73">
        <v>142</v>
      </c>
      <c r="P125" s="73">
        <v>75</v>
      </c>
    </row>
    <row r="126" spans="9:16" x14ac:dyDescent="0.2">
      <c r="I126" s="90">
        <v>0.14542260034754501</v>
      </c>
      <c r="J126" s="90">
        <v>0.102768122589909</v>
      </c>
      <c r="K126" s="90">
        <v>7.0754301564362798E-2</v>
      </c>
      <c r="L126" s="90">
        <v>5.5213286669339098E-2</v>
      </c>
      <c r="M126" s="73">
        <v>145</v>
      </c>
      <c r="N126" s="73">
        <v>160</v>
      </c>
      <c r="O126" s="73">
        <v>218</v>
      </c>
      <c r="P126" s="73">
        <v>86</v>
      </c>
    </row>
    <row r="127" spans="9:16" x14ac:dyDescent="0.2">
      <c r="I127" s="90">
        <v>0.164066234229301</v>
      </c>
      <c r="J127" s="90">
        <v>0.118190854119006</v>
      </c>
      <c r="K127" s="90">
        <v>8.6943643941955806E-2</v>
      </c>
      <c r="L127" s="90">
        <v>5.7223309618726903E-2</v>
      </c>
      <c r="M127" s="73">
        <v>125</v>
      </c>
      <c r="N127" s="73">
        <v>137</v>
      </c>
      <c r="O127" s="73">
        <v>213</v>
      </c>
      <c r="P127" s="73">
        <v>113</v>
      </c>
    </row>
    <row r="128" spans="9:16" x14ac:dyDescent="0.2">
      <c r="I128" s="93">
        <v>0.207647756822779</v>
      </c>
      <c r="J128" s="93">
        <v>9.3412694426267998E-2</v>
      </c>
      <c r="K128" s="93">
        <v>6.5687199917144695E-2</v>
      </c>
      <c r="L128" s="93">
        <v>5.3216491386304902E-2</v>
      </c>
      <c r="M128" s="77">
        <v>230</v>
      </c>
      <c r="N128" s="77">
        <v>173</v>
      </c>
      <c r="O128" s="77">
        <v>253</v>
      </c>
      <c r="P128" s="77">
        <v>123</v>
      </c>
    </row>
    <row r="129" spans="9:16" x14ac:dyDescent="0.2">
      <c r="I129" s="93">
        <v>0.22605474298890599</v>
      </c>
      <c r="J129" s="93">
        <v>9.2005843978640797E-2</v>
      </c>
      <c r="K129" s="93">
        <v>0.17161112153246</v>
      </c>
      <c r="L129" s="93">
        <v>4.8963529840097803E-2</v>
      </c>
      <c r="M129" s="77">
        <v>197</v>
      </c>
      <c r="N129" s="77">
        <v>172</v>
      </c>
      <c r="O129" s="77">
        <v>172</v>
      </c>
      <c r="P129" s="77">
        <v>145</v>
      </c>
    </row>
    <row r="130" spans="9:16" x14ac:dyDescent="0.2">
      <c r="I130" s="93">
        <v>0.15415792487649699</v>
      </c>
      <c r="J130" s="93">
        <v>9.1474769067843603E-2</v>
      </c>
      <c r="K130" s="93">
        <v>8.71481074830424E-2</v>
      </c>
      <c r="L130" s="93">
        <v>5.1896824697102897E-2</v>
      </c>
      <c r="M130" s="77">
        <v>208</v>
      </c>
      <c r="N130" s="77">
        <v>135</v>
      </c>
      <c r="O130" s="77">
        <v>195</v>
      </c>
      <c r="P130" s="77">
        <v>167</v>
      </c>
    </row>
    <row r="131" spans="9:16" x14ac:dyDescent="0.2">
      <c r="I131" s="93">
        <v>0.13771110886217</v>
      </c>
      <c r="J131" s="93">
        <v>9.7150445698834201E-2</v>
      </c>
      <c r="K131" s="93">
        <v>4.7768018143640303E-2</v>
      </c>
      <c r="L131" s="93">
        <v>4.91124308097311E-2</v>
      </c>
      <c r="M131" s="77">
        <v>180</v>
      </c>
      <c r="N131" s="77">
        <v>189</v>
      </c>
      <c r="O131" s="77">
        <v>230</v>
      </c>
      <c r="P131" s="77">
        <v>196</v>
      </c>
    </row>
    <row r="132" spans="9:16" x14ac:dyDescent="0.2">
      <c r="I132" s="93">
        <v>0.18949852351476401</v>
      </c>
      <c r="J132" s="93">
        <v>7.3685068094209993E-2</v>
      </c>
      <c r="K132" s="93">
        <v>6.7878379393253196E-2</v>
      </c>
      <c r="L132" s="93">
        <v>5.0467928398006602E-2</v>
      </c>
      <c r="M132" s="77">
        <v>186</v>
      </c>
      <c r="N132" s="77">
        <v>196</v>
      </c>
      <c r="O132" s="77">
        <v>137</v>
      </c>
      <c r="P132" s="77">
        <v>155</v>
      </c>
    </row>
    <row r="133" spans="9:16" x14ac:dyDescent="0.2">
      <c r="I133" s="93">
        <v>0.14051013239422999</v>
      </c>
      <c r="J133" s="93">
        <v>8.6105424960965807E-2</v>
      </c>
      <c r="K133" s="93">
        <v>6.9974689042058405E-2</v>
      </c>
      <c r="L133" s="93">
        <v>5.1390992315518198E-2</v>
      </c>
      <c r="M133" s="77">
        <v>161</v>
      </c>
      <c r="N133" s="77">
        <v>142</v>
      </c>
      <c r="O133" s="77">
        <v>200</v>
      </c>
      <c r="P133" s="77">
        <v>175</v>
      </c>
    </row>
    <row r="134" spans="9:16" x14ac:dyDescent="0.2">
      <c r="I134" s="93">
        <v>0.17409210493933899</v>
      </c>
      <c r="J134" s="93">
        <v>8.3981681172319106E-2</v>
      </c>
      <c r="K134" s="93">
        <v>6.023903061541E-2</v>
      </c>
      <c r="L134" s="93">
        <v>5.3218508444112397E-2</v>
      </c>
      <c r="M134" s="77">
        <v>220</v>
      </c>
      <c r="N134" s="77">
        <v>276</v>
      </c>
      <c r="O134" s="77">
        <v>229</v>
      </c>
      <c r="P134" s="77">
        <v>72</v>
      </c>
    </row>
    <row r="135" spans="9:16" x14ac:dyDescent="0.2">
      <c r="I135" s="93">
        <v>0.15118611759157299</v>
      </c>
      <c r="J135" s="93">
        <v>7.3405176199077701E-2</v>
      </c>
      <c r="K135" s="93">
        <v>4.9056647408952402E-2</v>
      </c>
      <c r="L135" s="93">
        <v>4.6855959392105302E-2</v>
      </c>
      <c r="M135" s="77">
        <v>164</v>
      </c>
      <c r="N135" s="77">
        <v>190</v>
      </c>
      <c r="O135" s="77">
        <v>169</v>
      </c>
      <c r="P135" s="77">
        <v>118</v>
      </c>
    </row>
    <row r="136" spans="9:16" x14ac:dyDescent="0.2">
      <c r="I136" s="93">
        <v>0.18169163671553701</v>
      </c>
      <c r="J136" s="93">
        <v>7.5453327955375404E-2</v>
      </c>
      <c r="K136" s="93">
        <v>5.49795509517155E-2</v>
      </c>
      <c r="L136" s="93">
        <v>5.9136016547454401E-2</v>
      </c>
      <c r="M136" s="77">
        <v>210</v>
      </c>
      <c r="N136" s="77">
        <v>238</v>
      </c>
      <c r="O136" s="77">
        <v>166</v>
      </c>
      <c r="P136" s="77">
        <v>107</v>
      </c>
    </row>
    <row r="137" spans="9:16" x14ac:dyDescent="0.2">
      <c r="I137" s="93">
        <v>0.143313855192087</v>
      </c>
      <c r="J137" s="93">
        <v>7.2440856625809805E-2</v>
      </c>
      <c r="K137" s="93">
        <v>5.78179852773699E-2</v>
      </c>
      <c r="L137" s="93">
        <v>4.4244281592258301E-2</v>
      </c>
      <c r="M137" s="77">
        <v>193</v>
      </c>
      <c r="N137" s="77">
        <v>214</v>
      </c>
      <c r="O137" s="77">
        <v>215</v>
      </c>
      <c r="P137" s="77">
        <v>120</v>
      </c>
    </row>
    <row r="138" spans="9:16" x14ac:dyDescent="0.2">
      <c r="I138" s="93">
        <v>0.15020990832849901</v>
      </c>
      <c r="J138" s="93">
        <v>9.1217103720571097E-2</v>
      </c>
      <c r="K138" s="93">
        <v>5.2314061407525002E-2</v>
      </c>
      <c r="L138" s="93">
        <v>3.9467354668512998E-2</v>
      </c>
      <c r="M138" s="77">
        <v>172</v>
      </c>
      <c r="N138" s="77">
        <v>237</v>
      </c>
      <c r="O138" s="77">
        <v>135</v>
      </c>
      <c r="P138" s="77">
        <v>76</v>
      </c>
    </row>
    <row r="139" spans="9:16" x14ac:dyDescent="0.2">
      <c r="I139" s="94">
        <v>8.7153513185932396E-2</v>
      </c>
      <c r="J139" s="94">
        <v>4.1642404901459797E-2</v>
      </c>
      <c r="K139" s="94">
        <v>6.4888004561117096E-2</v>
      </c>
      <c r="L139" s="94">
        <v>3.4408467314906099E-2</v>
      </c>
      <c r="M139" s="95">
        <v>84</v>
      </c>
      <c r="N139" s="95">
        <v>133</v>
      </c>
      <c r="O139" s="95">
        <v>99</v>
      </c>
      <c r="P139" s="95">
        <v>97</v>
      </c>
    </row>
    <row r="140" spans="9:16" x14ac:dyDescent="0.2">
      <c r="I140" s="94">
        <v>9.3653080658981799E-2</v>
      </c>
      <c r="J140" s="94">
        <v>4.6038192969654002E-2</v>
      </c>
      <c r="K140" s="94">
        <v>6.1495520723281898E-2</v>
      </c>
      <c r="L140" s="94">
        <v>3.6376902190236197E-2</v>
      </c>
      <c r="M140" s="95">
        <v>148</v>
      </c>
      <c r="N140" s="95">
        <v>129</v>
      </c>
      <c r="O140" s="95">
        <v>138</v>
      </c>
      <c r="P140" s="95">
        <v>114</v>
      </c>
    </row>
    <row r="141" spans="9:16" x14ac:dyDescent="0.2">
      <c r="I141" s="94">
        <v>7.8701387147448204E-2</v>
      </c>
      <c r="J141" s="94">
        <v>4.1966903930171197E-2</v>
      </c>
      <c r="K141" s="94">
        <v>6.0602919239009297E-2</v>
      </c>
      <c r="L141" s="94">
        <v>4.5877983042274598E-2</v>
      </c>
      <c r="M141" s="95">
        <v>94</v>
      </c>
      <c r="N141" s="95">
        <v>92</v>
      </c>
      <c r="O141" s="95">
        <v>80</v>
      </c>
      <c r="P141" s="95">
        <v>64</v>
      </c>
    </row>
    <row r="142" spans="9:16" x14ac:dyDescent="0.2">
      <c r="I142" s="94">
        <v>0.110632205029357</v>
      </c>
      <c r="J142" s="94">
        <v>4.9903726050755097E-2</v>
      </c>
      <c r="K142" s="94">
        <v>6.8375845723253795E-2</v>
      </c>
      <c r="L142" s="94">
        <v>3.5045674700563599E-2</v>
      </c>
      <c r="M142" s="95">
        <v>135</v>
      </c>
      <c r="N142" s="95">
        <v>121</v>
      </c>
      <c r="O142" s="95">
        <v>88</v>
      </c>
      <c r="P142" s="95">
        <v>88</v>
      </c>
    </row>
    <row r="143" spans="9:16" x14ac:dyDescent="0.2">
      <c r="I143" s="94">
        <v>9.7601393373909301E-2</v>
      </c>
      <c r="J143" s="94">
        <v>4.7582682565280199E-2</v>
      </c>
      <c r="K143" s="94">
        <v>6.1692206408110101E-2</v>
      </c>
      <c r="L143" s="94">
        <v>4.0284846040620999E-2</v>
      </c>
      <c r="M143" s="95">
        <v>134</v>
      </c>
      <c r="N143" s="95">
        <v>102</v>
      </c>
      <c r="O143" s="95">
        <v>65</v>
      </c>
      <c r="P143" s="95">
        <v>78</v>
      </c>
    </row>
    <row r="144" spans="9:16" x14ac:dyDescent="0.2">
      <c r="I144" s="94">
        <v>9.5805884546988102E-2</v>
      </c>
      <c r="J144" s="94">
        <v>3.84859878161335E-2</v>
      </c>
      <c r="K144" s="94">
        <v>6.9388825688967398E-2</v>
      </c>
      <c r="L144" s="94">
        <v>4.8847147182884902E-2</v>
      </c>
      <c r="M144" s="95">
        <v>106</v>
      </c>
      <c r="N144" s="95">
        <v>89</v>
      </c>
      <c r="O144" s="95">
        <v>55</v>
      </c>
      <c r="P144" s="95">
        <v>62</v>
      </c>
    </row>
    <row r="145" spans="9:16" x14ac:dyDescent="0.2">
      <c r="I145" s="94">
        <v>9.0785859538061106E-2</v>
      </c>
      <c r="J145" s="94">
        <v>4.5006718537236999E-2</v>
      </c>
      <c r="K145" s="94">
        <v>6.0048261612665799E-2</v>
      </c>
      <c r="L145" s="94">
        <v>4.5841399170241097E-2</v>
      </c>
      <c r="M145" s="95">
        <v>127</v>
      </c>
      <c r="N145" s="95">
        <v>111</v>
      </c>
      <c r="O145" s="95">
        <v>15</v>
      </c>
      <c r="P145" s="95">
        <v>69</v>
      </c>
    </row>
    <row r="146" spans="9:16" x14ac:dyDescent="0.2">
      <c r="I146" s="94">
        <v>7.8431473085806003E-2</v>
      </c>
      <c r="J146" s="94">
        <v>5.40854335707152E-2</v>
      </c>
      <c r="K146" s="94">
        <v>5.9323127601745497E-2</v>
      </c>
      <c r="L146" s="94">
        <v>4.6980295387027499E-2</v>
      </c>
      <c r="M146" s="95">
        <v>102</v>
      </c>
      <c r="N146" s="95">
        <v>81</v>
      </c>
      <c r="O146" s="95">
        <v>51</v>
      </c>
      <c r="P146" s="95">
        <v>87</v>
      </c>
    </row>
    <row r="147" spans="9:16" x14ac:dyDescent="0.2">
      <c r="I147" s="94">
        <v>8.27032166569351E-2</v>
      </c>
      <c r="J147" s="94">
        <v>4.2622725900496101E-2</v>
      </c>
      <c r="K147" s="94">
        <v>5.9888361806132502E-2</v>
      </c>
      <c r="L147" s="94">
        <v>6.05653876644804E-2</v>
      </c>
      <c r="M147" s="95">
        <v>93</v>
      </c>
      <c r="N147" s="95">
        <v>93</v>
      </c>
      <c r="O147" s="95">
        <v>95</v>
      </c>
      <c r="P147" s="95">
        <v>69</v>
      </c>
    </row>
    <row r="149" spans="9:16" x14ac:dyDescent="0.2">
      <c r="I149" s="120" t="s">
        <v>12</v>
      </c>
      <c r="J149" s="120"/>
      <c r="K149" s="120"/>
      <c r="L149" s="120"/>
      <c r="M149" s="120" t="s">
        <v>13</v>
      </c>
      <c r="N149" s="120"/>
      <c r="O149" s="120"/>
      <c r="P149" s="120"/>
    </row>
    <row r="150" spans="9:16" x14ac:dyDescent="0.2">
      <c r="I150" s="129" t="s">
        <v>20</v>
      </c>
      <c r="J150" s="130"/>
      <c r="K150" s="130"/>
      <c r="L150" s="130"/>
      <c r="M150" s="130"/>
      <c r="N150" s="130"/>
      <c r="O150" s="130"/>
      <c r="P150" s="133"/>
    </row>
    <row r="151" spans="9:16" x14ac:dyDescent="0.2">
      <c r="I151" s="56" t="s">
        <v>7</v>
      </c>
      <c r="J151" s="56" t="s">
        <v>8</v>
      </c>
      <c r="K151" s="56" t="s">
        <v>9</v>
      </c>
      <c r="L151" s="56" t="s">
        <v>10</v>
      </c>
      <c r="M151" s="56" t="s">
        <v>7</v>
      </c>
      <c r="N151" s="56" t="s">
        <v>8</v>
      </c>
      <c r="O151" s="56" t="s">
        <v>9</v>
      </c>
      <c r="P151" s="56" t="s">
        <v>10</v>
      </c>
    </row>
    <row r="152" spans="9:16" x14ac:dyDescent="0.2">
      <c r="I152" s="90">
        <v>0.122961514548388</v>
      </c>
      <c r="J152" s="90">
        <v>0.111185496358277</v>
      </c>
      <c r="K152" s="90">
        <v>5.7312205531836698E-2</v>
      </c>
      <c r="L152" s="90">
        <v>4.9505483464358402E-2</v>
      </c>
      <c r="M152" s="73">
        <v>148</v>
      </c>
      <c r="N152" s="73">
        <v>186</v>
      </c>
      <c r="O152" s="73">
        <v>155</v>
      </c>
      <c r="P152" s="73">
        <v>122</v>
      </c>
    </row>
    <row r="153" spans="9:16" x14ac:dyDescent="0.2">
      <c r="I153" s="90">
        <v>0.12917013456983101</v>
      </c>
      <c r="J153" s="90">
        <v>9.8728329784828595E-2</v>
      </c>
      <c r="K153" s="90">
        <v>4.8564540457657998E-2</v>
      </c>
      <c r="L153" s="90">
        <v>4.8964379712096801E-2</v>
      </c>
      <c r="M153" s="73">
        <v>167</v>
      </c>
      <c r="N153" s="73">
        <v>196</v>
      </c>
      <c r="O153" s="73">
        <v>153</v>
      </c>
      <c r="P153" s="73">
        <v>102</v>
      </c>
    </row>
    <row r="154" spans="9:16" x14ac:dyDescent="0.2">
      <c r="I154" s="90">
        <v>0.12299168708576901</v>
      </c>
      <c r="J154" s="90">
        <v>8.5308080274760695E-2</v>
      </c>
      <c r="K154" s="90">
        <v>5.3004774982675397E-2</v>
      </c>
      <c r="L154" s="90">
        <v>5.0247819098118297E-2</v>
      </c>
      <c r="M154" s="73">
        <v>129</v>
      </c>
      <c r="N154" s="73">
        <v>159</v>
      </c>
      <c r="O154" s="73">
        <v>182</v>
      </c>
      <c r="P154" s="73">
        <v>133</v>
      </c>
    </row>
    <row r="155" spans="9:16" x14ac:dyDescent="0.2">
      <c r="I155" s="90">
        <v>0.12830808711736699</v>
      </c>
      <c r="J155" s="90">
        <v>6.7670883274439306E-2</v>
      </c>
      <c r="K155" s="90">
        <v>4.8792569899264303E-2</v>
      </c>
      <c r="L155" s="90">
        <v>6.7701962618367598E-2</v>
      </c>
      <c r="M155" s="73">
        <v>167</v>
      </c>
      <c r="N155" s="73">
        <v>125</v>
      </c>
      <c r="O155" s="73">
        <v>163</v>
      </c>
      <c r="P155" s="73">
        <v>171</v>
      </c>
    </row>
    <row r="156" spans="9:16" x14ac:dyDescent="0.2">
      <c r="I156" s="90">
        <v>2.90252493881363E-2</v>
      </c>
      <c r="J156" s="90">
        <v>6.1286997555282802E-2</v>
      </c>
      <c r="K156" s="90">
        <v>4.4276848290442303E-2</v>
      </c>
      <c r="L156" s="90">
        <v>6.3905168750219093E-2</v>
      </c>
      <c r="M156" s="73">
        <v>122</v>
      </c>
      <c r="N156" s="73">
        <v>82</v>
      </c>
      <c r="O156" s="73">
        <v>147</v>
      </c>
      <c r="P156" s="73">
        <v>163</v>
      </c>
    </row>
    <row r="157" spans="9:16" x14ac:dyDescent="0.2">
      <c r="I157" s="90">
        <v>3.24661018837622E-2</v>
      </c>
      <c r="J157" s="90">
        <v>0.102487847895723</v>
      </c>
      <c r="K157" s="90">
        <v>5.2572817046372601E-2</v>
      </c>
      <c r="L157" s="90">
        <v>8.1569908654044898E-2</v>
      </c>
      <c r="M157" s="73">
        <v>173</v>
      </c>
      <c r="N157" s="73">
        <v>160</v>
      </c>
      <c r="O157" s="73">
        <v>183</v>
      </c>
      <c r="P157" s="73">
        <v>134</v>
      </c>
    </row>
    <row r="158" spans="9:16" x14ac:dyDescent="0.2">
      <c r="I158" s="90">
        <v>0.140479412892483</v>
      </c>
      <c r="J158" s="90" t="s">
        <v>22</v>
      </c>
      <c r="K158" s="90">
        <v>8.0302923848395505E-2</v>
      </c>
      <c r="L158" s="90">
        <v>6.2098887688116999E-2</v>
      </c>
      <c r="M158" s="73">
        <v>177</v>
      </c>
      <c r="N158" s="73" t="s">
        <v>22</v>
      </c>
      <c r="O158" s="73">
        <v>170</v>
      </c>
      <c r="P158" s="73">
        <v>156</v>
      </c>
    </row>
    <row r="159" spans="9:16" x14ac:dyDescent="0.2">
      <c r="I159" s="90">
        <v>0.14565905087151701</v>
      </c>
      <c r="J159" s="90">
        <v>8.09282953902455E-2</v>
      </c>
      <c r="K159" s="90">
        <v>6.7770507317251899E-2</v>
      </c>
      <c r="L159" s="90">
        <v>4.4094077188496499E-2</v>
      </c>
      <c r="M159" s="73">
        <v>167</v>
      </c>
      <c r="N159" s="73">
        <v>182</v>
      </c>
      <c r="O159" s="73">
        <v>158</v>
      </c>
      <c r="P159" s="73">
        <v>100</v>
      </c>
    </row>
    <row r="160" spans="9:16" x14ac:dyDescent="0.2">
      <c r="I160" s="90">
        <v>0.18081516015574201</v>
      </c>
      <c r="J160" s="90">
        <v>8.2500667059754298E-2</v>
      </c>
      <c r="K160" s="90">
        <v>7.6825225868358701E-2</v>
      </c>
      <c r="L160" s="90">
        <v>4.9407506647898197E-2</v>
      </c>
      <c r="M160" s="73">
        <v>199</v>
      </c>
      <c r="N160" s="73">
        <v>192</v>
      </c>
      <c r="O160" s="73">
        <v>131</v>
      </c>
      <c r="P160" s="73">
        <v>113</v>
      </c>
    </row>
    <row r="161" spans="9:16" x14ac:dyDescent="0.2">
      <c r="I161" s="90">
        <v>0.122651905311031</v>
      </c>
      <c r="J161" s="90">
        <v>9.0476000808583798E-2</v>
      </c>
      <c r="K161" s="90">
        <v>6.7594017568141401E-2</v>
      </c>
      <c r="L161" s="90">
        <v>5.9305483960144498E-2</v>
      </c>
      <c r="M161" s="73">
        <v>152</v>
      </c>
      <c r="N161" s="73">
        <v>184</v>
      </c>
      <c r="O161" s="73">
        <v>125</v>
      </c>
      <c r="P161" s="73">
        <v>150</v>
      </c>
    </row>
    <row r="162" spans="9:16" x14ac:dyDescent="0.2">
      <c r="I162" s="90">
        <v>0.15043833768182499</v>
      </c>
      <c r="J162" s="90">
        <v>6.08039505310577E-2</v>
      </c>
      <c r="K162" s="90">
        <v>5.8882570974985199E-2</v>
      </c>
      <c r="L162" s="90">
        <v>6.3441864290907701E-2</v>
      </c>
      <c r="M162" s="73">
        <v>144</v>
      </c>
      <c r="N162" s="73">
        <v>110</v>
      </c>
      <c r="O162" s="73">
        <v>125</v>
      </c>
      <c r="P162" s="73">
        <v>101</v>
      </c>
    </row>
    <row r="163" spans="9:16" x14ac:dyDescent="0.2">
      <c r="I163" s="90">
        <v>0.14125995037218</v>
      </c>
      <c r="J163" s="90">
        <v>8.7990450380186699E-2</v>
      </c>
      <c r="K163" s="90">
        <v>6.87972533441914E-2</v>
      </c>
      <c r="L163" s="90">
        <v>5.6900361426608398E-2</v>
      </c>
      <c r="M163" s="73">
        <v>152</v>
      </c>
      <c r="N163" s="73">
        <v>166</v>
      </c>
      <c r="O163" s="73">
        <v>133</v>
      </c>
      <c r="P163" s="73">
        <v>145</v>
      </c>
    </row>
    <row r="164" spans="9:16" x14ac:dyDescent="0.2">
      <c r="I164" s="93">
        <v>0.17234124997313099</v>
      </c>
      <c r="J164" s="93">
        <v>8.0512292020675696E-2</v>
      </c>
      <c r="K164" s="93">
        <v>3.96962969730036E-2</v>
      </c>
      <c r="L164" s="93">
        <v>4.1876296509147301E-2</v>
      </c>
      <c r="M164" s="77">
        <v>259</v>
      </c>
      <c r="N164" s="77">
        <v>210</v>
      </c>
      <c r="O164" s="77">
        <v>168</v>
      </c>
      <c r="P164" s="77">
        <v>140</v>
      </c>
    </row>
    <row r="165" spans="9:16" x14ac:dyDescent="0.2">
      <c r="I165" s="93">
        <v>0.18894657681723001</v>
      </c>
      <c r="J165" s="93">
        <v>0.10282013330117799</v>
      </c>
      <c r="K165" s="93">
        <v>4.2610244361085903E-2</v>
      </c>
      <c r="L165" s="93">
        <v>3.9953066847121202E-2</v>
      </c>
      <c r="M165" s="77">
        <v>218</v>
      </c>
      <c r="N165" s="77">
        <v>187</v>
      </c>
      <c r="O165" s="77">
        <v>188</v>
      </c>
      <c r="P165" s="77">
        <v>163</v>
      </c>
    </row>
    <row r="166" spans="9:16" x14ac:dyDescent="0.2">
      <c r="I166" s="93">
        <v>0.16475255558357299</v>
      </c>
      <c r="J166" s="93">
        <v>9.03234517505795E-2</v>
      </c>
      <c r="K166" s="93">
        <v>4.4756924641247302E-2</v>
      </c>
      <c r="L166" s="93">
        <v>4.67116881902735E-2</v>
      </c>
      <c r="M166" s="77">
        <v>213</v>
      </c>
      <c r="N166" s="77">
        <v>237</v>
      </c>
      <c r="O166" s="77">
        <v>218</v>
      </c>
      <c r="P166" s="77">
        <v>161</v>
      </c>
    </row>
    <row r="167" spans="9:16" x14ac:dyDescent="0.2">
      <c r="I167" s="93">
        <v>0.16231279337365601</v>
      </c>
      <c r="J167" s="93">
        <v>8.0992877290194096E-2</v>
      </c>
      <c r="K167" s="93">
        <v>4.8809246138742497E-2</v>
      </c>
      <c r="L167" s="93">
        <v>4.2275813510297001E-2</v>
      </c>
      <c r="M167" s="77">
        <v>217</v>
      </c>
      <c r="N167" s="77">
        <v>197</v>
      </c>
      <c r="O167" s="77">
        <v>206</v>
      </c>
      <c r="P167" s="77">
        <v>167</v>
      </c>
    </row>
    <row r="168" spans="9:16" x14ac:dyDescent="0.2">
      <c r="I168" s="93">
        <v>0.173197401613786</v>
      </c>
      <c r="J168" s="93">
        <v>8.2318477960707903E-2</v>
      </c>
      <c r="K168" s="93">
        <v>3.8460794603697501E-2</v>
      </c>
      <c r="L168" s="93">
        <v>4.4270114930023398E-2</v>
      </c>
      <c r="M168" s="77">
        <v>200</v>
      </c>
      <c r="N168" s="77">
        <v>228</v>
      </c>
      <c r="O168" s="77">
        <v>219</v>
      </c>
      <c r="P168" s="77">
        <v>182</v>
      </c>
    </row>
    <row r="169" spans="9:16" x14ac:dyDescent="0.2">
      <c r="I169" s="93">
        <v>0.137746755545264</v>
      </c>
      <c r="J169" s="93">
        <v>7.9892693879433596E-2</v>
      </c>
      <c r="K169" s="93">
        <v>3.9367047278699101E-2</v>
      </c>
      <c r="L169" s="93">
        <v>5.2119543115716503E-2</v>
      </c>
      <c r="M169" s="77">
        <v>135</v>
      </c>
      <c r="N169" s="77">
        <v>198</v>
      </c>
      <c r="O169" s="77">
        <v>217</v>
      </c>
      <c r="P169" s="77">
        <v>127</v>
      </c>
    </row>
    <row r="170" spans="9:16" x14ac:dyDescent="0.2">
      <c r="I170" s="93">
        <v>0.15795297110760001</v>
      </c>
      <c r="J170" s="93">
        <v>9.4911005388536807E-2</v>
      </c>
      <c r="K170" s="93">
        <v>5.6656320414232998E-2</v>
      </c>
      <c r="L170" s="93">
        <v>3.3626789532878003E-2</v>
      </c>
      <c r="M170" s="77">
        <v>194</v>
      </c>
      <c r="N170" s="77">
        <v>223</v>
      </c>
      <c r="O170" s="77">
        <v>212</v>
      </c>
      <c r="P170" s="77">
        <v>79</v>
      </c>
    </row>
    <row r="171" spans="9:16" x14ac:dyDescent="0.2">
      <c r="I171" s="93">
        <v>0.15495049839519601</v>
      </c>
      <c r="J171" s="93">
        <v>7.9949740617765302E-2</v>
      </c>
      <c r="K171" s="93">
        <v>6.0390679905034099E-2</v>
      </c>
      <c r="L171" s="93">
        <v>4.5016956534000799E-2</v>
      </c>
      <c r="M171" s="77">
        <v>203</v>
      </c>
      <c r="N171" s="77">
        <v>217</v>
      </c>
      <c r="O171" s="77">
        <v>211</v>
      </c>
      <c r="P171" s="77">
        <v>95</v>
      </c>
    </row>
    <row r="172" spans="9:16" x14ac:dyDescent="0.2">
      <c r="I172" s="93">
        <v>0.18738121345706901</v>
      </c>
      <c r="J172" s="93">
        <v>7.8975392852014298E-2</v>
      </c>
      <c r="K172" s="93">
        <v>5.6083168948064699E-2</v>
      </c>
      <c r="L172" s="93">
        <v>2.9842589153322E-2</v>
      </c>
      <c r="M172" s="77">
        <v>240</v>
      </c>
      <c r="N172" s="77">
        <v>259</v>
      </c>
      <c r="O172" s="77">
        <v>182</v>
      </c>
      <c r="P172" s="77">
        <v>111</v>
      </c>
    </row>
    <row r="173" spans="9:16" x14ac:dyDescent="0.2">
      <c r="I173" s="93">
        <v>0.16213232538998801</v>
      </c>
      <c r="J173" s="93">
        <v>7.9178019670417502E-2</v>
      </c>
      <c r="K173" s="93">
        <v>5.4137354017429598E-2</v>
      </c>
      <c r="L173" s="93">
        <v>3.8604775571511797E-2</v>
      </c>
      <c r="M173" s="77">
        <v>225</v>
      </c>
      <c r="N173" s="77">
        <v>221</v>
      </c>
      <c r="O173" s="77">
        <v>193</v>
      </c>
      <c r="P173" s="77">
        <v>97</v>
      </c>
    </row>
    <row r="174" spans="9:16" x14ac:dyDescent="0.2">
      <c r="I174" s="93">
        <v>0.14448789457939301</v>
      </c>
      <c r="J174" s="93">
        <v>8.0968263898794704E-2</v>
      </c>
      <c r="K174" s="93">
        <v>5.5741445070428497E-2</v>
      </c>
      <c r="L174" s="93">
        <v>4.0497698761601697E-2</v>
      </c>
      <c r="M174" s="77">
        <v>220</v>
      </c>
      <c r="N174" s="77">
        <v>229</v>
      </c>
      <c r="O174" s="77">
        <v>227</v>
      </c>
      <c r="P174" s="77">
        <v>69</v>
      </c>
    </row>
    <row r="175" spans="9:16" x14ac:dyDescent="0.2">
      <c r="I175" s="94">
        <v>5.00774198675197E-2</v>
      </c>
      <c r="J175" s="94">
        <v>3.9979341396714697E-2</v>
      </c>
      <c r="K175" s="94">
        <v>3.93970732754238E-2</v>
      </c>
      <c r="L175" s="94">
        <v>2.74381259470672E-2</v>
      </c>
      <c r="M175" s="95">
        <v>85</v>
      </c>
      <c r="N175" s="95">
        <v>106</v>
      </c>
      <c r="O175" s="95">
        <v>85</v>
      </c>
      <c r="P175" s="95">
        <v>98</v>
      </c>
    </row>
    <row r="176" spans="9:16" x14ac:dyDescent="0.2">
      <c r="I176" s="94">
        <v>5.9982366151246101E-2</v>
      </c>
      <c r="J176" s="94">
        <v>3.1705543820177699E-2</v>
      </c>
      <c r="K176" s="94">
        <v>4.24868186931045E-2</v>
      </c>
      <c r="L176" s="94">
        <v>3.04355791507426E-2</v>
      </c>
      <c r="M176" s="95">
        <v>85</v>
      </c>
      <c r="N176" s="95">
        <v>143</v>
      </c>
      <c r="O176" s="95">
        <v>112</v>
      </c>
      <c r="P176" s="95">
        <v>104</v>
      </c>
    </row>
    <row r="177" spans="9:16" x14ac:dyDescent="0.2">
      <c r="I177" s="94">
        <v>5.1247658684728803E-2</v>
      </c>
      <c r="J177" s="94">
        <v>4.7488414260390202E-2</v>
      </c>
      <c r="K177" s="94">
        <v>4.0351771028646101E-2</v>
      </c>
      <c r="L177" s="94">
        <v>3.0135419914194699E-2</v>
      </c>
      <c r="M177" s="95">
        <v>69</v>
      </c>
      <c r="N177" s="95">
        <v>85</v>
      </c>
      <c r="O177" s="95">
        <v>78</v>
      </c>
      <c r="P177" s="95">
        <v>70</v>
      </c>
    </row>
    <row r="178" spans="9:16" x14ac:dyDescent="0.2">
      <c r="I178" s="94">
        <v>6.8880747839255296E-2</v>
      </c>
      <c r="J178" s="94">
        <v>3.84556456128873E-2</v>
      </c>
      <c r="K178" s="94">
        <v>3.8692924005846702E-2</v>
      </c>
      <c r="L178" s="94">
        <v>2.57472922438657E-2</v>
      </c>
      <c r="M178" s="95">
        <v>110</v>
      </c>
      <c r="N178" s="95">
        <v>87</v>
      </c>
      <c r="O178" s="95">
        <v>101</v>
      </c>
      <c r="P178" s="95">
        <v>92</v>
      </c>
    </row>
    <row r="179" spans="9:16" x14ac:dyDescent="0.2">
      <c r="I179" s="94">
        <v>5.7314837965193301E-2</v>
      </c>
      <c r="J179" s="94">
        <v>2.6956398186369999E-2</v>
      </c>
      <c r="K179" s="94">
        <v>4.3453890717149897E-2</v>
      </c>
      <c r="L179" s="94">
        <v>2.8557374742497501E-2</v>
      </c>
      <c r="M179" s="95">
        <v>87</v>
      </c>
      <c r="N179" s="95">
        <v>88</v>
      </c>
      <c r="O179" s="95">
        <v>88</v>
      </c>
      <c r="P179" s="95">
        <v>88</v>
      </c>
    </row>
    <row r="180" spans="9:16" x14ac:dyDescent="0.2">
      <c r="I180" s="94">
        <v>2.6191993015093298E-2</v>
      </c>
      <c r="J180" s="94">
        <v>2.63852255416826E-2</v>
      </c>
      <c r="K180" s="94">
        <v>4.2485046248369102E-2</v>
      </c>
      <c r="L180" s="94">
        <v>3.14857254257448E-2</v>
      </c>
      <c r="M180" s="95">
        <v>78</v>
      </c>
      <c r="N180" s="95">
        <v>71</v>
      </c>
      <c r="O180" s="95">
        <v>77</v>
      </c>
      <c r="P180" s="95">
        <v>58</v>
      </c>
    </row>
    <row r="181" spans="9:16" x14ac:dyDescent="0.2">
      <c r="I181" s="94">
        <v>4.9010268225253201E-2</v>
      </c>
      <c r="J181" s="94">
        <v>2.5387096444705399E-2</v>
      </c>
      <c r="K181" s="94">
        <v>3.5687199810461298E-2</v>
      </c>
      <c r="L181" s="94">
        <v>2.7910365457965401E-2</v>
      </c>
      <c r="M181" s="95">
        <v>111</v>
      </c>
      <c r="N181" s="95">
        <v>90</v>
      </c>
      <c r="O181" s="95">
        <v>98</v>
      </c>
      <c r="P181" s="95">
        <v>79</v>
      </c>
    </row>
    <row r="182" spans="9:16" x14ac:dyDescent="0.2">
      <c r="I182" s="94">
        <v>2.7985247309608101E-2</v>
      </c>
      <c r="J182" s="94">
        <v>3.7690587195554098E-2</v>
      </c>
      <c r="K182" s="94">
        <v>3.9316667512520401E-2</v>
      </c>
      <c r="L182" s="94">
        <v>2.8216257663956398E-2</v>
      </c>
      <c r="M182" s="95">
        <v>92</v>
      </c>
      <c r="N182" s="95">
        <v>86</v>
      </c>
      <c r="O182" s="95">
        <v>92</v>
      </c>
      <c r="P182" s="95">
        <v>97</v>
      </c>
    </row>
    <row r="183" spans="9:16" x14ac:dyDescent="0.2">
      <c r="I183" s="94">
        <v>2.6397577381853301E-2</v>
      </c>
      <c r="J183" s="94">
        <v>2.7016976967247801E-2</v>
      </c>
      <c r="K183" s="94">
        <v>3.9899273725295802E-2</v>
      </c>
      <c r="L183" s="94">
        <v>2.9252148972773999E-2</v>
      </c>
      <c r="M183" s="95">
        <v>88</v>
      </c>
      <c r="N183" s="95">
        <v>73</v>
      </c>
      <c r="O183" s="95">
        <v>87</v>
      </c>
      <c r="P183" s="95">
        <v>53</v>
      </c>
    </row>
    <row r="185" spans="9:16" x14ac:dyDescent="0.2">
      <c r="I185" s="120" t="s">
        <v>12</v>
      </c>
      <c r="J185" s="120"/>
      <c r="K185" s="120"/>
      <c r="L185" s="120"/>
      <c r="M185" s="120" t="s">
        <v>13</v>
      </c>
      <c r="N185" s="120"/>
      <c r="O185" s="120"/>
      <c r="P185" s="120"/>
    </row>
    <row r="186" spans="9:16" x14ac:dyDescent="0.2">
      <c r="I186" s="129" t="s">
        <v>21</v>
      </c>
      <c r="J186" s="130"/>
      <c r="K186" s="130"/>
      <c r="L186" s="130"/>
      <c r="M186" s="130"/>
      <c r="N186" s="130"/>
      <c r="O186" s="130"/>
      <c r="P186" s="133"/>
    </row>
    <row r="187" spans="9:16" x14ac:dyDescent="0.2">
      <c r="I187" s="56" t="s">
        <v>7</v>
      </c>
      <c r="J187" s="56" t="s">
        <v>8</v>
      </c>
      <c r="K187" s="56" t="s">
        <v>9</v>
      </c>
      <c r="L187" s="56" t="s">
        <v>10</v>
      </c>
      <c r="M187" s="56" t="s">
        <v>7</v>
      </c>
      <c r="N187" s="56" t="s">
        <v>8</v>
      </c>
      <c r="O187" s="56" t="s">
        <v>9</v>
      </c>
      <c r="P187" s="56" t="s">
        <v>10</v>
      </c>
    </row>
    <row r="188" spans="9:16" x14ac:dyDescent="0.2">
      <c r="I188" s="90">
        <v>0.25030164514903103</v>
      </c>
      <c r="J188" s="90">
        <v>9.4730968118906203E-2</v>
      </c>
      <c r="K188" s="90">
        <v>6.3858210986866601E-2</v>
      </c>
      <c r="L188" s="90">
        <v>6.0652253093652499E-2</v>
      </c>
      <c r="M188" s="73">
        <v>49</v>
      </c>
      <c r="N188" s="73">
        <v>61</v>
      </c>
      <c r="O188" s="73">
        <v>88</v>
      </c>
      <c r="P188" s="73">
        <v>78</v>
      </c>
    </row>
    <row r="189" spans="9:16" x14ac:dyDescent="0.2">
      <c r="I189" s="90">
        <v>0.150236644359904</v>
      </c>
      <c r="J189" s="90">
        <v>5.9775031400135702E-2</v>
      </c>
      <c r="K189" s="90">
        <v>5.6194390589032799E-2</v>
      </c>
      <c r="L189" s="90">
        <v>4.8438763121560598E-2</v>
      </c>
      <c r="M189" s="73">
        <v>103</v>
      </c>
      <c r="N189" s="73">
        <v>113</v>
      </c>
      <c r="O189" s="73">
        <v>78</v>
      </c>
      <c r="P189" s="73">
        <v>111</v>
      </c>
    </row>
    <row r="190" spans="9:16" x14ac:dyDescent="0.2">
      <c r="I190" s="90">
        <v>0.153556211610239</v>
      </c>
      <c r="J190" s="90">
        <v>0.110598649558967</v>
      </c>
      <c r="K190" s="90">
        <v>5.5252607999189997E-2</v>
      </c>
      <c r="L190" s="90">
        <v>5.2818167199312101E-2</v>
      </c>
      <c r="M190" s="73">
        <v>134</v>
      </c>
      <c r="N190" s="73">
        <v>175</v>
      </c>
      <c r="O190" s="73">
        <v>143</v>
      </c>
      <c r="P190" s="73">
        <v>114</v>
      </c>
    </row>
    <row r="191" spans="9:16" x14ac:dyDescent="0.2">
      <c r="I191" s="90">
        <v>0.16800186563466701</v>
      </c>
      <c r="J191" s="90">
        <v>6.7482330020102899E-2</v>
      </c>
      <c r="K191" s="90">
        <v>5.2042872073155402E-2</v>
      </c>
      <c r="L191" s="90">
        <v>4.5322685222575897E-2</v>
      </c>
      <c r="M191" s="73">
        <v>82</v>
      </c>
      <c r="N191" s="73">
        <v>93</v>
      </c>
      <c r="O191" s="73">
        <v>58</v>
      </c>
      <c r="P191" s="73">
        <v>121</v>
      </c>
    </row>
    <row r="192" spans="9:16" x14ac:dyDescent="0.2">
      <c r="I192" s="90">
        <v>0.14960963014777301</v>
      </c>
      <c r="J192" s="90">
        <v>6.1128587528943998E-2</v>
      </c>
      <c r="K192" s="90">
        <v>7.1459236158278705E-2</v>
      </c>
      <c r="L192" s="90">
        <v>4.42324990982337E-2</v>
      </c>
      <c r="M192" s="73">
        <v>77</v>
      </c>
      <c r="N192" s="73">
        <v>106</v>
      </c>
      <c r="O192" s="73">
        <v>71</v>
      </c>
      <c r="P192" s="73">
        <v>120</v>
      </c>
    </row>
    <row r="193" spans="9:16" x14ac:dyDescent="0.2">
      <c r="I193" s="90">
        <v>0.13898216737265801</v>
      </c>
      <c r="J193" s="90">
        <v>9.5604777731843102E-2</v>
      </c>
      <c r="K193" s="90">
        <v>6.2810292686129102E-2</v>
      </c>
      <c r="L193" s="90">
        <v>5.66095505176544E-2</v>
      </c>
      <c r="M193" s="73">
        <v>103</v>
      </c>
      <c r="N193" s="73">
        <v>200</v>
      </c>
      <c r="O193" s="73">
        <v>97</v>
      </c>
      <c r="P193" s="73">
        <v>107</v>
      </c>
    </row>
    <row r="194" spans="9:16" x14ac:dyDescent="0.2">
      <c r="I194" s="90">
        <v>0.14132087004587801</v>
      </c>
      <c r="J194" s="90">
        <v>7.1138585639905105E-2</v>
      </c>
      <c r="K194" s="90">
        <v>5.1872416319541398E-2</v>
      </c>
      <c r="L194" s="90">
        <v>5.0655677311202997E-2</v>
      </c>
      <c r="M194" s="73">
        <v>97</v>
      </c>
      <c r="N194" s="73">
        <v>112</v>
      </c>
      <c r="O194" s="73">
        <v>82</v>
      </c>
      <c r="P194" s="73">
        <v>83</v>
      </c>
    </row>
    <row r="195" spans="9:16" x14ac:dyDescent="0.2">
      <c r="I195" s="90">
        <v>0.212174946012717</v>
      </c>
      <c r="J195" s="90">
        <v>8.3685187708655601E-2</v>
      </c>
      <c r="K195" s="90">
        <v>5.7912582122290703E-2</v>
      </c>
      <c r="L195" s="90">
        <v>4.5793298187012998E-2</v>
      </c>
      <c r="M195" s="73">
        <v>73</v>
      </c>
      <c r="N195" s="73">
        <v>118</v>
      </c>
      <c r="O195" s="73">
        <v>112</v>
      </c>
      <c r="P195" s="73">
        <v>97</v>
      </c>
    </row>
    <row r="196" spans="9:16" x14ac:dyDescent="0.2">
      <c r="I196" s="90">
        <v>0.184635297856309</v>
      </c>
      <c r="J196" s="90">
        <v>0.10129819249866601</v>
      </c>
      <c r="K196" s="90">
        <v>6.6162394801437596E-2</v>
      </c>
      <c r="L196" s="90">
        <v>5.0016292061626097E-2</v>
      </c>
      <c r="M196" s="73">
        <v>154</v>
      </c>
      <c r="N196" s="73">
        <v>155</v>
      </c>
      <c r="O196" s="73">
        <v>120</v>
      </c>
      <c r="P196" s="73">
        <v>176</v>
      </c>
    </row>
    <row r="197" spans="9:16" x14ac:dyDescent="0.2">
      <c r="I197" s="90">
        <v>0.19541128169973901</v>
      </c>
      <c r="J197" s="90">
        <v>8.1841058994863602E-2</v>
      </c>
      <c r="K197" s="90">
        <v>7.3673823470343597E-2</v>
      </c>
      <c r="L197" s="90">
        <v>4.6481730393056898E-2</v>
      </c>
      <c r="M197" s="73">
        <v>103</v>
      </c>
      <c r="N197" s="73">
        <v>140</v>
      </c>
      <c r="O197" s="73">
        <v>58</v>
      </c>
      <c r="P197" s="73">
        <v>125</v>
      </c>
    </row>
    <row r="198" spans="9:16" x14ac:dyDescent="0.2">
      <c r="I198" s="90">
        <v>0.169019411950108</v>
      </c>
      <c r="J198" s="90">
        <v>5.7154026465001499E-2</v>
      </c>
      <c r="K198" s="90">
        <v>5.4735633374351299E-2</v>
      </c>
      <c r="L198" s="90">
        <v>5.12629225431614E-2</v>
      </c>
      <c r="M198" s="73">
        <v>114</v>
      </c>
      <c r="N198" s="73">
        <v>154</v>
      </c>
      <c r="O198" s="73">
        <v>76</v>
      </c>
      <c r="P198" s="73">
        <v>135</v>
      </c>
    </row>
    <row r="199" spans="9:16" x14ac:dyDescent="0.2">
      <c r="I199" s="90">
        <v>0.18090075294608701</v>
      </c>
      <c r="J199" s="90">
        <v>6.3710189122607702E-2</v>
      </c>
      <c r="K199" s="90">
        <v>5.8814443017439197E-2</v>
      </c>
      <c r="L199" s="90">
        <v>5.1164153117313899E-2</v>
      </c>
      <c r="M199" s="73">
        <v>201</v>
      </c>
      <c r="N199" s="73">
        <v>125</v>
      </c>
      <c r="O199" s="73">
        <v>139</v>
      </c>
      <c r="P199" s="73">
        <v>78</v>
      </c>
    </row>
    <row r="200" spans="9:16" x14ac:dyDescent="0.2">
      <c r="I200" s="93">
        <v>0.172497194610469</v>
      </c>
      <c r="J200" s="93">
        <v>6.5399433273657298E-2</v>
      </c>
      <c r="K200" s="93">
        <v>3.9400387863580098E-2</v>
      </c>
      <c r="L200" s="93">
        <v>4.5165620627928602E-2</v>
      </c>
      <c r="M200" s="77">
        <v>126</v>
      </c>
      <c r="N200" s="77">
        <v>138</v>
      </c>
      <c r="O200" s="77">
        <v>71</v>
      </c>
      <c r="P200" s="77">
        <v>167</v>
      </c>
    </row>
    <row r="201" spans="9:16" x14ac:dyDescent="0.2">
      <c r="I201" s="93">
        <v>0.20020667421689201</v>
      </c>
      <c r="J201" s="93">
        <v>7.8300417463639901E-2</v>
      </c>
      <c r="K201" s="93">
        <v>4.8024768302174399E-2</v>
      </c>
      <c r="L201" s="93">
        <v>4.3412263408579697E-2</v>
      </c>
      <c r="M201" s="77">
        <v>139</v>
      </c>
      <c r="N201" s="77">
        <v>168</v>
      </c>
      <c r="O201" s="77">
        <v>108</v>
      </c>
      <c r="P201" s="77">
        <v>102</v>
      </c>
    </row>
    <row r="202" spans="9:16" x14ac:dyDescent="0.2">
      <c r="I202" s="93">
        <v>0.17152848619470701</v>
      </c>
      <c r="J202" s="93">
        <v>8.0257408960917806E-2</v>
      </c>
      <c r="K202" s="93">
        <v>4.3438908598970698E-2</v>
      </c>
      <c r="L202" s="93">
        <v>0.104223532250957</v>
      </c>
      <c r="M202" s="77">
        <v>163</v>
      </c>
      <c r="N202" s="77">
        <v>213</v>
      </c>
      <c r="O202" s="77">
        <v>116</v>
      </c>
      <c r="P202" s="77">
        <v>124</v>
      </c>
    </row>
    <row r="203" spans="9:16" x14ac:dyDescent="0.2">
      <c r="I203" s="93">
        <v>0.17512444734517699</v>
      </c>
      <c r="J203" s="93">
        <v>6.6454114730838398E-2</v>
      </c>
      <c r="K203" s="93">
        <v>4.5924597846015901E-2</v>
      </c>
      <c r="L203" s="93">
        <v>3.3064284161302498E-2</v>
      </c>
      <c r="M203" s="77">
        <v>90</v>
      </c>
      <c r="N203" s="77">
        <v>144</v>
      </c>
      <c r="O203" s="77">
        <v>57</v>
      </c>
      <c r="P203" s="77">
        <v>97</v>
      </c>
    </row>
    <row r="204" spans="9:16" x14ac:dyDescent="0.2">
      <c r="I204" s="93">
        <v>0.150497372057359</v>
      </c>
      <c r="J204" s="93">
        <v>7.4194611008090994E-2</v>
      </c>
      <c r="K204" s="93">
        <v>4.1361972824715397E-2</v>
      </c>
      <c r="L204" s="93">
        <v>3.7142800484799399E-2</v>
      </c>
      <c r="M204" s="77">
        <v>160</v>
      </c>
      <c r="N204" s="77">
        <v>161</v>
      </c>
      <c r="O204" s="77">
        <v>135</v>
      </c>
      <c r="P204" s="77">
        <v>123</v>
      </c>
    </row>
    <row r="205" spans="9:16" x14ac:dyDescent="0.2">
      <c r="I205" s="93">
        <v>0.159738713066748</v>
      </c>
      <c r="J205" s="93">
        <v>7.5060898570420101E-2</v>
      </c>
      <c r="K205" s="93">
        <v>4.0067073039037601E-2</v>
      </c>
      <c r="L205" s="93">
        <v>4.4837663718711201E-2</v>
      </c>
      <c r="M205" s="77">
        <v>183</v>
      </c>
      <c r="N205" s="77">
        <v>201</v>
      </c>
      <c r="O205" s="77">
        <v>85</v>
      </c>
      <c r="P205" s="77">
        <v>91</v>
      </c>
    </row>
    <row r="206" spans="9:16" x14ac:dyDescent="0.2">
      <c r="I206" s="93">
        <v>0.12174934622717901</v>
      </c>
      <c r="J206" s="93">
        <v>5.9481516131554397E-2</v>
      </c>
      <c r="K206" s="93">
        <v>4.69552913643939E-2</v>
      </c>
      <c r="L206" s="93">
        <v>3.9658586576897199E-2</v>
      </c>
      <c r="M206" s="77">
        <v>138</v>
      </c>
      <c r="N206" s="77">
        <v>150</v>
      </c>
      <c r="O206" s="77">
        <v>63</v>
      </c>
      <c r="P206" s="77">
        <v>64</v>
      </c>
    </row>
    <row r="207" spans="9:16" x14ac:dyDescent="0.2">
      <c r="I207" s="93">
        <v>0.16173678882373699</v>
      </c>
      <c r="J207" s="93">
        <v>6.3848533367555499E-2</v>
      </c>
      <c r="K207" s="93">
        <v>3.5740907139012103E-2</v>
      </c>
      <c r="L207" s="93">
        <v>3.7031096933785403E-2</v>
      </c>
      <c r="M207" s="77">
        <v>174</v>
      </c>
      <c r="N207" s="77">
        <v>84</v>
      </c>
      <c r="O207" s="77">
        <v>125</v>
      </c>
      <c r="P207" s="77">
        <v>75</v>
      </c>
    </row>
    <row r="208" spans="9:16" x14ac:dyDescent="0.2">
      <c r="I208" s="93">
        <v>0.14700087526280201</v>
      </c>
      <c r="J208" s="93">
        <v>6.9639271783715997E-2</v>
      </c>
      <c r="K208" s="93">
        <v>3.3439876222554898E-2</v>
      </c>
      <c r="L208" s="93">
        <v>3.6736555121820197E-2</v>
      </c>
      <c r="M208" s="77">
        <v>153</v>
      </c>
      <c r="N208" s="77">
        <v>150</v>
      </c>
      <c r="O208" s="77">
        <v>90</v>
      </c>
      <c r="P208" s="77">
        <v>137</v>
      </c>
    </row>
    <row r="209" spans="9:16" x14ac:dyDescent="0.2">
      <c r="I209" s="93">
        <v>0.154352446978858</v>
      </c>
      <c r="J209" s="93">
        <v>6.5754106998917802E-2</v>
      </c>
      <c r="K209" s="93">
        <v>3.9800472805507102E-2</v>
      </c>
      <c r="L209" s="93">
        <v>3.9233838197728098E-2</v>
      </c>
      <c r="M209" s="77">
        <v>137</v>
      </c>
      <c r="N209" s="77">
        <v>118</v>
      </c>
      <c r="O209" s="77">
        <v>106</v>
      </c>
      <c r="P209" s="77">
        <v>65</v>
      </c>
    </row>
    <row r="210" spans="9:16" x14ac:dyDescent="0.2">
      <c r="I210" s="93">
        <v>0.17090814943076299</v>
      </c>
      <c r="J210" s="93">
        <v>6.5648799940659794E-2</v>
      </c>
      <c r="K210" s="93">
        <v>3.8384232422225002E-2</v>
      </c>
      <c r="L210" s="93">
        <v>2.6588950219897399E-2</v>
      </c>
      <c r="M210" s="77">
        <v>77</v>
      </c>
      <c r="N210" s="77">
        <v>76</v>
      </c>
      <c r="O210" s="77">
        <v>112</v>
      </c>
      <c r="P210" s="77">
        <v>88</v>
      </c>
    </row>
    <row r="211" spans="9:16" x14ac:dyDescent="0.2">
      <c r="I211" s="94">
        <v>9.57428592688849E-2</v>
      </c>
      <c r="J211" s="94">
        <v>3.5730811440521003E-2</v>
      </c>
      <c r="K211" s="94">
        <v>3.2376422059007301E-2</v>
      </c>
      <c r="L211" s="94">
        <v>2.45741124677109E-2</v>
      </c>
      <c r="M211" s="95">
        <v>96</v>
      </c>
      <c r="N211" s="95">
        <v>85</v>
      </c>
      <c r="O211" s="95">
        <v>81</v>
      </c>
      <c r="P211" s="95">
        <v>74</v>
      </c>
    </row>
    <row r="212" spans="9:16" x14ac:dyDescent="0.2">
      <c r="I212" s="94">
        <v>9.1224298383742505E-2</v>
      </c>
      <c r="J212" s="94">
        <v>3.7758707794734198E-2</v>
      </c>
      <c r="K212" s="94">
        <v>3.6027457499742802E-2</v>
      </c>
      <c r="L212" s="94">
        <v>2.3317336119742901E-2</v>
      </c>
      <c r="M212" s="95">
        <v>89</v>
      </c>
      <c r="N212" s="95">
        <v>114</v>
      </c>
      <c r="O212" s="95">
        <v>120</v>
      </c>
      <c r="P212" s="95">
        <v>74</v>
      </c>
    </row>
    <row r="213" spans="9:16" x14ac:dyDescent="0.2">
      <c r="I213" s="94">
        <v>9.0012893670402494E-2</v>
      </c>
      <c r="J213" s="94">
        <v>4.2502151817292097E-2</v>
      </c>
      <c r="K213" s="94">
        <v>3.5015893500919701E-2</v>
      </c>
      <c r="L213" s="94">
        <v>3.0422909640469401E-2</v>
      </c>
      <c r="M213" s="95">
        <v>79</v>
      </c>
      <c r="N213" s="95">
        <v>92</v>
      </c>
      <c r="O213" s="95">
        <v>110</v>
      </c>
      <c r="P213" s="95">
        <v>50</v>
      </c>
    </row>
    <row r="214" spans="9:16" x14ac:dyDescent="0.2">
      <c r="I214" s="94">
        <v>0.10091872673033001</v>
      </c>
      <c r="J214" s="94">
        <v>3.1785611302647898E-2</v>
      </c>
      <c r="K214" s="94">
        <v>3.4421560179619899E-2</v>
      </c>
      <c r="L214" s="94">
        <v>2.66927065759829E-2</v>
      </c>
      <c r="M214" s="95">
        <v>143</v>
      </c>
      <c r="N214" s="95">
        <v>98</v>
      </c>
      <c r="O214" s="95">
        <v>77</v>
      </c>
      <c r="P214" s="95">
        <v>74</v>
      </c>
    </row>
    <row r="215" spans="9:16" x14ac:dyDescent="0.2">
      <c r="I215" s="94">
        <v>8.8844171517056203E-2</v>
      </c>
      <c r="J215" s="94">
        <v>4.06902342086045E-2</v>
      </c>
      <c r="K215" s="94">
        <v>3.72027643535136E-2</v>
      </c>
      <c r="L215" s="94">
        <v>2.8646078856245202E-2</v>
      </c>
      <c r="M215" s="95">
        <v>108</v>
      </c>
      <c r="N215" s="95">
        <v>80</v>
      </c>
      <c r="O215" s="95">
        <v>72</v>
      </c>
      <c r="P215" s="95">
        <v>68</v>
      </c>
    </row>
    <row r="216" spans="9:16" x14ac:dyDescent="0.2">
      <c r="I216" s="94">
        <v>0.100368999439026</v>
      </c>
      <c r="J216" s="94">
        <v>4.7800056267264898E-2</v>
      </c>
      <c r="K216" s="94">
        <v>4.1618861267660498E-2</v>
      </c>
      <c r="L216" s="94">
        <v>3.10043035674528E-2</v>
      </c>
      <c r="M216" s="95">
        <v>73</v>
      </c>
      <c r="N216" s="95">
        <v>65</v>
      </c>
      <c r="O216" s="95">
        <v>68</v>
      </c>
      <c r="P216" s="95">
        <v>49</v>
      </c>
    </row>
    <row r="217" spans="9:16" x14ac:dyDescent="0.2">
      <c r="I217" s="94">
        <v>9.2081832921650397E-2</v>
      </c>
      <c r="J217" s="94">
        <v>3.8457778415820598E-2</v>
      </c>
      <c r="K217" s="94">
        <v>2.9605500599439401E-2</v>
      </c>
      <c r="L217" s="94">
        <v>2.6147155686949999E-2</v>
      </c>
      <c r="M217" s="95">
        <v>130</v>
      </c>
      <c r="N217" s="95">
        <v>125</v>
      </c>
      <c r="O217" s="95">
        <v>87</v>
      </c>
      <c r="P217" s="95">
        <v>73</v>
      </c>
    </row>
    <row r="218" spans="9:16" x14ac:dyDescent="0.2">
      <c r="I218" s="94">
        <v>9.3317934038461198E-2</v>
      </c>
      <c r="J218" s="94">
        <v>5.2500764034004797E-2</v>
      </c>
      <c r="K218" s="94">
        <v>3.2812555218317399E-2</v>
      </c>
      <c r="L218" s="94">
        <v>2.9773563034331599E-2</v>
      </c>
      <c r="M218" s="95">
        <v>108</v>
      </c>
      <c r="N218" s="95">
        <v>71</v>
      </c>
      <c r="O218" s="95">
        <v>93</v>
      </c>
      <c r="P218" s="95">
        <v>60</v>
      </c>
    </row>
    <row r="219" spans="9:16" x14ac:dyDescent="0.2">
      <c r="I219" s="94">
        <v>9.6006202205081895E-2</v>
      </c>
      <c r="J219" s="94">
        <v>4.6875077232572997E-2</v>
      </c>
      <c r="K219" s="94">
        <v>3.4449660651203501E-2</v>
      </c>
      <c r="L219" s="94">
        <v>3.09909175781771E-2</v>
      </c>
      <c r="M219" s="95">
        <v>81</v>
      </c>
      <c r="N219" s="95">
        <v>76</v>
      </c>
      <c r="O219" s="95">
        <v>99</v>
      </c>
      <c r="P219" s="95">
        <v>46</v>
      </c>
    </row>
  </sheetData>
  <mergeCells count="26">
    <mergeCell ref="I150:P150"/>
    <mergeCell ref="I185:L185"/>
    <mergeCell ref="M185:P185"/>
    <mergeCell ref="I186:P186"/>
    <mergeCell ref="I77:P77"/>
    <mergeCell ref="I113:L113"/>
    <mergeCell ref="M113:P113"/>
    <mergeCell ref="I114:P114"/>
    <mergeCell ref="I149:L149"/>
    <mergeCell ref="M149:P149"/>
    <mergeCell ref="I76:L76"/>
    <mergeCell ref="M76:P76"/>
    <mergeCell ref="M2:P2"/>
    <mergeCell ref="I39:L39"/>
    <mergeCell ref="M39:P39"/>
    <mergeCell ref="I2:L2"/>
    <mergeCell ref="I40:P40"/>
    <mergeCell ref="I3:P3"/>
    <mergeCell ref="I1:V1"/>
    <mergeCell ref="A2:F2"/>
    <mergeCell ref="A10:F10"/>
    <mergeCell ref="A53:F53"/>
    <mergeCell ref="A31:F31"/>
    <mergeCell ref="A46:F46"/>
    <mergeCell ref="A23:F23"/>
    <mergeCell ref="A1:F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246"/>
  <sheetViews>
    <sheetView tabSelected="1" zoomScale="80" zoomScaleNormal="80" workbookViewId="0">
      <selection activeCell="Y75" sqref="Y75"/>
    </sheetView>
  </sheetViews>
  <sheetFormatPr defaultColWidth="9.140625" defaultRowHeight="14.25" x14ac:dyDescent="0.2"/>
  <cols>
    <col min="1" max="3" width="9.28515625" style="39" bestFit="1" customWidth="1"/>
    <col min="4" max="4" width="11.140625" style="39" bestFit="1" customWidth="1"/>
    <col min="5" max="5" width="9.28515625" style="39" bestFit="1" customWidth="1"/>
    <col min="6" max="6" width="13.28515625" style="39" bestFit="1" customWidth="1"/>
    <col min="7" max="8" width="9.140625" style="39"/>
    <col min="9" max="9" width="16.85546875" style="39" customWidth="1"/>
    <col min="10" max="10" width="11.85546875" style="39" customWidth="1"/>
    <col min="11" max="11" width="19.85546875" style="39" customWidth="1"/>
    <col min="12" max="13" width="12.42578125" style="39" bestFit="1" customWidth="1"/>
    <col min="14" max="14" width="10.85546875" style="39" bestFit="1" customWidth="1"/>
    <col min="15" max="15" width="9.28515625" style="39" bestFit="1" customWidth="1"/>
    <col min="16" max="16" width="21.7109375" style="39" customWidth="1"/>
    <col min="17" max="17" width="11.85546875" style="39" bestFit="1" customWidth="1"/>
    <col min="18" max="18" width="17.7109375" style="39" customWidth="1"/>
    <col min="19" max="19" width="15.28515625" style="39" customWidth="1"/>
    <col min="20" max="20" width="12.42578125" style="39" bestFit="1" customWidth="1"/>
    <col min="21" max="21" width="13.7109375" style="39" bestFit="1" customWidth="1"/>
    <col min="22" max="22" width="29.28515625" style="39" bestFit="1" customWidth="1"/>
    <col min="23" max="23" width="13.7109375" style="39" bestFit="1" customWidth="1"/>
    <col min="24" max="24" width="20.28515625" style="39" bestFit="1" customWidth="1"/>
    <col min="25" max="25" width="29.28515625" style="39" bestFit="1" customWidth="1"/>
    <col min="26" max="26" width="10.7109375" style="39" bestFit="1" customWidth="1"/>
    <col min="27" max="27" width="12.85546875" style="39" bestFit="1" customWidth="1"/>
    <col min="28" max="28" width="29.28515625" style="39" bestFit="1" customWidth="1"/>
    <col min="29" max="29" width="17" style="39" bestFit="1" customWidth="1"/>
    <col min="30" max="30" width="18.140625" style="39" bestFit="1" customWidth="1"/>
    <col min="31" max="31" width="16.28515625" style="39" bestFit="1" customWidth="1"/>
    <col min="32" max="16384" width="9.140625" style="39"/>
  </cols>
  <sheetData>
    <row r="1" spans="1:31" x14ac:dyDescent="0.2">
      <c r="A1" s="122" t="s">
        <v>374</v>
      </c>
      <c r="B1" s="122"/>
      <c r="C1" s="122"/>
      <c r="D1" s="122"/>
      <c r="E1" s="122"/>
      <c r="F1" s="122"/>
      <c r="I1" s="122" t="s">
        <v>384</v>
      </c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</row>
    <row r="2" spans="1:31" x14ac:dyDescent="0.2">
      <c r="A2" s="120" t="s">
        <v>372</v>
      </c>
      <c r="B2" s="120"/>
      <c r="C2" s="120"/>
      <c r="D2" s="120"/>
      <c r="E2" s="120"/>
      <c r="F2" s="120"/>
      <c r="I2" s="123" t="s">
        <v>390</v>
      </c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5"/>
    </row>
    <row r="3" spans="1:31" x14ac:dyDescent="0.2">
      <c r="A3" s="114" t="s">
        <v>5</v>
      </c>
      <c r="B3" s="114" t="s">
        <v>4</v>
      </c>
      <c r="C3" s="114" t="s">
        <v>3</v>
      </c>
      <c r="D3" s="114" t="s">
        <v>2</v>
      </c>
      <c r="E3" s="114" t="s">
        <v>1</v>
      </c>
      <c r="F3" s="114" t="s">
        <v>0</v>
      </c>
      <c r="I3" s="84" t="s">
        <v>375</v>
      </c>
      <c r="J3" s="121" t="s">
        <v>4</v>
      </c>
      <c r="K3" s="121"/>
      <c r="L3" s="121"/>
      <c r="M3" s="121"/>
      <c r="N3" s="121"/>
      <c r="O3" s="121"/>
      <c r="P3" s="121" t="s">
        <v>3</v>
      </c>
      <c r="Q3" s="121"/>
      <c r="R3" s="121"/>
      <c r="S3" s="121"/>
      <c r="T3" s="121"/>
      <c r="U3" s="121"/>
      <c r="V3" s="121" t="s">
        <v>2</v>
      </c>
      <c r="W3" s="121"/>
      <c r="X3" s="121"/>
      <c r="Y3" s="121"/>
      <c r="Z3" s="121"/>
      <c r="AA3" s="121"/>
      <c r="AB3" s="113" t="s">
        <v>375</v>
      </c>
      <c r="AC3" s="85" t="s">
        <v>376</v>
      </c>
      <c r="AD3" s="85" t="s">
        <v>377</v>
      </c>
      <c r="AE3" s="85" t="s">
        <v>378</v>
      </c>
    </row>
    <row r="4" spans="1:31" x14ac:dyDescent="0.2">
      <c r="A4" s="115">
        <v>0.79</v>
      </c>
      <c r="B4" s="115">
        <v>0.96</v>
      </c>
      <c r="C4" s="115">
        <v>0.88</v>
      </c>
      <c r="D4" s="115">
        <v>1</v>
      </c>
      <c r="E4" s="115">
        <v>0.94</v>
      </c>
      <c r="F4" s="115">
        <v>1.01</v>
      </c>
      <c r="I4" s="75" t="s">
        <v>379</v>
      </c>
      <c r="J4" s="74">
        <v>1.06</v>
      </c>
      <c r="K4" s="74">
        <v>0.73</v>
      </c>
      <c r="L4" s="74">
        <v>2.59</v>
      </c>
      <c r="M4" s="74">
        <v>3.56</v>
      </c>
      <c r="N4" s="74">
        <v>1.56</v>
      </c>
      <c r="O4" s="74">
        <v>0.51</v>
      </c>
      <c r="P4" s="116">
        <v>0.96</v>
      </c>
      <c r="Q4" s="116">
        <v>0.68</v>
      </c>
      <c r="R4" s="116">
        <v>2.88</v>
      </c>
      <c r="S4" s="116">
        <v>2.08</v>
      </c>
      <c r="T4" s="116">
        <v>2.2599999999999998</v>
      </c>
      <c r="U4" s="116">
        <v>0.78</v>
      </c>
      <c r="V4" s="74">
        <v>0.71</v>
      </c>
      <c r="W4" s="74">
        <v>0.5</v>
      </c>
      <c r="X4" s="74">
        <v>0.21</v>
      </c>
      <c r="Y4" s="74">
        <v>0.4</v>
      </c>
      <c r="Z4" s="74">
        <v>1.44</v>
      </c>
      <c r="AA4" s="74">
        <v>0.85</v>
      </c>
      <c r="AB4" s="75" t="s">
        <v>379</v>
      </c>
      <c r="AC4" s="85">
        <f>_xlfn.T.TEST(J4:O4,P4:U4,2,2)</f>
        <v>0.92182789693660128</v>
      </c>
      <c r="AD4" s="85">
        <f>_xlfn.T.TEST(J4:O4,V4:AA4,2,2)</f>
        <v>8.5529336802534578E-2</v>
      </c>
      <c r="AE4" s="85">
        <f>_xlfn.T.TEST(P4:U4,V4:AA4,2,2)</f>
        <v>5.0705979155771949E-2</v>
      </c>
    </row>
    <row r="5" spans="1:31" x14ac:dyDescent="0.2">
      <c r="A5" s="115">
        <v>0.89</v>
      </c>
      <c r="B5" s="115">
        <v>0.99</v>
      </c>
      <c r="C5" s="115">
        <v>0.8</v>
      </c>
      <c r="D5" s="115">
        <v>0.9</v>
      </c>
      <c r="E5" s="115">
        <v>0.85</v>
      </c>
      <c r="F5" s="115">
        <v>0.94</v>
      </c>
      <c r="I5" s="75" t="s">
        <v>380</v>
      </c>
      <c r="J5" s="74">
        <v>33.729999999999997</v>
      </c>
      <c r="K5" s="74">
        <v>36.159999999999997</v>
      </c>
      <c r="L5" s="74">
        <v>56.78</v>
      </c>
      <c r="M5" s="74">
        <v>36.200000000000003</v>
      </c>
      <c r="N5" s="74">
        <v>31.73</v>
      </c>
      <c r="O5" s="74">
        <v>19.260000000000002</v>
      </c>
      <c r="P5" s="116">
        <v>0.23</v>
      </c>
      <c r="Q5" s="116">
        <v>0.95</v>
      </c>
      <c r="R5" s="116">
        <v>0.96</v>
      </c>
      <c r="S5" s="116">
        <v>1.86</v>
      </c>
      <c r="T5" s="116">
        <v>1.95</v>
      </c>
      <c r="U5" s="116">
        <v>0.88</v>
      </c>
      <c r="V5" s="74">
        <v>2.0099999999999998</v>
      </c>
      <c r="W5" s="74">
        <v>1.82</v>
      </c>
      <c r="X5" s="74">
        <v>6.41</v>
      </c>
      <c r="Y5" s="74">
        <v>4.7699999999999996</v>
      </c>
      <c r="Z5" s="74">
        <v>5.13</v>
      </c>
      <c r="AA5" s="74">
        <v>2.75</v>
      </c>
      <c r="AB5" s="75" t="s">
        <v>380</v>
      </c>
      <c r="AC5" s="85">
        <f>_xlfn.T.TEST(J5:O5,P5:U5,2,2)</f>
        <v>3.8890280093809537E-5</v>
      </c>
      <c r="AD5" s="85">
        <f>_xlfn.T.TEST(J5:O5,V5:AA5,2,2)</f>
        <v>8.296060739588987E-5</v>
      </c>
      <c r="AE5" s="85">
        <f>_xlfn.T.TEST(P5:U5,V5:AA5,2,2)</f>
        <v>8.1831794051071341E-3</v>
      </c>
    </row>
    <row r="6" spans="1:31" x14ac:dyDescent="0.2">
      <c r="A6" s="115">
        <v>0.85</v>
      </c>
      <c r="B6" s="115">
        <v>0.99</v>
      </c>
      <c r="C6" s="115">
        <v>0.8</v>
      </c>
      <c r="D6" s="115">
        <v>0.91</v>
      </c>
      <c r="E6" s="115">
        <v>0.91</v>
      </c>
      <c r="F6" s="115">
        <v>0.98</v>
      </c>
      <c r="I6" s="75" t="s">
        <v>381</v>
      </c>
      <c r="J6" s="74">
        <v>429.19</v>
      </c>
      <c r="K6" s="74">
        <v>525.98</v>
      </c>
      <c r="L6" s="74">
        <v>1157.19</v>
      </c>
      <c r="M6" s="74">
        <v>1096.79</v>
      </c>
      <c r="N6" s="74">
        <v>635.38</v>
      </c>
      <c r="O6" s="74">
        <v>653.47</v>
      </c>
      <c r="P6" s="116">
        <v>0.96</v>
      </c>
      <c r="Q6" s="116">
        <v>1.1599999999999999</v>
      </c>
      <c r="R6" s="116">
        <v>3.19</v>
      </c>
      <c r="S6" s="116">
        <v>2.4500000000000002</v>
      </c>
      <c r="T6" s="116">
        <v>0.43</v>
      </c>
      <c r="U6" s="116">
        <v>1.21</v>
      </c>
      <c r="V6" s="74">
        <v>41.91</v>
      </c>
      <c r="W6" s="74">
        <v>57.91</v>
      </c>
      <c r="X6" s="74">
        <v>105.72</v>
      </c>
      <c r="Y6" s="74">
        <v>116.36</v>
      </c>
      <c r="Z6" s="74">
        <v>77.14</v>
      </c>
      <c r="AA6" s="74">
        <v>92.72</v>
      </c>
      <c r="AB6" s="75" t="s">
        <v>381</v>
      </c>
      <c r="AC6" s="85">
        <f>_xlfn.T.TEST(J6:O6,P6:U6,2,2)</f>
        <v>1.2680638323570297E-4</v>
      </c>
      <c r="AD6" s="85">
        <f>_xlfn.T.TEST(J6:O6,V6:AA6,2,2)</f>
        <v>3.1941997246688679E-4</v>
      </c>
      <c r="AE6" s="85">
        <f>_xlfn.T.TEST(P6:U6,V6:AA6,2,2)</f>
        <v>4.2037559815491636E-5</v>
      </c>
    </row>
    <row r="7" spans="1:31" x14ac:dyDescent="0.2">
      <c r="A7" s="115">
        <v>0.91</v>
      </c>
      <c r="B7" s="115">
        <v>1.01</v>
      </c>
      <c r="C7" s="115">
        <v>0.96</v>
      </c>
      <c r="D7" s="115">
        <v>1</v>
      </c>
      <c r="E7" s="115">
        <v>0.99</v>
      </c>
      <c r="F7" s="115">
        <v>1.03</v>
      </c>
      <c r="I7" s="75" t="s">
        <v>382</v>
      </c>
      <c r="J7" s="74">
        <v>1573.38</v>
      </c>
      <c r="K7" s="74">
        <v>1766.26</v>
      </c>
      <c r="L7" s="74">
        <v>1563.22</v>
      </c>
      <c r="M7" s="74">
        <v>1107.9100000000001</v>
      </c>
      <c r="N7" s="74">
        <v>2559.67</v>
      </c>
      <c r="O7" s="74">
        <v>2165.59</v>
      </c>
      <c r="P7" s="116">
        <v>5.81</v>
      </c>
      <c r="Q7" s="116">
        <v>3.91</v>
      </c>
      <c r="R7" s="116">
        <v>4.8</v>
      </c>
      <c r="S7" s="116">
        <v>5.0999999999999996</v>
      </c>
      <c r="T7" s="116">
        <v>5.59</v>
      </c>
      <c r="U7" s="116">
        <v>6.8</v>
      </c>
      <c r="V7" s="74">
        <v>354.22</v>
      </c>
      <c r="W7" s="74">
        <v>504.49</v>
      </c>
      <c r="X7" s="74">
        <v>351.91</v>
      </c>
      <c r="Y7" s="74">
        <v>416.12</v>
      </c>
      <c r="Z7" s="74">
        <v>568.15</v>
      </c>
      <c r="AA7" s="74">
        <v>476.36</v>
      </c>
      <c r="AB7" s="75" t="s">
        <v>382</v>
      </c>
      <c r="AC7" s="85">
        <f>_xlfn.T.TEST(J7:O7,P7:U7,2,2)</f>
        <v>6.359711541386821E-6</v>
      </c>
      <c r="AD7" s="85">
        <f>_xlfn.T.TEST(J7:O7,V7:AA7,2,2)</f>
        <v>8.1223257348031575E-5</v>
      </c>
      <c r="AE7" s="85">
        <f>_xlfn.T.TEST(P7:U7,V7:AA7,2,2)</f>
        <v>2.061070560298168E-7</v>
      </c>
    </row>
    <row r="8" spans="1:31" x14ac:dyDescent="0.2">
      <c r="A8" s="115">
        <v>0.92</v>
      </c>
      <c r="B8" s="115">
        <v>1.01</v>
      </c>
      <c r="C8" s="115">
        <v>0.89</v>
      </c>
      <c r="D8" s="115">
        <v>0.93</v>
      </c>
      <c r="E8" s="115">
        <v>0.95</v>
      </c>
      <c r="F8" s="115">
        <v>1</v>
      </c>
      <c r="AC8" s="86"/>
      <c r="AD8" s="86"/>
      <c r="AE8" s="86"/>
    </row>
    <row r="9" spans="1:31" x14ac:dyDescent="0.2">
      <c r="AC9" s="86"/>
      <c r="AD9" s="86"/>
      <c r="AE9" s="86"/>
    </row>
    <row r="10" spans="1:31" x14ac:dyDescent="0.2">
      <c r="A10" s="120" t="s">
        <v>371</v>
      </c>
      <c r="B10" s="120"/>
      <c r="C10" s="120"/>
      <c r="D10" s="120"/>
      <c r="E10" s="120"/>
      <c r="F10" s="120"/>
      <c r="I10" s="84" t="s">
        <v>383</v>
      </c>
      <c r="J10" s="121" t="s">
        <v>4</v>
      </c>
      <c r="K10" s="121"/>
      <c r="L10" s="121"/>
      <c r="M10" s="121"/>
      <c r="N10" s="121"/>
      <c r="O10" s="121"/>
      <c r="P10" s="121" t="s">
        <v>3</v>
      </c>
      <c r="Q10" s="121"/>
      <c r="R10" s="121"/>
      <c r="S10" s="121"/>
      <c r="T10" s="121"/>
      <c r="U10" s="121"/>
      <c r="V10" s="121" t="s">
        <v>2</v>
      </c>
      <c r="W10" s="121"/>
      <c r="X10" s="121"/>
      <c r="Y10" s="121"/>
      <c r="Z10" s="121"/>
      <c r="AA10" s="121"/>
      <c r="AB10" s="113" t="s">
        <v>383</v>
      </c>
      <c r="AC10" s="85" t="s">
        <v>376</v>
      </c>
      <c r="AD10" s="85" t="s">
        <v>377</v>
      </c>
      <c r="AE10" s="85" t="s">
        <v>378</v>
      </c>
    </row>
    <row r="11" spans="1:31" x14ac:dyDescent="0.2">
      <c r="A11" s="114" t="s">
        <v>5</v>
      </c>
      <c r="B11" s="114" t="s">
        <v>4</v>
      </c>
      <c r="C11" s="114" t="s">
        <v>3</v>
      </c>
      <c r="D11" s="114" t="s">
        <v>2</v>
      </c>
      <c r="E11" s="114" t="s">
        <v>1</v>
      </c>
      <c r="F11" s="114" t="s">
        <v>0</v>
      </c>
      <c r="I11" s="75" t="s">
        <v>379</v>
      </c>
      <c r="J11" s="72">
        <v>0.74</v>
      </c>
      <c r="K11" s="72">
        <v>0.76</v>
      </c>
      <c r="L11" s="72">
        <v>0.57999999999999996</v>
      </c>
      <c r="M11" s="72">
        <v>0.56999999999999995</v>
      </c>
      <c r="N11" s="72">
        <v>1.08</v>
      </c>
      <c r="O11" s="72">
        <v>1</v>
      </c>
      <c r="P11" s="87">
        <v>0.9</v>
      </c>
      <c r="Q11" s="87">
        <v>0.91</v>
      </c>
      <c r="R11" s="87">
        <v>0.69</v>
      </c>
      <c r="S11" s="87">
        <v>0.78</v>
      </c>
      <c r="T11" s="87">
        <v>1.2</v>
      </c>
      <c r="U11" s="87">
        <v>1.24</v>
      </c>
      <c r="V11" s="72">
        <v>0.73</v>
      </c>
      <c r="W11" s="72">
        <v>0.69</v>
      </c>
      <c r="X11" s="72">
        <v>0.76</v>
      </c>
      <c r="Y11" s="72">
        <v>0.76</v>
      </c>
      <c r="Z11" s="72">
        <v>0.9</v>
      </c>
      <c r="AA11" s="72">
        <v>1</v>
      </c>
      <c r="AB11" s="75" t="s">
        <v>379</v>
      </c>
      <c r="AC11" s="85">
        <f>_xlfn.T.TEST(J11:O11,P11:U11,2,2)</f>
        <v>0.21736732933868827</v>
      </c>
      <c r="AD11" s="85">
        <f>_xlfn.T.TEST(J11:O11,V11:AA11,2,2)</f>
        <v>0.85678262268500771</v>
      </c>
      <c r="AE11" s="85">
        <f>_xlfn.T.TEST(P11:U11,V11:AA11,2,2)</f>
        <v>0.1841484429807195</v>
      </c>
    </row>
    <row r="12" spans="1:31" x14ac:dyDescent="0.2">
      <c r="A12" s="115">
        <v>0.83</v>
      </c>
      <c r="B12" s="115">
        <v>0.98</v>
      </c>
      <c r="C12" s="115">
        <v>0.92</v>
      </c>
      <c r="D12" s="115">
        <v>0.9</v>
      </c>
      <c r="E12" s="115">
        <v>0.98</v>
      </c>
      <c r="F12" s="115">
        <v>0.97</v>
      </c>
      <c r="I12" s="75" t="s">
        <v>380</v>
      </c>
      <c r="J12" s="72">
        <v>1.05</v>
      </c>
      <c r="K12" s="72">
        <v>1.05</v>
      </c>
      <c r="L12" s="72">
        <v>0.83</v>
      </c>
      <c r="M12" s="72">
        <v>1.21</v>
      </c>
      <c r="N12" s="72">
        <v>0.67</v>
      </c>
      <c r="O12" s="72">
        <v>0.73</v>
      </c>
      <c r="P12" s="87">
        <v>0.32</v>
      </c>
      <c r="Q12" s="87">
        <v>0.39</v>
      </c>
      <c r="R12" s="87">
        <v>1.07</v>
      </c>
      <c r="S12" s="87">
        <v>1.3</v>
      </c>
      <c r="T12" s="87">
        <v>1.23</v>
      </c>
      <c r="U12" s="87">
        <v>1.24</v>
      </c>
      <c r="V12" s="72">
        <v>0.72</v>
      </c>
      <c r="W12" s="72">
        <v>0.92</v>
      </c>
      <c r="X12" s="72">
        <v>1.72</v>
      </c>
      <c r="Y12" s="72">
        <v>1.31</v>
      </c>
      <c r="Z12" s="72">
        <v>1.47</v>
      </c>
      <c r="AA12" s="72">
        <v>1.49</v>
      </c>
      <c r="AB12" s="75" t="s">
        <v>380</v>
      </c>
      <c r="AC12" s="85">
        <f>_xlfn.T.TEST(J12:O12,P12:U12,2,2)</f>
        <v>0.9935962936259024</v>
      </c>
      <c r="AD12" s="85">
        <f>_xlfn.T.TEST(J12:O12,V12:AA12,2,2)</f>
        <v>7.7692112536068766E-2</v>
      </c>
      <c r="AE12" s="85">
        <f>_xlfn.T.TEST(P12:U12,V12:AA12,2,2)</f>
        <v>0.17870547505742543</v>
      </c>
    </row>
    <row r="13" spans="1:31" x14ac:dyDescent="0.2">
      <c r="A13" s="115">
        <v>0.77</v>
      </c>
      <c r="B13" s="115">
        <v>0.95</v>
      </c>
      <c r="C13" s="115">
        <v>0.89</v>
      </c>
      <c r="D13" s="115">
        <v>0.95</v>
      </c>
      <c r="E13" s="115">
        <v>0.99</v>
      </c>
      <c r="F13" s="115">
        <v>0.92</v>
      </c>
      <c r="I13" s="75" t="s">
        <v>381</v>
      </c>
      <c r="J13" s="72">
        <v>3.16</v>
      </c>
      <c r="K13" s="72">
        <v>3.42</v>
      </c>
      <c r="L13" s="72">
        <v>12.36</v>
      </c>
      <c r="M13" s="72">
        <v>10.23</v>
      </c>
      <c r="N13" s="72">
        <v>10.76</v>
      </c>
      <c r="O13" s="72">
        <v>11.82</v>
      </c>
      <c r="P13" s="87">
        <v>0.76</v>
      </c>
      <c r="Q13" s="87">
        <v>0.97</v>
      </c>
      <c r="R13" s="87">
        <v>1.46</v>
      </c>
      <c r="S13" s="87">
        <v>2.0299999999999998</v>
      </c>
      <c r="T13" s="87">
        <v>1.8</v>
      </c>
      <c r="U13" s="87">
        <v>1.89</v>
      </c>
      <c r="V13" s="72">
        <v>3.25</v>
      </c>
      <c r="W13" s="72">
        <v>3.4</v>
      </c>
      <c r="X13" s="72">
        <v>5.32</v>
      </c>
      <c r="Y13" s="72">
        <v>5.78</v>
      </c>
      <c r="Z13" s="72">
        <v>4.66</v>
      </c>
      <c r="AA13" s="72">
        <v>4.3</v>
      </c>
      <c r="AB13" s="75" t="s">
        <v>381</v>
      </c>
      <c r="AC13" s="85">
        <f>_xlfn.T.TEST(J13:O13,P13:U13,2,2)</f>
        <v>2.0395801951426226E-3</v>
      </c>
      <c r="AD13" s="85">
        <f>_xlfn.T.TEST(J13:O13,V13:AA13,2,2)</f>
        <v>3.9587144029247727E-2</v>
      </c>
      <c r="AE13" s="85">
        <f>_xlfn.T.TEST(P13:U13,V13:AA13,2,2)</f>
        <v>8.0360580338853982E-5</v>
      </c>
    </row>
    <row r="14" spans="1:31" x14ac:dyDescent="0.2">
      <c r="A14" s="115">
        <v>0.73</v>
      </c>
      <c r="B14" s="115">
        <v>1.01</v>
      </c>
      <c r="C14" s="115">
        <v>0.82</v>
      </c>
      <c r="D14" s="115">
        <v>0.98</v>
      </c>
      <c r="E14" s="115">
        <v>1</v>
      </c>
      <c r="F14" s="115">
        <v>1.02</v>
      </c>
      <c r="I14" s="75" t="s">
        <v>382</v>
      </c>
      <c r="J14" s="72">
        <v>13.05</v>
      </c>
      <c r="K14" s="72">
        <v>12.11</v>
      </c>
      <c r="L14" s="72">
        <v>9.23</v>
      </c>
      <c r="M14" s="72">
        <v>7.75</v>
      </c>
      <c r="N14" s="72">
        <v>10.15</v>
      </c>
      <c r="O14" s="72">
        <v>10.17</v>
      </c>
      <c r="P14" s="87">
        <v>1.64</v>
      </c>
      <c r="Q14" s="87">
        <v>1.83</v>
      </c>
      <c r="R14" s="87">
        <v>1.38</v>
      </c>
      <c r="S14" s="87">
        <v>1.32</v>
      </c>
      <c r="T14" s="87">
        <v>1.25</v>
      </c>
      <c r="U14" s="87">
        <v>1.43</v>
      </c>
      <c r="V14" s="72">
        <v>8.41</v>
      </c>
      <c r="W14" s="72">
        <v>8.18</v>
      </c>
      <c r="X14" s="72">
        <v>5.39</v>
      </c>
      <c r="Y14" s="72">
        <v>5.23</v>
      </c>
      <c r="Z14" s="72">
        <v>6.83</v>
      </c>
      <c r="AA14" s="72">
        <v>5.37</v>
      </c>
      <c r="AB14" s="75" t="s">
        <v>382</v>
      </c>
      <c r="AC14" s="85">
        <f>_xlfn.T.TEST(J14:O14,P14:U14,2,2)</f>
        <v>5.0483218072905838E-7</v>
      </c>
      <c r="AD14" s="85">
        <f>_xlfn.T.TEST(J14:O14,V14:AA14,2,2)</f>
        <v>2.9664305867628388E-3</v>
      </c>
      <c r="AE14" s="85">
        <f>_xlfn.T.TEST(P14:U14,V14:AA14,2,2)</f>
        <v>7.3054691776506976E-6</v>
      </c>
    </row>
    <row r="15" spans="1:31" x14ac:dyDescent="0.2">
      <c r="A15" s="115">
        <v>0.81</v>
      </c>
      <c r="B15" s="115">
        <v>0.98</v>
      </c>
      <c r="C15" s="115">
        <v>0.91</v>
      </c>
      <c r="D15" s="115">
        <v>0.92</v>
      </c>
      <c r="E15" s="115">
        <v>1.01</v>
      </c>
      <c r="F15" s="115">
        <v>1</v>
      </c>
    </row>
    <row r="16" spans="1:31" x14ac:dyDescent="0.2">
      <c r="A16" s="115">
        <v>0.89</v>
      </c>
      <c r="B16" s="115">
        <v>0.98</v>
      </c>
      <c r="C16" s="115">
        <v>0.93</v>
      </c>
      <c r="D16" s="115">
        <v>0.96</v>
      </c>
      <c r="E16" s="115">
        <v>0.95</v>
      </c>
      <c r="F16" s="115">
        <v>0.9</v>
      </c>
      <c r="I16" s="122" t="s">
        <v>548</v>
      </c>
      <c r="J16" s="122"/>
      <c r="K16" s="122"/>
      <c r="L16" s="122"/>
      <c r="M16" s="122"/>
      <c r="N16" s="122"/>
      <c r="O16" s="122"/>
      <c r="P16" s="122"/>
      <c r="Q16" s="122"/>
      <c r="R16" s="122"/>
      <c r="S16" s="122"/>
      <c r="T16" s="122"/>
      <c r="U16" s="122"/>
      <c r="V16" s="122"/>
      <c r="W16" s="122"/>
      <c r="X16" s="122"/>
    </row>
    <row r="17" spans="1:24" x14ac:dyDescent="0.2">
      <c r="I17" s="121" t="s">
        <v>4</v>
      </c>
      <c r="J17" s="121"/>
      <c r="K17" s="121"/>
      <c r="L17" s="121"/>
      <c r="M17" s="121" t="s">
        <v>3</v>
      </c>
      <c r="N17" s="121"/>
      <c r="O17" s="121"/>
      <c r="P17" s="121"/>
      <c r="Q17" s="121" t="s">
        <v>19</v>
      </c>
      <c r="R17" s="121"/>
      <c r="S17" s="121"/>
      <c r="T17" s="121"/>
      <c r="U17" s="121" t="s">
        <v>11</v>
      </c>
      <c r="V17" s="121"/>
      <c r="W17" s="121"/>
      <c r="X17" s="121"/>
    </row>
    <row r="18" spans="1:24" x14ac:dyDescent="0.2">
      <c r="A18" s="120" t="s">
        <v>373</v>
      </c>
      <c r="B18" s="120"/>
      <c r="C18" s="120"/>
      <c r="D18" s="120"/>
      <c r="E18" s="120"/>
      <c r="F18" s="120"/>
      <c r="I18" s="75" t="s">
        <v>379</v>
      </c>
      <c r="J18" s="75" t="s">
        <v>380</v>
      </c>
      <c r="K18" s="75" t="s">
        <v>381</v>
      </c>
      <c r="L18" s="75" t="s">
        <v>382</v>
      </c>
      <c r="M18" s="75" t="s">
        <v>379</v>
      </c>
      <c r="N18" s="75" t="s">
        <v>380</v>
      </c>
      <c r="O18" s="75" t="s">
        <v>381</v>
      </c>
      <c r="P18" s="75" t="s">
        <v>382</v>
      </c>
      <c r="Q18" s="75" t="s">
        <v>379</v>
      </c>
      <c r="R18" s="75" t="s">
        <v>380</v>
      </c>
      <c r="S18" s="75" t="s">
        <v>381</v>
      </c>
      <c r="T18" s="75" t="s">
        <v>382</v>
      </c>
      <c r="U18" s="75" t="s">
        <v>379</v>
      </c>
      <c r="V18" s="75" t="s">
        <v>380</v>
      </c>
      <c r="W18" s="75" t="s">
        <v>381</v>
      </c>
      <c r="X18" s="75" t="s">
        <v>382</v>
      </c>
    </row>
    <row r="19" spans="1:24" x14ac:dyDescent="0.2">
      <c r="A19" s="114" t="s">
        <v>5</v>
      </c>
      <c r="B19" s="114" t="s">
        <v>4</v>
      </c>
      <c r="C19" s="114" t="s">
        <v>3</v>
      </c>
      <c r="D19" s="114" t="s">
        <v>2</v>
      </c>
      <c r="E19" s="114" t="s">
        <v>1</v>
      </c>
      <c r="F19" s="114" t="s">
        <v>0</v>
      </c>
      <c r="I19" s="118">
        <v>34.959844923332298</v>
      </c>
      <c r="J19" s="118">
        <v>30.334020655063501</v>
      </c>
      <c r="K19" s="118">
        <v>24.783374216836901</v>
      </c>
      <c r="L19" s="118">
        <v>25.1900537815695</v>
      </c>
      <c r="M19" s="118">
        <v>35.575480415999301</v>
      </c>
      <c r="N19" s="118">
        <v>36.123393765216399</v>
      </c>
      <c r="O19" s="118">
        <v>33.4163500916546</v>
      </c>
      <c r="P19" s="118">
        <v>33.241865673114198</v>
      </c>
      <c r="Q19" s="118">
        <v>38.0041219587347</v>
      </c>
      <c r="R19" s="118">
        <v>34.630543446025101</v>
      </c>
      <c r="S19" s="118">
        <v>28.687428731807401</v>
      </c>
      <c r="T19" s="118">
        <v>27.544486062330201</v>
      </c>
      <c r="U19" s="118">
        <v>37.734316123133702</v>
      </c>
      <c r="V19" s="118">
        <v>36.235467151492799</v>
      </c>
      <c r="W19" s="118">
        <v>35.1987239495827</v>
      </c>
      <c r="X19" s="118">
        <v>34.861888002338397</v>
      </c>
    </row>
    <row r="20" spans="1:24" x14ac:dyDescent="0.2">
      <c r="A20" s="115">
        <v>0.88300000000000001</v>
      </c>
      <c r="B20" s="115">
        <v>1.0129999999999999</v>
      </c>
      <c r="C20" s="115">
        <v>0.84899999999999998</v>
      </c>
      <c r="D20" s="115">
        <v>0.879</v>
      </c>
      <c r="E20" s="115">
        <v>0.97899999999999998</v>
      </c>
      <c r="F20" s="115">
        <v>1.008</v>
      </c>
      <c r="I20" s="118">
        <v>34.497879281383398</v>
      </c>
      <c r="J20" s="118">
        <v>30.983520850029699</v>
      </c>
      <c r="K20" s="118">
        <v>24.8607125250468</v>
      </c>
      <c r="L20" s="118">
        <v>25.6867394365627</v>
      </c>
      <c r="M20" s="118">
        <v>36.045562279761199</v>
      </c>
      <c r="N20" s="118">
        <v>35.164444745393197</v>
      </c>
      <c r="O20" s="118">
        <v>33.797131231080002</v>
      </c>
      <c r="P20" s="118">
        <v>33.153654950360703</v>
      </c>
      <c r="Q20" s="118">
        <v>37.120189774427203</v>
      </c>
      <c r="R20" s="118">
        <v>35.056563732314999</v>
      </c>
      <c r="S20" s="118">
        <v>28.549109913487701</v>
      </c>
      <c r="T20" s="118">
        <v>27.302716717783198</v>
      </c>
      <c r="U20" s="118">
        <v>36.024020090483297</v>
      </c>
      <c r="V20" s="118">
        <v>35.378871040148702</v>
      </c>
      <c r="W20" s="118">
        <v>36.3906301926406</v>
      </c>
      <c r="X20" s="118">
        <v>36.104195977921599</v>
      </c>
    </row>
    <row r="21" spans="1:24" x14ac:dyDescent="0.2">
      <c r="A21" s="115">
        <v>0.89300000000000002</v>
      </c>
      <c r="B21" s="115">
        <v>1.0009999999999999</v>
      </c>
      <c r="C21" s="115">
        <v>0.65600000000000003</v>
      </c>
      <c r="D21" s="115">
        <v>0.90800000000000003</v>
      </c>
      <c r="E21" s="115">
        <v>1.01</v>
      </c>
      <c r="F21" s="115">
        <v>1.016</v>
      </c>
      <c r="I21" s="118">
        <v>34.411061193817503</v>
      </c>
      <c r="J21" s="118">
        <v>30.921524757824201</v>
      </c>
      <c r="K21" s="118">
        <v>24.875016980578099</v>
      </c>
      <c r="L21" s="118">
        <v>25.555370793192299</v>
      </c>
      <c r="M21" s="118">
        <v>34.5940697127742</v>
      </c>
      <c r="N21" s="118">
        <v>35.316255059348201</v>
      </c>
      <c r="O21" s="118">
        <v>36.019709488842601</v>
      </c>
      <c r="P21" s="118">
        <v>34.140451414547698</v>
      </c>
      <c r="Q21" s="118">
        <v>34.578653561933898</v>
      </c>
      <c r="R21" s="118">
        <v>34.227391058181901</v>
      </c>
      <c r="S21" s="118">
        <v>28.656349387417801</v>
      </c>
      <c r="T21" s="118">
        <v>27.918434832920902</v>
      </c>
      <c r="U21" s="118">
        <v>35.433822663513801</v>
      </c>
      <c r="V21" s="118">
        <v>35.080351294125897</v>
      </c>
      <c r="W21" s="118">
        <v>35.975912050668803</v>
      </c>
      <c r="X21" s="118">
        <v>35.859954314776097</v>
      </c>
    </row>
    <row r="22" spans="1:24" x14ac:dyDescent="0.2">
      <c r="A22" s="115">
        <v>0.91100000000000003</v>
      </c>
      <c r="B22" s="115">
        <v>1.0049999999999999</v>
      </c>
      <c r="C22" s="115">
        <v>0.93200000000000005</v>
      </c>
      <c r="D22" s="115">
        <v>0.94499999999999995</v>
      </c>
      <c r="E22" s="115">
        <v>0.98199999999999998</v>
      </c>
      <c r="F22" s="115">
        <v>0.98299999999999998</v>
      </c>
      <c r="I22" s="118">
        <v>36.0128561222499</v>
      </c>
      <c r="J22" s="118">
        <v>31.6419172088004</v>
      </c>
      <c r="K22" s="118">
        <v>24.834509463270901</v>
      </c>
      <c r="L22" s="118">
        <v>25.796566044298199</v>
      </c>
      <c r="M22" s="118">
        <v>36.129385602512599</v>
      </c>
      <c r="N22" s="118">
        <v>36.473949123119802</v>
      </c>
      <c r="O22" s="118">
        <v>34.512135743251697</v>
      </c>
      <c r="P22" s="118">
        <v>33.857605743271499</v>
      </c>
      <c r="Q22" s="118">
        <v>35.333672732281002</v>
      </c>
      <c r="R22" s="118">
        <v>35.1291291715862</v>
      </c>
      <c r="S22" s="118">
        <v>28.3908876154909</v>
      </c>
      <c r="T22" s="118">
        <v>28.172650956767502</v>
      </c>
      <c r="U22" s="118">
        <v>36.255679476871798</v>
      </c>
      <c r="V22" s="118">
        <v>35.636287251340804</v>
      </c>
      <c r="W22" s="118">
        <v>34.182170284628498</v>
      </c>
      <c r="X22" s="118">
        <v>35.5745272546678</v>
      </c>
    </row>
    <row r="23" spans="1:24" x14ac:dyDescent="0.2">
      <c r="I23" s="118">
        <v>33.501196919098199</v>
      </c>
      <c r="J23" s="118">
        <v>28.050233803578202</v>
      </c>
      <c r="K23" s="118">
        <v>24.602238482163301</v>
      </c>
      <c r="L23" s="118">
        <v>24.689469538227801</v>
      </c>
      <c r="M23" s="118">
        <v>34.112336223529098</v>
      </c>
      <c r="N23" s="118">
        <v>35.697169944255002</v>
      </c>
      <c r="O23" s="118">
        <v>33.6943109993327</v>
      </c>
      <c r="P23" s="118">
        <v>32.358620560681203</v>
      </c>
      <c r="Q23" s="118">
        <v>33.475673449575197</v>
      </c>
      <c r="R23" s="118">
        <v>32.7557912822665</v>
      </c>
      <c r="S23" s="118">
        <v>28.518197409463198</v>
      </c>
      <c r="T23" s="118">
        <v>26.804689372445001</v>
      </c>
      <c r="U23" s="118">
        <v>33.770841394964897</v>
      </c>
      <c r="V23" s="118">
        <v>32.599993193921001</v>
      </c>
      <c r="W23" s="118">
        <v>33.652678080628199</v>
      </c>
      <c r="X23" s="118">
        <v>34.230146038993801</v>
      </c>
    </row>
    <row r="24" spans="1:24" x14ac:dyDescent="0.2">
      <c r="I24" s="118">
        <v>34.033448486425101</v>
      </c>
      <c r="J24" s="118">
        <v>27.949671095131102</v>
      </c>
      <c r="K24" s="118">
        <v>24.308867558332199</v>
      </c>
      <c r="L24" s="118">
        <v>24.522634070318801</v>
      </c>
      <c r="M24" s="118">
        <v>34.623237862741398</v>
      </c>
      <c r="N24" s="118">
        <v>33.618667995184602</v>
      </c>
      <c r="O24" s="118">
        <v>33.419492904447203</v>
      </c>
      <c r="P24" s="118">
        <v>32.930238303985398</v>
      </c>
      <c r="Q24" s="118">
        <v>33.979209428451597</v>
      </c>
      <c r="R24" s="118">
        <v>32.898304765807502</v>
      </c>
      <c r="S24" s="118">
        <v>28.0519071118614</v>
      </c>
      <c r="T24" s="118">
        <v>26.294536138977701</v>
      </c>
      <c r="U24" s="118">
        <v>33.379258175538702</v>
      </c>
      <c r="V24" s="118">
        <v>34.512356983449202</v>
      </c>
      <c r="W24" s="118">
        <v>34.445115922402003</v>
      </c>
      <c r="X24" s="118">
        <v>34.5496597848568</v>
      </c>
    </row>
    <row r="27" spans="1:24" x14ac:dyDescent="0.2">
      <c r="I27" s="122" t="s">
        <v>549</v>
      </c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</row>
    <row r="28" spans="1:24" x14ac:dyDescent="0.2">
      <c r="I28" s="121" t="s">
        <v>4</v>
      </c>
      <c r="J28" s="121"/>
      <c r="K28" s="121"/>
      <c r="L28" s="121"/>
      <c r="M28" s="121" t="s">
        <v>3</v>
      </c>
      <c r="N28" s="121"/>
      <c r="O28" s="121"/>
      <c r="P28" s="121"/>
      <c r="Q28" s="121" t="s">
        <v>19</v>
      </c>
      <c r="R28" s="121"/>
      <c r="S28" s="121"/>
      <c r="T28" s="121"/>
      <c r="U28" s="121" t="s">
        <v>11</v>
      </c>
      <c r="V28" s="121"/>
      <c r="W28" s="121"/>
      <c r="X28" s="121"/>
    </row>
    <row r="29" spans="1:24" x14ac:dyDescent="0.2">
      <c r="I29" s="75" t="s">
        <v>379</v>
      </c>
      <c r="J29" s="75" t="s">
        <v>380</v>
      </c>
      <c r="K29" s="75" t="s">
        <v>381</v>
      </c>
      <c r="L29" s="75" t="s">
        <v>382</v>
      </c>
      <c r="M29" s="75" t="s">
        <v>379</v>
      </c>
      <c r="N29" s="75" t="s">
        <v>380</v>
      </c>
      <c r="O29" s="75" t="s">
        <v>381</v>
      </c>
      <c r="P29" s="75" t="s">
        <v>382</v>
      </c>
      <c r="Q29" s="75" t="s">
        <v>379</v>
      </c>
      <c r="R29" s="75" t="s">
        <v>380</v>
      </c>
      <c r="S29" s="75" t="s">
        <v>381</v>
      </c>
      <c r="T29" s="75" t="s">
        <v>382</v>
      </c>
      <c r="U29" s="75" t="s">
        <v>379</v>
      </c>
      <c r="V29" s="75" t="s">
        <v>380</v>
      </c>
      <c r="W29" s="75" t="s">
        <v>381</v>
      </c>
      <c r="X29" s="75" t="s">
        <v>382</v>
      </c>
    </row>
    <row r="30" spans="1:24" x14ac:dyDescent="0.2">
      <c r="I30" s="118">
        <v>24.5329875621489</v>
      </c>
      <c r="J30" s="118">
        <v>24.002165164142099</v>
      </c>
      <c r="K30" s="118">
        <v>18.740432198892702</v>
      </c>
      <c r="L30" s="118">
        <v>20.2679007828593</v>
      </c>
      <c r="M30" s="118">
        <v>25.051550652177902</v>
      </c>
      <c r="N30" s="118">
        <v>23.546255676023499</v>
      </c>
      <c r="O30" s="118">
        <v>21.948952265444898</v>
      </c>
      <c r="P30" s="118">
        <v>22.717869234881999</v>
      </c>
      <c r="Q30" s="118">
        <v>23.593528442460599</v>
      </c>
      <c r="R30" s="118">
        <v>24.106822815027002</v>
      </c>
      <c r="S30" s="118">
        <v>20.408036079090699</v>
      </c>
      <c r="T30" s="118">
        <v>21.2463578327256</v>
      </c>
      <c r="U30" s="118">
        <v>24.465504236570801</v>
      </c>
      <c r="V30" s="118">
        <v>23.1305894613795</v>
      </c>
      <c r="W30" s="118">
        <v>23.007412906397501</v>
      </c>
      <c r="X30" s="118">
        <v>23.297332855654801</v>
      </c>
    </row>
    <row r="31" spans="1:24" x14ac:dyDescent="0.2">
      <c r="I31" s="118">
        <v>24.550511053328002</v>
      </c>
      <c r="J31" s="118">
        <v>23.463370952758901</v>
      </c>
      <c r="K31" s="118">
        <v>19.012215346885601</v>
      </c>
      <c r="L31" s="118">
        <v>20.519180772122599</v>
      </c>
      <c r="M31" s="118">
        <v>24.868527911274501</v>
      </c>
      <c r="N31" s="118">
        <v>23.256538555601399</v>
      </c>
      <c r="O31" s="118">
        <v>21.472628902117901</v>
      </c>
      <c r="P31" s="118">
        <v>22.772267521648502</v>
      </c>
      <c r="Q31" s="118">
        <v>23.587307457259399</v>
      </c>
      <c r="R31" s="118">
        <v>24.492228808064201</v>
      </c>
      <c r="S31" s="118">
        <v>20.287816663312999</v>
      </c>
      <c r="T31" s="118">
        <v>21.2905792305455</v>
      </c>
      <c r="U31" s="118">
        <v>24.1258082289295</v>
      </c>
      <c r="V31" s="118">
        <v>23.636707276883602</v>
      </c>
      <c r="W31" s="118">
        <v>23.3973263753061</v>
      </c>
      <c r="X31" s="118">
        <v>23.015111797441602</v>
      </c>
    </row>
    <row r="32" spans="1:24" x14ac:dyDescent="0.2">
      <c r="I32" s="118">
        <v>23.685368750309198</v>
      </c>
      <c r="J32" s="118">
        <v>24.091362442649299</v>
      </c>
      <c r="K32" s="118">
        <v>18.784510646653899</v>
      </c>
      <c r="L32" s="118">
        <v>20.433578865286702</v>
      </c>
      <c r="M32" s="118">
        <v>24.260176689855999</v>
      </c>
      <c r="N32" s="118">
        <v>23.593944864247799</v>
      </c>
      <c r="O32" s="118">
        <v>21.964007655305</v>
      </c>
      <c r="P32" s="118">
        <v>23.2033118451379</v>
      </c>
      <c r="Q32" s="118">
        <v>24.010067348467398</v>
      </c>
      <c r="R32" s="118">
        <v>23.643339338859899</v>
      </c>
      <c r="S32" s="118">
        <v>20.7322268832235</v>
      </c>
      <c r="T32" s="118">
        <v>21.197790047969299</v>
      </c>
      <c r="U32" s="118">
        <v>24.684425954142899</v>
      </c>
      <c r="V32" s="118">
        <v>22.935787104646401</v>
      </c>
      <c r="W32" s="118">
        <v>23.1545259548312</v>
      </c>
      <c r="X32" s="118">
        <v>22.652763994447898</v>
      </c>
    </row>
    <row r="33" spans="9:24" x14ac:dyDescent="0.2">
      <c r="I33" s="118">
        <v>23.798437315394398</v>
      </c>
      <c r="J33" s="118">
        <v>23.981770536731599</v>
      </c>
      <c r="K33" s="118">
        <v>18.648643986361101</v>
      </c>
      <c r="L33" s="118">
        <v>20.430819250028701</v>
      </c>
      <c r="M33" s="118">
        <v>24.2159206529122</v>
      </c>
      <c r="N33" s="118">
        <v>23.578164737409999</v>
      </c>
      <c r="O33" s="118">
        <v>21.890927617597701</v>
      </c>
      <c r="P33" s="118">
        <v>23.005219564997699</v>
      </c>
      <c r="Q33" s="118">
        <v>23.856367215799899</v>
      </c>
      <c r="R33" s="118">
        <v>23.626227903177199</v>
      </c>
      <c r="S33" s="118">
        <v>20.847812266132902</v>
      </c>
      <c r="T33" s="118">
        <v>21.544004793234301</v>
      </c>
      <c r="U33" s="118">
        <v>24.501920678144501</v>
      </c>
      <c r="V33" s="118">
        <v>23.001550326689699</v>
      </c>
      <c r="W33" s="118">
        <v>23.054481696867299</v>
      </c>
      <c r="X33" s="118">
        <v>22.582276886450199</v>
      </c>
    </row>
    <row r="34" spans="9:24" x14ac:dyDescent="0.2">
      <c r="I34" s="118">
        <v>24.201428943648398</v>
      </c>
      <c r="J34" s="118">
        <v>22.576571787101301</v>
      </c>
      <c r="K34" s="118">
        <v>19.1417826704633</v>
      </c>
      <c r="L34" s="118">
        <v>17.813774416496798</v>
      </c>
      <c r="M34" s="118">
        <v>24.408630342364699</v>
      </c>
      <c r="N34" s="118">
        <v>24.721019168426601</v>
      </c>
      <c r="O34" s="118">
        <v>21.887033622719599</v>
      </c>
      <c r="P34" s="118">
        <v>22.718901789454701</v>
      </c>
      <c r="Q34" s="118">
        <v>23.635105117858402</v>
      </c>
      <c r="R34" s="118">
        <v>23.756383168987799</v>
      </c>
      <c r="S34" s="118">
        <v>21.1734651327527</v>
      </c>
      <c r="T34" s="118">
        <v>20.7405682102562</v>
      </c>
      <c r="U34" s="118">
        <v>23.7107393917926</v>
      </c>
      <c r="V34" s="118">
        <v>23.103210896205301</v>
      </c>
      <c r="W34" s="118">
        <v>23.017818289197201</v>
      </c>
      <c r="X34" s="118">
        <v>22.9019391894753</v>
      </c>
    </row>
    <row r="35" spans="9:24" x14ac:dyDescent="0.2">
      <c r="I35" s="118">
        <v>24.165392879892099</v>
      </c>
      <c r="J35" s="118">
        <v>22.580637577036999</v>
      </c>
      <c r="K35" s="118">
        <v>18.642743690468301</v>
      </c>
      <c r="L35" s="118">
        <v>18.136819548999</v>
      </c>
      <c r="M35" s="118">
        <v>24.389306292548302</v>
      </c>
      <c r="N35" s="118">
        <v>24.4129746420688</v>
      </c>
      <c r="O35" s="118">
        <v>21.979868954253998</v>
      </c>
      <c r="P35" s="118">
        <v>22.561778616880101</v>
      </c>
      <c r="Q35" s="118">
        <v>23.712556042407201</v>
      </c>
      <c r="R35" s="118">
        <v>23.3996600276115</v>
      </c>
      <c r="S35" s="118">
        <v>21.109252200662802</v>
      </c>
      <c r="T35" s="118">
        <v>20.779995829872199</v>
      </c>
      <c r="U35" s="118">
        <v>23.8219247419363</v>
      </c>
      <c r="V35" s="118">
        <v>23.049314377659599</v>
      </c>
      <c r="W35" s="118">
        <v>23.016667891173899</v>
      </c>
      <c r="X35" s="118">
        <v>22.955703450888699</v>
      </c>
    </row>
    <row r="38" spans="9:24" x14ac:dyDescent="0.2">
      <c r="I38" s="122" t="s">
        <v>550</v>
      </c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</row>
    <row r="39" spans="9:24" x14ac:dyDescent="0.2">
      <c r="I39" s="121" t="s">
        <v>4</v>
      </c>
      <c r="J39" s="121"/>
      <c r="K39" s="121"/>
      <c r="L39" s="121"/>
      <c r="M39" s="121" t="s">
        <v>3</v>
      </c>
      <c r="N39" s="121"/>
      <c r="O39" s="121"/>
      <c r="P39" s="121"/>
      <c r="Q39" s="121" t="s">
        <v>19</v>
      </c>
      <c r="R39" s="121"/>
      <c r="S39" s="121"/>
      <c r="T39" s="121"/>
      <c r="U39" s="121" t="s">
        <v>11</v>
      </c>
      <c r="V39" s="121"/>
      <c r="W39" s="121"/>
      <c r="X39" s="121"/>
    </row>
    <row r="40" spans="9:24" x14ac:dyDescent="0.2">
      <c r="I40" s="75" t="s">
        <v>379</v>
      </c>
      <c r="J40" s="75" t="s">
        <v>380</v>
      </c>
      <c r="K40" s="75" t="s">
        <v>381</v>
      </c>
      <c r="L40" s="75" t="s">
        <v>382</v>
      </c>
      <c r="M40" s="75" t="s">
        <v>379</v>
      </c>
      <c r="N40" s="75" t="s">
        <v>380</v>
      </c>
      <c r="O40" s="75" t="s">
        <v>381</v>
      </c>
      <c r="P40" s="75" t="s">
        <v>382</v>
      </c>
      <c r="Q40" s="75" t="s">
        <v>379</v>
      </c>
      <c r="R40" s="75" t="s">
        <v>380</v>
      </c>
      <c r="S40" s="75" t="s">
        <v>381</v>
      </c>
      <c r="T40" s="75" t="s">
        <v>382</v>
      </c>
      <c r="U40" s="75" t="s">
        <v>379</v>
      </c>
      <c r="V40" s="75" t="s">
        <v>380</v>
      </c>
      <c r="W40" s="75" t="s">
        <v>381</v>
      </c>
      <c r="X40" s="75" t="s">
        <v>382</v>
      </c>
    </row>
    <row r="41" spans="9:24" x14ac:dyDescent="0.2">
      <c r="I41" s="118">
        <v>17.380216578534899</v>
      </c>
      <c r="J41" s="118">
        <v>17.0013964453296</v>
      </c>
      <c r="K41" s="118">
        <v>15.820407895157</v>
      </c>
      <c r="L41" s="118">
        <v>17.601028651171799</v>
      </c>
      <c r="M41" s="118">
        <v>18.1354359781316</v>
      </c>
      <c r="N41" s="118">
        <v>16.5721264139063</v>
      </c>
      <c r="O41" s="118">
        <v>15.5263043489428</v>
      </c>
      <c r="P41" s="118">
        <v>17.2056968458764</v>
      </c>
      <c r="Q41" s="118">
        <v>16.940504081850701</v>
      </c>
      <c r="R41" s="118">
        <v>18.026619422806</v>
      </c>
      <c r="S41" s="118">
        <v>16.158955613154799</v>
      </c>
      <c r="T41" s="118">
        <v>18.006087870485299</v>
      </c>
      <c r="U41" s="118">
        <v>17.991151422518101</v>
      </c>
      <c r="V41" s="118">
        <v>16.667166656132601</v>
      </c>
      <c r="W41" s="118">
        <v>16.630562017742601</v>
      </c>
      <c r="X41" s="118">
        <v>17.488721214340899</v>
      </c>
    </row>
    <row r="42" spans="9:24" x14ac:dyDescent="0.2">
      <c r="I42" s="118">
        <v>17.3081543963734</v>
      </c>
      <c r="J42" s="118">
        <v>16.555843046395299</v>
      </c>
      <c r="K42" s="118">
        <v>15.4946984930362</v>
      </c>
      <c r="L42" s="118">
        <v>17.917613589923501</v>
      </c>
      <c r="M42" s="118">
        <v>18.093993440539101</v>
      </c>
      <c r="N42" s="118">
        <v>16.7860765294493</v>
      </c>
      <c r="O42" s="118">
        <v>16.0473793261468</v>
      </c>
      <c r="P42" s="118">
        <v>17.722231519426</v>
      </c>
      <c r="Q42" s="118">
        <v>16.6539114863441</v>
      </c>
      <c r="R42" s="118">
        <v>17.828011353799901</v>
      </c>
      <c r="S42" s="118">
        <v>16.059631376359398</v>
      </c>
      <c r="T42" s="118">
        <v>17.918948088335402</v>
      </c>
      <c r="U42" s="118">
        <v>17.7954828799779</v>
      </c>
      <c r="V42" s="118">
        <v>16.1818923674304</v>
      </c>
      <c r="W42" s="118">
        <v>16.3543381866922</v>
      </c>
      <c r="X42" s="118">
        <v>17.395281933601002</v>
      </c>
    </row>
    <row r="43" spans="9:24" x14ac:dyDescent="0.2">
      <c r="I43" s="118">
        <v>17.2011360316809</v>
      </c>
      <c r="J43" s="118">
        <v>16.802065877054901</v>
      </c>
      <c r="K43" s="118">
        <v>15.5247895308663</v>
      </c>
      <c r="L43" s="118">
        <v>18.107627887543199</v>
      </c>
      <c r="M43" s="118">
        <v>18.0422016102419</v>
      </c>
      <c r="N43" s="118">
        <v>17.1393613076824</v>
      </c>
      <c r="O43" s="118">
        <v>16.002047807584301</v>
      </c>
      <c r="P43" s="118">
        <v>17.624827189072398</v>
      </c>
      <c r="Q43" s="118">
        <v>17.068796282074501</v>
      </c>
      <c r="R43" s="118">
        <v>17.493202093938901</v>
      </c>
      <c r="S43" s="118">
        <v>16.174493907507699</v>
      </c>
      <c r="T43" s="118">
        <v>18.111513801576301</v>
      </c>
      <c r="U43" s="118">
        <v>17.856158283967702</v>
      </c>
      <c r="V43" s="118">
        <v>16.235505318556601</v>
      </c>
      <c r="W43" s="118">
        <v>16.338847732940799</v>
      </c>
      <c r="X43" s="118">
        <v>16.842511055653599</v>
      </c>
    </row>
    <row r="44" spans="9:24" x14ac:dyDescent="0.2">
      <c r="I44" s="118">
        <v>16.9095594844887</v>
      </c>
      <c r="J44" s="118">
        <v>16.874823052625199</v>
      </c>
      <c r="K44" s="118">
        <v>15.564790839237</v>
      </c>
      <c r="L44" s="118">
        <v>17.7267903634297</v>
      </c>
      <c r="M44" s="118">
        <v>17.516206705662199</v>
      </c>
      <c r="N44" s="118">
        <v>17.285874877447899</v>
      </c>
      <c r="O44" s="118">
        <v>16.289333748590799</v>
      </c>
      <c r="P44" s="118">
        <v>17.701084722354199</v>
      </c>
      <c r="Q44" s="118">
        <v>17.1502314892229</v>
      </c>
      <c r="R44" s="118">
        <v>17.538935343982001</v>
      </c>
      <c r="S44" s="118">
        <v>16.3936343872092</v>
      </c>
      <c r="T44" s="118">
        <v>18.1057861096537</v>
      </c>
      <c r="U44" s="118">
        <v>17.845662224125199</v>
      </c>
      <c r="V44" s="118">
        <v>16.339573074899</v>
      </c>
      <c r="W44" s="118">
        <v>16.5358394256717</v>
      </c>
      <c r="X44" s="118">
        <v>16.672165369240499</v>
      </c>
    </row>
    <row r="45" spans="9:24" x14ac:dyDescent="0.2">
      <c r="I45" s="118">
        <v>17.879394964300101</v>
      </c>
      <c r="J45" s="118">
        <v>16.4986994525215</v>
      </c>
      <c r="K45" s="118">
        <v>16.0974142777102</v>
      </c>
      <c r="L45" s="118">
        <v>20.142094167241201</v>
      </c>
      <c r="M45" s="118">
        <v>18.173166858966599</v>
      </c>
      <c r="N45" s="118">
        <v>17.0547783342355</v>
      </c>
      <c r="O45" s="118">
        <v>16.3289645681112</v>
      </c>
      <c r="P45" s="118">
        <v>17.368770849610598</v>
      </c>
      <c r="Q45" s="118">
        <v>16.9786937831371</v>
      </c>
      <c r="R45" s="118">
        <v>17.2018824350796</v>
      </c>
      <c r="S45" s="118">
        <v>16.575705145159301</v>
      </c>
      <c r="T45" s="118">
        <v>17.9590462581276</v>
      </c>
      <c r="U45" s="118">
        <v>17.820909612759898</v>
      </c>
      <c r="V45" s="118">
        <v>17.151142597360799</v>
      </c>
      <c r="W45" s="118">
        <v>16.687300262213299</v>
      </c>
      <c r="X45" s="118">
        <v>17.064245835358399</v>
      </c>
    </row>
    <row r="46" spans="9:24" x14ac:dyDescent="0.2">
      <c r="I46" s="118">
        <v>17.804512318655998</v>
      </c>
      <c r="J46" s="118">
        <v>17.0539690221099</v>
      </c>
      <c r="K46" s="118">
        <v>16.1430099298694</v>
      </c>
      <c r="L46" s="118">
        <v>20.249531808135501</v>
      </c>
      <c r="M46" s="118">
        <v>18.4666879817356</v>
      </c>
      <c r="N46" s="118">
        <v>17.3455729786014</v>
      </c>
      <c r="O46" s="118">
        <v>16.491926783225701</v>
      </c>
      <c r="P46" s="118">
        <v>17.7596517843625</v>
      </c>
      <c r="Q46" s="118">
        <v>17.5191190231285</v>
      </c>
      <c r="R46" s="118">
        <v>17.629928709606801</v>
      </c>
      <c r="S46" s="118">
        <v>16.784425279708099</v>
      </c>
      <c r="T46" s="118">
        <v>17.9197225070427</v>
      </c>
      <c r="U46" s="118">
        <v>17.8497131503518</v>
      </c>
      <c r="V46" s="118">
        <v>17.261600219298</v>
      </c>
      <c r="W46" s="118">
        <v>16.955477716422099</v>
      </c>
      <c r="X46" s="118">
        <v>17.047917658691301</v>
      </c>
    </row>
    <row r="52" spans="9:30" x14ac:dyDescent="0.2">
      <c r="I52" s="129" t="s">
        <v>385</v>
      </c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V52" s="122" t="s">
        <v>385</v>
      </c>
      <c r="W52" s="122"/>
      <c r="X52" s="122"/>
      <c r="Y52" s="122"/>
      <c r="Z52" s="122"/>
      <c r="AA52" s="122"/>
      <c r="AB52" s="122"/>
      <c r="AC52" s="122"/>
      <c r="AD52" s="122"/>
    </row>
    <row r="53" spans="9:30" x14ac:dyDescent="0.2">
      <c r="I53" s="123" t="s">
        <v>389</v>
      </c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V53" s="120" t="s">
        <v>597</v>
      </c>
      <c r="W53" s="120"/>
      <c r="X53" s="120"/>
      <c r="Y53" s="120"/>
      <c r="Z53" s="120"/>
      <c r="AA53" s="120"/>
      <c r="AB53" s="120"/>
      <c r="AC53" s="120"/>
      <c r="AD53" s="120"/>
    </row>
    <row r="54" spans="9:30" x14ac:dyDescent="0.2">
      <c r="I54" s="126" t="s">
        <v>386</v>
      </c>
      <c r="J54" s="127"/>
      <c r="K54" s="127"/>
      <c r="L54" s="128"/>
      <c r="M54" s="126" t="s">
        <v>387</v>
      </c>
      <c r="N54" s="127"/>
      <c r="O54" s="127"/>
      <c r="P54" s="128"/>
      <c r="Q54" s="126" t="s">
        <v>388</v>
      </c>
      <c r="R54" s="127"/>
      <c r="S54" s="127"/>
      <c r="T54" s="128"/>
      <c r="V54" s="131" t="s">
        <v>598</v>
      </c>
      <c r="W54" s="131"/>
      <c r="X54" s="131"/>
      <c r="Y54" s="131" t="s">
        <v>604</v>
      </c>
      <c r="Z54" s="131"/>
      <c r="AA54" s="131"/>
      <c r="AB54" s="131" t="s">
        <v>388</v>
      </c>
      <c r="AC54" s="131"/>
      <c r="AD54" s="131"/>
    </row>
    <row r="55" spans="9:30" x14ac:dyDescent="0.2">
      <c r="I55" s="114" t="s">
        <v>11</v>
      </c>
      <c r="J55" s="114" t="s">
        <v>17</v>
      </c>
      <c r="K55" s="114" t="s">
        <v>3</v>
      </c>
      <c r="L55" s="114" t="s">
        <v>2</v>
      </c>
      <c r="M55" s="114" t="s">
        <v>11</v>
      </c>
      <c r="N55" s="114" t="s">
        <v>17</v>
      </c>
      <c r="O55" s="114" t="s">
        <v>3</v>
      </c>
      <c r="P55" s="114" t="s">
        <v>2</v>
      </c>
      <c r="Q55" s="114" t="s">
        <v>11</v>
      </c>
      <c r="R55" s="114" t="s">
        <v>17</v>
      </c>
      <c r="S55" s="114" t="s">
        <v>3</v>
      </c>
      <c r="T55" s="114" t="s">
        <v>2</v>
      </c>
      <c r="V55" s="119" t="s">
        <v>602</v>
      </c>
      <c r="W55" s="119" t="s">
        <v>69</v>
      </c>
      <c r="X55" s="119" t="s">
        <v>603</v>
      </c>
      <c r="Y55" s="119" t="s">
        <v>602</v>
      </c>
      <c r="Z55" s="119" t="s">
        <v>69</v>
      </c>
      <c r="AA55" s="119" t="s">
        <v>603</v>
      </c>
      <c r="AB55" s="119" t="s">
        <v>602</v>
      </c>
      <c r="AC55" s="119" t="s">
        <v>69</v>
      </c>
      <c r="AD55" s="119" t="s">
        <v>603</v>
      </c>
    </row>
    <row r="56" spans="9:30" x14ac:dyDescent="0.2">
      <c r="I56" s="115">
        <v>0.16</v>
      </c>
      <c r="J56" s="115"/>
      <c r="K56" s="115"/>
      <c r="L56" s="115">
        <v>13.35</v>
      </c>
      <c r="M56" s="115">
        <v>0.22</v>
      </c>
      <c r="N56" s="115"/>
      <c r="O56" s="115"/>
      <c r="P56" s="115">
        <v>13.34</v>
      </c>
      <c r="Q56" s="115">
        <v>0</v>
      </c>
      <c r="R56" s="115"/>
      <c r="S56" s="115"/>
      <c r="T56" s="115">
        <v>22.59</v>
      </c>
      <c r="V56" s="78" t="s">
        <v>599</v>
      </c>
      <c r="W56" s="73" t="s">
        <v>84</v>
      </c>
      <c r="X56" s="73" t="s">
        <v>85</v>
      </c>
      <c r="Y56" s="78" t="s">
        <v>599</v>
      </c>
      <c r="Z56" s="73" t="s">
        <v>84</v>
      </c>
      <c r="AA56" s="73" t="s">
        <v>85</v>
      </c>
      <c r="AB56" s="78" t="s">
        <v>599</v>
      </c>
      <c r="AC56" s="73" t="s">
        <v>84</v>
      </c>
      <c r="AD56" s="73" t="s">
        <v>85</v>
      </c>
    </row>
    <row r="57" spans="9:30" x14ac:dyDescent="0.2">
      <c r="I57" s="115">
        <v>0</v>
      </c>
      <c r="J57" s="115"/>
      <c r="K57" s="115"/>
      <c r="L57" s="115">
        <v>19.760000000000002</v>
      </c>
      <c r="M57" s="115">
        <v>0.27</v>
      </c>
      <c r="N57" s="115"/>
      <c r="O57" s="115"/>
      <c r="P57" s="115">
        <v>15.61</v>
      </c>
      <c r="Q57" s="115">
        <v>0.44</v>
      </c>
      <c r="R57" s="115"/>
      <c r="S57" s="115"/>
      <c r="T57" s="115">
        <v>16.829999999999998</v>
      </c>
      <c r="V57" s="78" t="s">
        <v>600</v>
      </c>
      <c r="W57" s="73" t="s">
        <v>74</v>
      </c>
      <c r="X57" s="73">
        <v>0.98960000000000004</v>
      </c>
      <c r="Y57" s="78" t="s">
        <v>600</v>
      </c>
      <c r="Z57" s="73" t="s">
        <v>74</v>
      </c>
      <c r="AA57" s="73">
        <v>0.54479999999999995</v>
      </c>
      <c r="AB57" s="78" t="s">
        <v>600</v>
      </c>
      <c r="AC57" s="73" t="s">
        <v>74</v>
      </c>
      <c r="AD57" s="73">
        <v>0.54710000000000003</v>
      </c>
    </row>
    <row r="58" spans="9:30" x14ac:dyDescent="0.2">
      <c r="I58" s="93">
        <v>0</v>
      </c>
      <c r="J58" s="93"/>
      <c r="K58" s="93"/>
      <c r="L58" s="93">
        <v>12.66</v>
      </c>
      <c r="M58" s="93">
        <v>0.01</v>
      </c>
      <c r="N58" s="93"/>
      <c r="O58" s="93"/>
      <c r="P58" s="189"/>
      <c r="Q58" s="93">
        <v>1.06</v>
      </c>
      <c r="R58" s="93"/>
      <c r="S58" s="93"/>
      <c r="T58" s="93">
        <v>16.100000000000001</v>
      </c>
      <c r="V58" s="78" t="s">
        <v>605</v>
      </c>
      <c r="W58" s="73" t="s">
        <v>84</v>
      </c>
      <c r="X58" s="73" t="s">
        <v>85</v>
      </c>
      <c r="Y58" s="78" t="s">
        <v>605</v>
      </c>
      <c r="Z58" s="73" t="s">
        <v>84</v>
      </c>
      <c r="AA58" s="73" t="s">
        <v>85</v>
      </c>
      <c r="AB58" s="78" t="s">
        <v>605</v>
      </c>
      <c r="AC58" s="73" t="s">
        <v>84</v>
      </c>
      <c r="AD58" s="73" t="s">
        <v>85</v>
      </c>
    </row>
    <row r="59" spans="9:30" x14ac:dyDescent="0.2">
      <c r="I59" s="93">
        <v>0</v>
      </c>
      <c r="J59" s="93"/>
      <c r="K59" s="93"/>
      <c r="L59" s="93">
        <v>12.87</v>
      </c>
      <c r="M59" s="93">
        <v>0.01</v>
      </c>
      <c r="N59" s="93"/>
      <c r="O59" s="93"/>
      <c r="P59" s="93">
        <v>9.67</v>
      </c>
      <c r="Q59" s="93">
        <v>0</v>
      </c>
      <c r="R59" s="93"/>
      <c r="S59" s="93"/>
      <c r="T59" s="93">
        <v>21.29</v>
      </c>
      <c r="V59" s="78" t="s">
        <v>601</v>
      </c>
      <c r="W59" s="73" t="s">
        <v>84</v>
      </c>
      <c r="X59" s="73" t="s">
        <v>85</v>
      </c>
      <c r="Y59" s="78" t="s">
        <v>601</v>
      </c>
      <c r="Z59" s="73" t="s">
        <v>84</v>
      </c>
      <c r="AA59" s="73" t="s">
        <v>85</v>
      </c>
      <c r="AB59" s="78" t="s">
        <v>601</v>
      </c>
      <c r="AC59" s="73" t="s">
        <v>84</v>
      </c>
      <c r="AD59" s="73" t="s">
        <v>85</v>
      </c>
    </row>
    <row r="60" spans="9:30" x14ac:dyDescent="0.2">
      <c r="I60" s="115">
        <v>0</v>
      </c>
      <c r="J60" s="115"/>
      <c r="K60" s="115"/>
      <c r="L60" s="115">
        <v>20.88</v>
      </c>
      <c r="M60" s="115">
        <v>0.01</v>
      </c>
      <c r="N60" s="115"/>
      <c r="O60" s="115"/>
      <c r="P60" s="115">
        <v>17.329999999999998</v>
      </c>
      <c r="Q60" s="115">
        <v>0.05</v>
      </c>
      <c r="R60" s="115"/>
      <c r="S60" s="115"/>
      <c r="T60" s="115">
        <v>20.81</v>
      </c>
      <c r="V60" s="78" t="s">
        <v>606</v>
      </c>
      <c r="W60" s="73" t="s">
        <v>79</v>
      </c>
      <c r="X60" s="73">
        <v>3.9300000000000002E-2</v>
      </c>
      <c r="Y60" s="78" t="s">
        <v>606</v>
      </c>
      <c r="Z60" s="73" t="s">
        <v>74</v>
      </c>
      <c r="AA60" s="73">
        <v>0.63090000000000002</v>
      </c>
      <c r="AB60" s="78" t="s">
        <v>606</v>
      </c>
      <c r="AC60" s="73" t="s">
        <v>84</v>
      </c>
      <c r="AD60" s="73" t="s">
        <v>85</v>
      </c>
    </row>
    <row r="61" spans="9:30" x14ac:dyDescent="0.2">
      <c r="I61" s="115">
        <v>0</v>
      </c>
      <c r="J61" s="115"/>
      <c r="K61" s="115"/>
      <c r="L61" s="115">
        <v>25.57</v>
      </c>
      <c r="M61" s="115">
        <v>0</v>
      </c>
      <c r="N61" s="115"/>
      <c r="O61" s="115"/>
      <c r="P61" s="115">
        <v>13.92</v>
      </c>
      <c r="Q61" s="115">
        <v>0</v>
      </c>
      <c r="R61" s="115"/>
      <c r="S61" s="115"/>
      <c r="T61" s="115">
        <v>16.670000000000002</v>
      </c>
      <c r="V61" s="78" t="s">
        <v>607</v>
      </c>
      <c r="W61" s="73" t="s">
        <v>84</v>
      </c>
      <c r="X61" s="73" t="s">
        <v>85</v>
      </c>
      <c r="Y61" s="78" t="s">
        <v>607</v>
      </c>
      <c r="Z61" s="73" t="s">
        <v>84</v>
      </c>
      <c r="AA61" s="73" t="s">
        <v>85</v>
      </c>
      <c r="AB61" s="78" t="s">
        <v>607</v>
      </c>
      <c r="AC61" s="73" t="s">
        <v>84</v>
      </c>
      <c r="AD61" s="73" t="s">
        <v>85</v>
      </c>
    </row>
    <row r="62" spans="9:30" x14ac:dyDescent="0.2">
      <c r="I62" s="93">
        <v>0</v>
      </c>
      <c r="J62" s="93"/>
      <c r="K62" s="93"/>
      <c r="L62" s="93">
        <v>18.16</v>
      </c>
      <c r="M62" s="93">
        <v>0</v>
      </c>
      <c r="N62" s="93"/>
      <c r="O62" s="93"/>
      <c r="P62" s="93">
        <v>15.5</v>
      </c>
      <c r="Q62" s="93">
        <v>0.08</v>
      </c>
      <c r="R62" s="93"/>
      <c r="S62" s="93"/>
      <c r="T62" s="93">
        <v>19.34</v>
      </c>
    </row>
    <row r="63" spans="9:30" x14ac:dyDescent="0.2">
      <c r="I63" s="93">
        <v>0</v>
      </c>
      <c r="J63" s="93"/>
      <c r="K63" s="93"/>
      <c r="L63" s="93">
        <v>22.99</v>
      </c>
      <c r="M63" s="93">
        <v>0</v>
      </c>
      <c r="N63" s="93"/>
      <c r="O63" s="93"/>
      <c r="P63" s="93">
        <v>14.38</v>
      </c>
      <c r="Q63" s="93">
        <v>0.11</v>
      </c>
      <c r="R63" s="93"/>
      <c r="S63" s="93"/>
      <c r="T63" s="93">
        <v>20.65</v>
      </c>
    </row>
    <row r="64" spans="9:30" x14ac:dyDescent="0.2">
      <c r="I64" s="115">
        <v>2.77</v>
      </c>
      <c r="J64" s="115">
        <v>18.59</v>
      </c>
      <c r="K64" s="115">
        <v>1.47</v>
      </c>
      <c r="L64" s="115"/>
      <c r="M64" s="115">
        <v>2.4300000000000002</v>
      </c>
      <c r="N64" s="115">
        <v>11.22</v>
      </c>
      <c r="O64" s="115">
        <v>2.21</v>
      </c>
      <c r="P64" s="115"/>
      <c r="Q64" s="115">
        <v>3.21</v>
      </c>
      <c r="R64" s="115">
        <v>18.850000000000001</v>
      </c>
      <c r="S64" s="115">
        <v>5.19</v>
      </c>
      <c r="T64" s="115"/>
    </row>
    <row r="65" spans="9:25" x14ac:dyDescent="0.2">
      <c r="I65" s="115">
        <v>2.73</v>
      </c>
      <c r="J65" s="115">
        <v>13.15</v>
      </c>
      <c r="K65" s="115">
        <v>1.25</v>
      </c>
      <c r="L65" s="115"/>
      <c r="M65" s="115">
        <v>4</v>
      </c>
      <c r="N65" s="115">
        <v>14.33</v>
      </c>
      <c r="O65" s="115">
        <v>4.46</v>
      </c>
      <c r="P65" s="115"/>
      <c r="Q65" s="115">
        <v>5.89</v>
      </c>
      <c r="R65" s="115">
        <v>12.5</v>
      </c>
      <c r="S65" s="115">
        <v>7</v>
      </c>
      <c r="T65" s="115"/>
    </row>
    <row r="66" spans="9:25" x14ac:dyDescent="0.2">
      <c r="I66" s="93">
        <v>4.76</v>
      </c>
      <c r="J66" s="93">
        <v>8.84</v>
      </c>
      <c r="K66" s="93">
        <v>1.78</v>
      </c>
      <c r="L66" s="93"/>
      <c r="M66" s="93">
        <v>1.99</v>
      </c>
      <c r="N66" s="93">
        <v>7.51</v>
      </c>
      <c r="O66" s="93">
        <v>3.82</v>
      </c>
      <c r="P66" s="93"/>
      <c r="Q66" s="93">
        <v>2.17</v>
      </c>
      <c r="R66" s="93">
        <v>12.3</v>
      </c>
      <c r="S66" s="93">
        <v>1.71</v>
      </c>
      <c r="T66" s="93"/>
    </row>
    <row r="67" spans="9:25" x14ac:dyDescent="0.2">
      <c r="I67" s="93">
        <v>3</v>
      </c>
      <c r="J67" s="93">
        <v>7.83</v>
      </c>
      <c r="K67" s="93">
        <v>1.37</v>
      </c>
      <c r="L67" s="93"/>
      <c r="M67" s="93">
        <v>2.34</v>
      </c>
      <c r="N67" s="93">
        <v>7.05</v>
      </c>
      <c r="O67" s="93">
        <v>3.83</v>
      </c>
      <c r="P67" s="93"/>
      <c r="Q67" s="93">
        <v>2.95</v>
      </c>
      <c r="R67" s="93">
        <v>14.36</v>
      </c>
      <c r="S67" s="93">
        <v>1</v>
      </c>
      <c r="T67" s="93"/>
    </row>
    <row r="68" spans="9:25" x14ac:dyDescent="0.2">
      <c r="I68" s="115">
        <v>0.26</v>
      </c>
      <c r="J68" s="115">
        <v>18.34</v>
      </c>
      <c r="K68" s="115">
        <v>1.44</v>
      </c>
      <c r="L68" s="115"/>
      <c r="M68" s="115">
        <v>0.81</v>
      </c>
      <c r="N68" s="115">
        <v>12.46</v>
      </c>
      <c r="O68" s="115">
        <v>1.81</v>
      </c>
      <c r="P68" s="115"/>
      <c r="Q68" s="115">
        <v>0.81</v>
      </c>
      <c r="R68" s="115">
        <v>10.029999999999999</v>
      </c>
      <c r="S68" s="115">
        <v>4.16</v>
      </c>
      <c r="T68" s="115"/>
    </row>
    <row r="69" spans="9:25" x14ac:dyDescent="0.2">
      <c r="I69" s="115">
        <v>0.95</v>
      </c>
      <c r="J69" s="115">
        <v>11.55</v>
      </c>
      <c r="K69" s="115">
        <v>2.5099999999999998</v>
      </c>
      <c r="L69" s="115"/>
      <c r="M69" s="115">
        <v>0.55000000000000004</v>
      </c>
      <c r="N69" s="115">
        <v>13.89</v>
      </c>
      <c r="O69" s="115">
        <v>1.8</v>
      </c>
      <c r="P69" s="115"/>
      <c r="Q69" s="115">
        <v>1.43</v>
      </c>
      <c r="R69" s="115">
        <v>16.18</v>
      </c>
      <c r="S69" s="115">
        <v>3.99</v>
      </c>
      <c r="T69" s="115"/>
    </row>
    <row r="70" spans="9:25" x14ac:dyDescent="0.2">
      <c r="I70" s="93">
        <v>0.15</v>
      </c>
      <c r="J70" s="189"/>
      <c r="K70" s="93">
        <v>0.26</v>
      </c>
      <c r="L70" s="93"/>
      <c r="M70" s="93">
        <v>0.01</v>
      </c>
      <c r="N70" s="93">
        <v>21.77</v>
      </c>
      <c r="O70" s="93">
        <v>0.04</v>
      </c>
      <c r="P70" s="93"/>
      <c r="Q70" s="93">
        <v>0</v>
      </c>
      <c r="R70" s="93">
        <v>3.98</v>
      </c>
      <c r="S70" s="93">
        <v>0.09</v>
      </c>
      <c r="T70" s="93"/>
    </row>
    <row r="71" spans="9:25" x14ac:dyDescent="0.2">
      <c r="I71" s="93">
        <v>0.01</v>
      </c>
      <c r="J71" s="93">
        <v>18.23</v>
      </c>
      <c r="K71" s="93">
        <v>0.63</v>
      </c>
      <c r="L71" s="93"/>
      <c r="M71" s="93">
        <v>0</v>
      </c>
      <c r="N71" s="189"/>
      <c r="O71" s="93">
        <v>0.26</v>
      </c>
      <c r="P71" s="93"/>
      <c r="Q71" s="93">
        <v>0</v>
      </c>
      <c r="R71" s="93">
        <v>2.6</v>
      </c>
      <c r="S71" s="93">
        <v>0.41</v>
      </c>
      <c r="T71" s="93"/>
    </row>
    <row r="74" spans="9:25" x14ac:dyDescent="0.2">
      <c r="I74" s="171" t="s">
        <v>560</v>
      </c>
      <c r="J74" s="171"/>
      <c r="K74" s="172">
        <v>8</v>
      </c>
      <c r="L74" s="117"/>
      <c r="M74" s="173" t="s">
        <v>561</v>
      </c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</row>
    <row r="75" spans="9:25" x14ac:dyDescent="0.2">
      <c r="I75" s="174" t="s">
        <v>562</v>
      </c>
      <c r="J75" s="174"/>
      <c r="K75" s="115">
        <v>12.5</v>
      </c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</row>
    <row r="76" spans="9:25" x14ac:dyDescent="0.2">
      <c r="I76" s="175" t="s">
        <v>559</v>
      </c>
      <c r="J76" s="175"/>
      <c r="K76" s="176">
        <v>3.6438561897747253</v>
      </c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</row>
    <row r="77" spans="9:25" x14ac:dyDescent="0.2">
      <c r="I77" s="177" t="s">
        <v>555</v>
      </c>
      <c r="J77" s="177" t="s">
        <v>556</v>
      </c>
      <c r="K77" s="177" t="s">
        <v>557</v>
      </c>
      <c r="L77" s="177" t="s">
        <v>558</v>
      </c>
      <c r="M77" s="176" t="s">
        <v>563</v>
      </c>
      <c r="N77" s="176" t="s">
        <v>564</v>
      </c>
      <c r="O77" s="117"/>
      <c r="P77" s="177" t="s">
        <v>555</v>
      </c>
      <c r="Q77" s="177" t="s">
        <v>556</v>
      </c>
      <c r="R77" s="177" t="s">
        <v>557</v>
      </c>
      <c r="S77" s="177" t="s">
        <v>558</v>
      </c>
      <c r="T77" s="176" t="s">
        <v>563</v>
      </c>
      <c r="U77" s="176" t="s">
        <v>564</v>
      </c>
      <c r="V77" s="176" t="s">
        <v>565</v>
      </c>
      <c r="W77" s="176" t="s">
        <v>566</v>
      </c>
      <c r="X77" s="176" t="s">
        <v>567</v>
      </c>
    </row>
    <row r="78" spans="9:25" x14ac:dyDescent="0.2">
      <c r="I78" s="178" t="s">
        <v>551</v>
      </c>
      <c r="J78" s="178" t="s">
        <v>30</v>
      </c>
      <c r="K78" s="178" t="s">
        <v>552</v>
      </c>
      <c r="L78" s="179">
        <v>28.9751972286188</v>
      </c>
      <c r="M78" s="180">
        <v>28.995262051747098</v>
      </c>
      <c r="N78" s="181">
        <v>25.351405861972374</v>
      </c>
      <c r="P78" s="178" t="s">
        <v>551</v>
      </c>
      <c r="Q78" s="178" t="s">
        <v>30</v>
      </c>
      <c r="R78" s="178" t="s">
        <v>591</v>
      </c>
      <c r="S78" s="179">
        <v>34.600410752390999</v>
      </c>
      <c r="T78" s="180">
        <v>37.3002053761955</v>
      </c>
      <c r="U78" s="182"/>
      <c r="V78" s="182">
        <v>2</v>
      </c>
      <c r="W78" s="82">
        <v>2.5296062990743579E-2</v>
      </c>
      <c r="X78" s="185">
        <v>0.16435090426953028</v>
      </c>
      <c r="Y78" s="99" t="s">
        <v>583</v>
      </c>
    </row>
    <row r="79" spans="9:25" x14ac:dyDescent="0.2">
      <c r="I79" s="178" t="s">
        <v>551</v>
      </c>
      <c r="J79" s="178" t="s">
        <v>30</v>
      </c>
      <c r="K79" s="178" t="s">
        <v>552</v>
      </c>
      <c r="L79" s="179">
        <v>28.9054376213174</v>
      </c>
      <c r="M79" s="182"/>
      <c r="N79" s="182"/>
      <c r="P79" s="178" t="s">
        <v>551</v>
      </c>
      <c r="Q79" s="178" t="s">
        <v>30</v>
      </c>
      <c r="R79" s="178" t="s">
        <v>591</v>
      </c>
      <c r="S79" s="183">
        <v>40</v>
      </c>
      <c r="T79" s="182"/>
      <c r="U79" s="182"/>
      <c r="V79" s="182">
        <v>2</v>
      </c>
      <c r="X79" s="185">
        <v>3.8934425440231572E-3</v>
      </c>
    </row>
    <row r="80" spans="9:25" x14ac:dyDescent="0.2">
      <c r="I80" s="178" t="s">
        <v>553</v>
      </c>
      <c r="J80" s="178" t="s">
        <v>30</v>
      </c>
      <c r="K80" s="178" t="s">
        <v>552</v>
      </c>
      <c r="L80" s="179">
        <v>29.473090883260902</v>
      </c>
      <c r="M80" s="180">
        <v>29.916458961058478</v>
      </c>
      <c r="N80" s="181">
        <v>26.272602771283751</v>
      </c>
      <c r="P80" s="178" t="s">
        <v>553</v>
      </c>
      <c r="Q80" s="178" t="s">
        <v>30</v>
      </c>
      <c r="R80" s="178" t="s">
        <v>591</v>
      </c>
      <c r="S80" s="179">
        <v>35.084826296032197</v>
      </c>
      <c r="T80" s="180">
        <v>34.954476065064448</v>
      </c>
      <c r="U80" s="182"/>
      <c r="V80" s="182">
        <v>2</v>
      </c>
      <c r="W80" s="82">
        <v>0.24349818030325018</v>
      </c>
      <c r="X80" s="185">
        <v>0.22246228337740509</v>
      </c>
    </row>
    <row r="81" spans="9:25" x14ac:dyDescent="0.2">
      <c r="I81" s="178" t="s">
        <v>553</v>
      </c>
      <c r="J81" s="178" t="s">
        <v>30</v>
      </c>
      <c r="K81" s="178" t="s">
        <v>552</v>
      </c>
      <c r="L81" s="179">
        <v>29.675558051064701</v>
      </c>
      <c r="M81" s="182"/>
      <c r="N81" s="182"/>
      <c r="P81" s="178" t="s">
        <v>553</v>
      </c>
      <c r="Q81" s="178" t="s">
        <v>30</v>
      </c>
      <c r="R81" s="178" t="s">
        <v>591</v>
      </c>
      <c r="S81" s="179">
        <v>34.824125834096698</v>
      </c>
      <c r="T81" s="182"/>
      <c r="U81" s="182"/>
      <c r="V81" s="182">
        <v>2</v>
      </c>
      <c r="X81" s="185">
        <v>0.26652321872650608</v>
      </c>
    </row>
    <row r="82" spans="9:25" x14ac:dyDescent="0.2">
      <c r="I82" s="178" t="s">
        <v>554</v>
      </c>
      <c r="J82" s="178" t="s">
        <v>30</v>
      </c>
      <c r="K82" s="178" t="s">
        <v>552</v>
      </c>
      <c r="L82" s="179">
        <v>28.627310832362902</v>
      </c>
      <c r="M82" s="180">
        <v>28.705030399467475</v>
      </c>
      <c r="N82" s="181">
        <v>25.061174209692751</v>
      </c>
      <c r="P82" s="178" t="s">
        <v>554</v>
      </c>
      <c r="Q82" s="178" t="s">
        <v>30</v>
      </c>
      <c r="R82" s="178" t="s">
        <v>591</v>
      </c>
      <c r="S82" s="183">
        <v>40</v>
      </c>
      <c r="T82" s="180">
        <v>36.44702189895515</v>
      </c>
      <c r="U82" s="182"/>
      <c r="V82" s="182">
        <v>2</v>
      </c>
      <c r="W82" s="82">
        <v>3.7369588834189484E-2</v>
      </c>
      <c r="X82" s="185">
        <v>3.1839433875836954E-3</v>
      </c>
    </row>
    <row r="83" spans="9:25" x14ac:dyDescent="0.2">
      <c r="I83" s="178" t="s">
        <v>554</v>
      </c>
      <c r="J83" s="178" t="s">
        <v>30</v>
      </c>
      <c r="K83" s="178" t="s">
        <v>552</v>
      </c>
      <c r="L83" s="179">
        <v>28.5748667784463</v>
      </c>
      <c r="M83" s="182"/>
      <c r="N83" s="182"/>
      <c r="P83" s="178" t="s">
        <v>554</v>
      </c>
      <c r="Q83" s="178" t="s">
        <v>30</v>
      </c>
      <c r="R83" s="178" t="s">
        <v>591</v>
      </c>
      <c r="S83" s="179">
        <v>32.8940437979103</v>
      </c>
      <c r="T83" s="182"/>
      <c r="U83" s="182"/>
      <c r="V83" s="182">
        <v>2</v>
      </c>
      <c r="X83" s="185">
        <v>0.4386027010034802</v>
      </c>
    </row>
    <row r="84" spans="9:25" x14ac:dyDescent="0.2">
      <c r="I84" s="178"/>
      <c r="J84" s="178"/>
      <c r="K84" s="178"/>
      <c r="L84" s="179"/>
      <c r="M84" s="182"/>
      <c r="N84" s="182"/>
      <c r="P84" s="178"/>
      <c r="Q84" s="178" t="s">
        <v>30</v>
      </c>
      <c r="R84" s="178"/>
      <c r="S84" s="179"/>
      <c r="T84" s="182"/>
      <c r="U84" s="182"/>
      <c r="V84" s="182"/>
      <c r="X84" s="185"/>
    </row>
    <row r="85" spans="9:25" x14ac:dyDescent="0.2">
      <c r="I85" s="178" t="s">
        <v>551</v>
      </c>
      <c r="J85" s="178" t="s">
        <v>30</v>
      </c>
      <c r="K85" s="178" t="s">
        <v>552</v>
      </c>
      <c r="L85" s="179">
        <v>29.4562268436183</v>
      </c>
      <c r="M85" s="180">
        <v>28.524575450958498</v>
      </c>
      <c r="N85" s="181">
        <v>24.880719261183771</v>
      </c>
      <c r="P85" s="178" t="s">
        <v>551</v>
      </c>
      <c r="Q85" s="178" t="s">
        <v>30</v>
      </c>
      <c r="R85" s="178" t="s">
        <v>591</v>
      </c>
      <c r="S85" s="183">
        <v>40</v>
      </c>
      <c r="T85" s="180">
        <v>40</v>
      </c>
      <c r="U85" s="182"/>
      <c r="V85" s="182">
        <v>2</v>
      </c>
      <c r="W85" s="82">
        <v>2.8095902347093902E-3</v>
      </c>
      <c r="X85" s="185">
        <v>2.8095902347093902E-3</v>
      </c>
      <c r="Y85" s="99" t="s">
        <v>584</v>
      </c>
    </row>
    <row r="86" spans="9:25" x14ac:dyDescent="0.2">
      <c r="I86" s="178" t="s">
        <v>551</v>
      </c>
      <c r="J86" s="178" t="s">
        <v>30</v>
      </c>
      <c r="K86" s="178" t="s">
        <v>552</v>
      </c>
      <c r="L86" s="179">
        <v>28.644186513433901</v>
      </c>
      <c r="M86" s="182"/>
      <c r="N86" s="182"/>
      <c r="P86" s="178" t="s">
        <v>551</v>
      </c>
      <c r="Q86" s="178" t="s">
        <v>30</v>
      </c>
      <c r="R86" s="178" t="s">
        <v>591</v>
      </c>
      <c r="S86" s="183">
        <v>40</v>
      </c>
      <c r="T86" s="182"/>
      <c r="U86" s="182"/>
      <c r="V86" s="182">
        <v>2</v>
      </c>
      <c r="X86" s="185">
        <v>2.8095902347093902E-3</v>
      </c>
    </row>
    <row r="87" spans="9:25" x14ac:dyDescent="0.2">
      <c r="I87" s="178" t="s">
        <v>553</v>
      </c>
      <c r="J87" s="178" t="s">
        <v>30</v>
      </c>
      <c r="K87" s="178" t="s">
        <v>552</v>
      </c>
      <c r="L87" s="179">
        <v>30.510764419470899</v>
      </c>
      <c r="M87" s="180">
        <v>29.655916444078301</v>
      </c>
      <c r="N87" s="181">
        <v>26.012060254303577</v>
      </c>
      <c r="P87" s="178" t="s">
        <v>553</v>
      </c>
      <c r="Q87" s="178" t="s">
        <v>30</v>
      </c>
      <c r="R87" s="178" t="s">
        <v>591</v>
      </c>
      <c r="S87" s="183">
        <v>40</v>
      </c>
      <c r="T87" s="180">
        <v>40</v>
      </c>
      <c r="U87" s="182"/>
      <c r="V87" s="182">
        <v>2</v>
      </c>
      <c r="W87" s="82">
        <v>6.1547520124256207E-3</v>
      </c>
      <c r="X87" s="185">
        <v>6.1547520124256207E-3</v>
      </c>
    </row>
    <row r="88" spans="9:25" x14ac:dyDescent="0.2">
      <c r="I88" s="178" t="s">
        <v>553</v>
      </c>
      <c r="J88" s="178" t="s">
        <v>30</v>
      </c>
      <c r="K88" s="178" t="s">
        <v>552</v>
      </c>
      <c r="L88" s="179">
        <v>30.006422490437402</v>
      </c>
      <c r="M88" s="182"/>
      <c r="N88" s="182"/>
      <c r="P88" s="178" t="s">
        <v>553</v>
      </c>
      <c r="Q88" s="178" t="s">
        <v>30</v>
      </c>
      <c r="R88" s="178" t="s">
        <v>591</v>
      </c>
      <c r="S88" s="183">
        <v>40</v>
      </c>
      <c r="T88" s="182"/>
      <c r="U88" s="182"/>
      <c r="V88" s="182">
        <v>2</v>
      </c>
      <c r="X88" s="185">
        <v>6.1547520124256207E-3</v>
      </c>
    </row>
    <row r="89" spans="9:25" x14ac:dyDescent="0.2">
      <c r="I89" s="178" t="s">
        <v>554</v>
      </c>
      <c r="J89" s="178" t="s">
        <v>30</v>
      </c>
      <c r="K89" s="178" t="s">
        <v>552</v>
      </c>
      <c r="L89" s="179">
        <v>29.192822469450299</v>
      </c>
      <c r="M89" s="180">
        <v>28.9635917822763</v>
      </c>
      <c r="N89" s="181">
        <v>25.319735592501573</v>
      </c>
      <c r="P89" s="178" t="s">
        <v>554</v>
      </c>
      <c r="Q89" s="178" t="s">
        <v>30</v>
      </c>
      <c r="R89" s="178" t="s">
        <v>591</v>
      </c>
      <c r="S89" s="179">
        <v>31.8780882694249</v>
      </c>
      <c r="T89" s="180">
        <v>35.939044134712447</v>
      </c>
      <c r="U89" s="182"/>
      <c r="V89" s="182">
        <v>2</v>
      </c>
      <c r="W89" s="82">
        <v>6.357254466218476E-2</v>
      </c>
      <c r="X89" s="185">
        <v>1.061057995027012</v>
      </c>
    </row>
    <row r="90" spans="9:25" x14ac:dyDescent="0.2">
      <c r="I90" s="178" t="s">
        <v>554</v>
      </c>
      <c r="J90" s="178" t="s">
        <v>30</v>
      </c>
      <c r="K90" s="178" t="s">
        <v>552</v>
      </c>
      <c r="L90" s="179">
        <v>28.4251215176104</v>
      </c>
      <c r="M90" s="182"/>
      <c r="N90" s="182"/>
      <c r="P90" s="178" t="s">
        <v>554</v>
      </c>
      <c r="Q90" s="178" t="s">
        <v>30</v>
      </c>
      <c r="R90" s="178" t="s">
        <v>591</v>
      </c>
      <c r="S90" s="183">
        <v>40</v>
      </c>
      <c r="T90" s="182"/>
      <c r="U90" s="182"/>
      <c r="V90" s="182">
        <v>2</v>
      </c>
      <c r="X90" s="185">
        <v>3.8089043707008378E-3</v>
      </c>
    </row>
    <row r="91" spans="9:25" x14ac:dyDescent="0.2">
      <c r="R91" s="178" t="s">
        <v>592</v>
      </c>
      <c r="S91" s="178"/>
      <c r="T91" s="178"/>
      <c r="U91" s="179"/>
      <c r="X91" s="117"/>
    </row>
    <row r="92" spans="9:25" x14ac:dyDescent="0.2">
      <c r="I92" s="178" t="s">
        <v>551</v>
      </c>
      <c r="J92" s="178" t="s">
        <v>30</v>
      </c>
      <c r="K92" s="178" t="s">
        <v>552</v>
      </c>
      <c r="L92" s="179">
        <v>27.473312995823299</v>
      </c>
      <c r="M92" s="180">
        <v>27.250757578674925</v>
      </c>
      <c r="N92" s="181">
        <v>23.606901388900198</v>
      </c>
      <c r="P92" s="178" t="s">
        <v>551</v>
      </c>
      <c r="Q92" s="178" t="s">
        <v>30</v>
      </c>
      <c r="R92" s="178" t="s">
        <v>591</v>
      </c>
      <c r="S92" s="183">
        <v>40</v>
      </c>
      <c r="T92" s="180">
        <v>40</v>
      </c>
      <c r="U92" s="182"/>
      <c r="V92" s="182">
        <v>2</v>
      </c>
      <c r="W92" s="82">
        <v>1.1619450661397885E-3</v>
      </c>
      <c r="X92" s="185">
        <v>1.1619450661397885E-3</v>
      </c>
    </row>
    <row r="93" spans="9:25" x14ac:dyDescent="0.2">
      <c r="I93" s="178" t="s">
        <v>551</v>
      </c>
      <c r="J93" s="178" t="s">
        <v>30</v>
      </c>
      <c r="K93" s="178" t="s">
        <v>552</v>
      </c>
      <c r="L93" s="179">
        <v>27.249215336107898</v>
      </c>
      <c r="M93" s="182"/>
      <c r="N93" s="182"/>
      <c r="P93" s="178" t="s">
        <v>551</v>
      </c>
      <c r="Q93" s="178" t="s">
        <v>30</v>
      </c>
      <c r="R93" s="178" t="s">
        <v>591</v>
      </c>
      <c r="S93" s="183">
        <v>40</v>
      </c>
      <c r="T93" s="182"/>
      <c r="U93" s="182"/>
      <c r="V93" s="182">
        <v>2</v>
      </c>
      <c r="X93" s="185">
        <v>1.1619450661397885E-3</v>
      </c>
      <c r="Y93" s="99" t="s">
        <v>586</v>
      </c>
    </row>
    <row r="94" spans="9:25" x14ac:dyDescent="0.2">
      <c r="I94" s="178" t="s">
        <v>553</v>
      </c>
      <c r="J94" s="178" t="s">
        <v>30</v>
      </c>
      <c r="K94" s="178" t="s">
        <v>552</v>
      </c>
      <c r="L94" s="179">
        <v>29.078993440751901</v>
      </c>
      <c r="M94" s="180">
        <v>29.291861910572475</v>
      </c>
      <c r="N94" s="181">
        <v>25.648005720797748</v>
      </c>
      <c r="P94" s="178" t="s">
        <v>553</v>
      </c>
      <c r="Q94" s="178" t="s">
        <v>30</v>
      </c>
      <c r="R94" s="178" t="s">
        <v>591</v>
      </c>
      <c r="S94" s="179">
        <v>39.223406467282501</v>
      </c>
      <c r="T94" s="180">
        <v>39.611703233641251</v>
      </c>
      <c r="U94" s="182"/>
      <c r="V94" s="182">
        <v>2</v>
      </c>
      <c r="W94" s="82">
        <v>6.2590467912588647E-3</v>
      </c>
      <c r="X94" s="185">
        <v>8.1921363510420297E-3</v>
      </c>
    </row>
    <row r="95" spans="9:25" x14ac:dyDescent="0.2">
      <c r="I95" s="178" t="s">
        <v>553</v>
      </c>
      <c r="J95" s="178" t="s">
        <v>30</v>
      </c>
      <c r="K95" s="178" t="s">
        <v>552</v>
      </c>
      <c r="L95" s="179">
        <v>29.4998851997108</v>
      </c>
      <c r="M95" s="182"/>
      <c r="N95" s="182"/>
      <c r="P95" s="178" t="s">
        <v>553</v>
      </c>
      <c r="Q95" s="178" t="s">
        <v>30</v>
      </c>
      <c r="R95" s="178" t="s">
        <v>591</v>
      </c>
      <c r="S95" s="183">
        <v>40</v>
      </c>
      <c r="T95" s="182"/>
      <c r="U95" s="182"/>
      <c r="V95" s="182">
        <v>2</v>
      </c>
      <c r="X95" s="185">
        <v>4.7821062853995091E-3</v>
      </c>
    </row>
    <row r="96" spans="9:25" x14ac:dyDescent="0.2">
      <c r="I96" s="178" t="s">
        <v>554</v>
      </c>
      <c r="J96" s="178" t="s">
        <v>30</v>
      </c>
      <c r="K96" s="178" t="s">
        <v>552</v>
      </c>
      <c r="L96" s="179">
        <v>26.8379899275883</v>
      </c>
      <c r="M96" s="180">
        <v>26.769669911019225</v>
      </c>
      <c r="N96" s="181">
        <v>23.125813721244498</v>
      </c>
      <c r="P96" s="178" t="s">
        <v>554</v>
      </c>
      <c r="Q96" s="178" t="s">
        <v>30</v>
      </c>
      <c r="R96" s="178" t="s">
        <v>591</v>
      </c>
      <c r="S96" s="179">
        <v>34.0843685626444</v>
      </c>
      <c r="T96" s="180">
        <v>37.0421842813222</v>
      </c>
      <c r="U96" s="182"/>
      <c r="V96" s="182">
        <v>2</v>
      </c>
      <c r="W96" s="82">
        <v>6.4677768960743117E-3</v>
      </c>
      <c r="X96" s="185">
        <v>5.0251182230740876E-2</v>
      </c>
    </row>
    <row r="97" spans="9:25" x14ac:dyDescent="0.2">
      <c r="I97" s="178" t="s">
        <v>554</v>
      </c>
      <c r="J97" s="178" t="s">
        <v>30</v>
      </c>
      <c r="K97" s="178" t="s">
        <v>552</v>
      </c>
      <c r="L97" s="179">
        <v>26.877836547398001</v>
      </c>
      <c r="M97" s="182"/>
      <c r="N97" s="182"/>
      <c r="P97" s="178" t="s">
        <v>554</v>
      </c>
      <c r="Q97" s="178" t="s">
        <v>30</v>
      </c>
      <c r="R97" s="178" t="s">
        <v>591</v>
      </c>
      <c r="S97" s="183">
        <v>40</v>
      </c>
      <c r="T97" s="182"/>
      <c r="U97" s="182"/>
      <c r="V97" s="182">
        <v>2</v>
      </c>
      <c r="X97" s="185">
        <v>8.3246077247118308E-4</v>
      </c>
    </row>
    <row r="98" spans="9:25" x14ac:dyDescent="0.2">
      <c r="J98" s="178"/>
      <c r="K98" s="178"/>
      <c r="M98" s="182"/>
      <c r="N98" s="182"/>
      <c r="P98" s="178"/>
      <c r="Q98" s="178"/>
      <c r="R98" s="178"/>
      <c r="T98" s="182"/>
      <c r="U98" s="182"/>
      <c r="V98" s="182"/>
      <c r="X98" s="185"/>
    </row>
    <row r="99" spans="9:25" x14ac:dyDescent="0.2">
      <c r="I99" s="178" t="s">
        <v>551</v>
      </c>
      <c r="J99" s="178" t="s">
        <v>30</v>
      </c>
      <c r="K99" s="178" t="s">
        <v>552</v>
      </c>
      <c r="L99" s="179">
        <v>27.233595957017901</v>
      </c>
      <c r="M99" s="180">
        <v>27.140250991384249</v>
      </c>
      <c r="N99" s="181">
        <v>23.496394801609526</v>
      </c>
      <c r="P99" s="178" t="s">
        <v>551</v>
      </c>
      <c r="Q99" s="178" t="s">
        <v>30</v>
      </c>
      <c r="R99" s="178" t="s">
        <v>591</v>
      </c>
      <c r="S99" s="183">
        <v>40</v>
      </c>
      <c r="T99" s="180">
        <v>40</v>
      </c>
      <c r="U99" s="182"/>
      <c r="V99" s="182">
        <v>2</v>
      </c>
      <c r="W99" s="82">
        <v>1.0762664407823945E-3</v>
      </c>
      <c r="X99" s="185">
        <v>1.0762664407823945E-3</v>
      </c>
    </row>
    <row r="100" spans="9:25" x14ac:dyDescent="0.2">
      <c r="I100" s="178" t="s">
        <v>551</v>
      </c>
      <c r="J100" s="178" t="s">
        <v>30</v>
      </c>
      <c r="K100" s="178" t="s">
        <v>552</v>
      </c>
      <c r="L100" s="179">
        <v>27.046906025750602</v>
      </c>
      <c r="M100" s="182"/>
      <c r="N100" s="182"/>
      <c r="P100" s="178" t="s">
        <v>551</v>
      </c>
      <c r="Q100" s="178" t="s">
        <v>30</v>
      </c>
      <c r="R100" s="178" t="s">
        <v>591</v>
      </c>
      <c r="S100" s="183">
        <v>40</v>
      </c>
      <c r="T100" s="182"/>
      <c r="U100" s="182"/>
      <c r="V100" s="182">
        <v>2</v>
      </c>
      <c r="X100" s="185">
        <v>1.0762664407823945E-3</v>
      </c>
      <c r="Y100" s="99" t="s">
        <v>585</v>
      </c>
    </row>
    <row r="101" spans="9:25" x14ac:dyDescent="0.2">
      <c r="I101" s="178" t="s">
        <v>553</v>
      </c>
      <c r="J101" s="178" t="s">
        <v>30</v>
      </c>
      <c r="K101" s="178" t="s">
        <v>552</v>
      </c>
      <c r="L101" s="179">
        <v>29.3056515911736</v>
      </c>
      <c r="M101" s="180">
        <v>29.294284500913598</v>
      </c>
      <c r="N101" s="181">
        <v>25.650428311138874</v>
      </c>
      <c r="P101" s="178" t="s">
        <v>553</v>
      </c>
      <c r="Q101" s="178" t="s">
        <v>30</v>
      </c>
      <c r="R101" s="178" t="s">
        <v>591</v>
      </c>
      <c r="S101" s="183">
        <v>40</v>
      </c>
      <c r="T101" s="180">
        <v>40</v>
      </c>
      <c r="U101" s="182"/>
      <c r="V101" s="182">
        <v>2</v>
      </c>
      <c r="W101" s="82">
        <v>4.7901432000071959E-3</v>
      </c>
      <c r="X101" s="185">
        <v>4.7901432000071959E-3</v>
      </c>
    </row>
    <row r="102" spans="9:25" x14ac:dyDescent="0.2">
      <c r="I102" s="178" t="s">
        <v>553</v>
      </c>
      <c r="J102" s="178" t="s">
        <v>30</v>
      </c>
      <c r="K102" s="178" t="s">
        <v>552</v>
      </c>
      <c r="L102" s="179">
        <v>29.282917410653599</v>
      </c>
      <c r="M102" s="182"/>
      <c r="N102" s="182"/>
      <c r="P102" s="178" t="s">
        <v>553</v>
      </c>
      <c r="Q102" s="178" t="s">
        <v>30</v>
      </c>
      <c r="R102" s="178" t="s">
        <v>591</v>
      </c>
      <c r="S102" s="183">
        <v>40</v>
      </c>
      <c r="T102" s="182"/>
      <c r="U102" s="182"/>
      <c r="V102" s="182">
        <v>2</v>
      </c>
      <c r="X102" s="185">
        <v>4.7901432000071959E-3</v>
      </c>
    </row>
    <row r="103" spans="9:25" x14ac:dyDescent="0.2">
      <c r="I103" s="178" t="s">
        <v>554</v>
      </c>
      <c r="J103" s="178" t="s">
        <v>30</v>
      </c>
      <c r="K103" s="178" t="s">
        <v>552</v>
      </c>
      <c r="L103" s="179">
        <v>26.802652628861399</v>
      </c>
      <c r="M103" s="180">
        <v>27.847686858851372</v>
      </c>
      <c r="N103" s="181">
        <v>24.203830669076645</v>
      </c>
      <c r="P103" s="178" t="s">
        <v>554</v>
      </c>
      <c r="Q103" s="178" t="s">
        <v>30</v>
      </c>
      <c r="R103" s="178" t="s">
        <v>591</v>
      </c>
      <c r="S103" s="179">
        <v>34.574368229108003</v>
      </c>
      <c r="T103" s="180">
        <v>34.292448782875852</v>
      </c>
      <c r="U103" s="182"/>
      <c r="V103" s="182">
        <v>2</v>
      </c>
      <c r="W103" s="82">
        <v>9.1838193623514516E-2</v>
      </c>
      <c r="X103" s="185">
        <v>7.5536546168009769E-2</v>
      </c>
    </row>
    <row r="104" spans="9:25" x14ac:dyDescent="0.2">
      <c r="I104" s="178" t="s">
        <v>554</v>
      </c>
      <c r="J104" s="178" t="s">
        <v>30</v>
      </c>
      <c r="K104" s="178" t="s">
        <v>552</v>
      </c>
      <c r="L104" s="179">
        <v>26.5602005402292</v>
      </c>
      <c r="P104" s="178" t="s">
        <v>554</v>
      </c>
      <c r="Q104" s="178" t="s">
        <v>30</v>
      </c>
      <c r="R104" s="178" t="s">
        <v>591</v>
      </c>
      <c r="S104" s="179">
        <v>34.0105293366437</v>
      </c>
      <c r="T104" s="182"/>
      <c r="U104" s="182"/>
      <c r="V104" s="182">
        <v>2</v>
      </c>
      <c r="X104" s="185">
        <v>0.11165792236873684</v>
      </c>
    </row>
    <row r="105" spans="9:25" x14ac:dyDescent="0.2">
      <c r="I105" s="178"/>
      <c r="J105" s="178"/>
      <c r="K105" s="178"/>
      <c r="L105" s="179"/>
      <c r="P105" s="178"/>
      <c r="Q105" s="178"/>
      <c r="R105" s="178"/>
      <c r="S105" s="179"/>
      <c r="T105" s="182"/>
      <c r="U105" s="182"/>
      <c r="V105" s="182"/>
      <c r="X105" s="185"/>
    </row>
    <row r="106" spans="9:25" x14ac:dyDescent="0.2">
      <c r="I106" s="177" t="s">
        <v>555</v>
      </c>
      <c r="J106" s="177" t="s">
        <v>556</v>
      </c>
      <c r="K106" s="177" t="s">
        <v>557</v>
      </c>
      <c r="L106" s="177" t="s">
        <v>558</v>
      </c>
      <c r="M106" s="176" t="s">
        <v>563</v>
      </c>
      <c r="N106" s="176" t="s">
        <v>564</v>
      </c>
      <c r="O106" s="117"/>
      <c r="P106" s="177" t="s">
        <v>555</v>
      </c>
      <c r="Q106" s="177" t="s">
        <v>556</v>
      </c>
      <c r="R106" s="177" t="s">
        <v>557</v>
      </c>
      <c r="S106" s="177" t="s">
        <v>558</v>
      </c>
      <c r="T106" s="176" t="s">
        <v>563</v>
      </c>
      <c r="U106" s="176" t="s">
        <v>564</v>
      </c>
      <c r="V106" s="176" t="s">
        <v>565</v>
      </c>
      <c r="W106" s="176" t="s">
        <v>566</v>
      </c>
      <c r="X106" s="176" t="s">
        <v>567</v>
      </c>
    </row>
    <row r="107" spans="9:25" x14ac:dyDescent="0.2">
      <c r="I107" s="184" t="s">
        <v>575</v>
      </c>
      <c r="J107" s="178" t="s">
        <v>2</v>
      </c>
      <c r="K107" s="178" t="s">
        <v>581</v>
      </c>
      <c r="L107" s="179">
        <v>28.450562422326598</v>
      </c>
      <c r="M107" s="180">
        <v>28.358907705744375</v>
      </c>
      <c r="N107" s="181">
        <v>24.715051515969648</v>
      </c>
      <c r="O107" s="117"/>
      <c r="P107" s="178" t="s">
        <v>551</v>
      </c>
      <c r="Q107" s="178" t="s">
        <v>2</v>
      </c>
      <c r="R107" s="178" t="s">
        <v>582</v>
      </c>
      <c r="S107" s="179">
        <v>27.620134599870099</v>
      </c>
      <c r="T107" s="180">
        <v>27.337353680446498</v>
      </c>
      <c r="U107" s="182"/>
      <c r="V107" s="182">
        <v>2</v>
      </c>
      <c r="W107" s="185">
        <v>16.240836371324228</v>
      </c>
      <c r="X107" s="185">
        <v>13.350048757544361</v>
      </c>
      <c r="Y107" s="99" t="s">
        <v>583</v>
      </c>
    </row>
    <row r="108" spans="9:25" x14ac:dyDescent="0.2">
      <c r="I108" s="184" t="s">
        <v>575</v>
      </c>
      <c r="J108" s="178" t="s">
        <v>2</v>
      </c>
      <c r="K108" s="178" t="s">
        <v>581</v>
      </c>
      <c r="L108" s="179">
        <v>28.4891452016054</v>
      </c>
      <c r="M108" s="182"/>
      <c r="N108" s="182"/>
      <c r="O108" s="117"/>
      <c r="P108" s="178" t="s">
        <v>551</v>
      </c>
      <c r="Q108" s="178" t="s">
        <v>2</v>
      </c>
      <c r="R108" s="178" t="s">
        <v>582</v>
      </c>
      <c r="S108" s="179">
        <v>27.0545727610229</v>
      </c>
      <c r="T108" s="182"/>
      <c r="U108" s="182"/>
      <c r="V108" s="182">
        <v>2</v>
      </c>
      <c r="W108" s="117"/>
      <c r="X108" s="185">
        <v>19.757588217875902</v>
      </c>
    </row>
    <row r="109" spans="9:25" x14ac:dyDescent="0.2">
      <c r="I109" s="184" t="s">
        <v>576</v>
      </c>
      <c r="J109" s="178" t="s">
        <v>2</v>
      </c>
      <c r="K109" s="178" t="s">
        <v>581</v>
      </c>
      <c r="L109" s="179">
        <v>29.747277940439101</v>
      </c>
      <c r="M109" s="180">
        <v>29.8651165501532</v>
      </c>
      <c r="N109" s="181">
        <v>26.221260360378473</v>
      </c>
      <c r="O109" s="117"/>
      <c r="P109" s="178" t="s">
        <v>553</v>
      </c>
      <c r="Q109" s="178" t="s">
        <v>2</v>
      </c>
      <c r="R109" s="178" t="s">
        <v>582</v>
      </c>
      <c r="S109" s="179">
        <v>29.1277356877168</v>
      </c>
      <c r="T109" s="180">
        <v>29.014118374616352</v>
      </c>
      <c r="U109" s="182"/>
      <c r="V109" s="182">
        <v>2</v>
      </c>
      <c r="W109" s="185">
        <v>14.429987805631752</v>
      </c>
      <c r="X109" s="185">
        <v>13.337171779482022</v>
      </c>
    </row>
    <row r="110" spans="9:25" x14ac:dyDescent="0.2">
      <c r="I110" s="184" t="s">
        <v>576</v>
      </c>
      <c r="J110" s="178" t="s">
        <v>2</v>
      </c>
      <c r="K110" s="178" t="s">
        <v>581</v>
      </c>
      <c r="L110" s="179">
        <v>29.8327401888947</v>
      </c>
      <c r="M110" s="182"/>
      <c r="N110" s="182"/>
      <c r="O110" s="117"/>
      <c r="P110" s="178" t="s">
        <v>553</v>
      </c>
      <c r="Q110" s="178" t="s">
        <v>2</v>
      </c>
      <c r="R110" s="178" t="s">
        <v>582</v>
      </c>
      <c r="S110" s="179">
        <v>28.9005010615159</v>
      </c>
      <c r="T110" s="182"/>
      <c r="U110" s="182"/>
      <c r="V110" s="182">
        <v>2</v>
      </c>
      <c r="W110" s="117"/>
      <c r="X110" s="185">
        <v>15.612346568934163</v>
      </c>
    </row>
    <row r="111" spans="9:25" x14ac:dyDescent="0.2">
      <c r="I111" s="178" t="s">
        <v>554</v>
      </c>
      <c r="J111" s="178" t="s">
        <v>2</v>
      </c>
      <c r="K111" s="178" t="s">
        <v>581</v>
      </c>
      <c r="L111" s="179">
        <v>27.9379497724352</v>
      </c>
      <c r="M111" s="180">
        <v>27.894617326173002</v>
      </c>
      <c r="N111" s="181">
        <v>24.250761136398275</v>
      </c>
      <c r="O111" s="117"/>
      <c r="P111" s="178" t="s">
        <v>554</v>
      </c>
      <c r="Q111" s="178" t="s">
        <v>2</v>
      </c>
      <c r="R111" s="178" t="s">
        <v>582</v>
      </c>
      <c r="S111" s="179">
        <v>26.3973223357503</v>
      </c>
      <c r="T111" s="180">
        <v>26.609599722162848</v>
      </c>
      <c r="U111" s="182"/>
      <c r="V111" s="182">
        <v>2</v>
      </c>
      <c r="W111" s="185">
        <v>19.494802096241102</v>
      </c>
      <c r="X111" s="185">
        <v>22.585031023935766</v>
      </c>
    </row>
    <row r="112" spans="9:25" x14ac:dyDescent="0.2">
      <c r="I112" s="178" t="s">
        <v>554</v>
      </c>
      <c r="J112" s="178" t="s">
        <v>2</v>
      </c>
      <c r="K112" s="178" t="s">
        <v>581</v>
      </c>
      <c r="L112" s="179">
        <v>27.627665191312001</v>
      </c>
      <c r="M112" s="182"/>
      <c r="N112" s="182"/>
      <c r="O112" s="117"/>
      <c r="P112" s="178" t="s">
        <v>554</v>
      </c>
      <c r="Q112" s="178" t="s">
        <v>2</v>
      </c>
      <c r="R112" s="178" t="s">
        <v>582</v>
      </c>
      <c r="S112" s="179">
        <v>26.8218771085754</v>
      </c>
      <c r="T112" s="182"/>
      <c r="U112" s="182"/>
      <c r="V112" s="182">
        <v>2</v>
      </c>
      <c r="W112" s="117"/>
      <c r="X112" s="185">
        <v>16.827398127938316</v>
      </c>
    </row>
    <row r="113" spans="9:25" x14ac:dyDescent="0.2">
      <c r="I113" s="178"/>
      <c r="J113" s="178"/>
      <c r="K113" s="178"/>
      <c r="L113" s="179"/>
      <c r="M113" s="182"/>
      <c r="N113" s="182"/>
      <c r="O113" s="117"/>
      <c r="P113" s="178"/>
      <c r="Q113" s="178"/>
      <c r="R113" s="178"/>
      <c r="S113" s="179"/>
      <c r="T113" s="182"/>
      <c r="U113" s="182"/>
      <c r="V113" s="182"/>
      <c r="W113" s="117"/>
      <c r="X113" s="185"/>
    </row>
    <row r="114" spans="9:25" x14ac:dyDescent="0.2">
      <c r="I114" s="184" t="s">
        <v>551</v>
      </c>
      <c r="J114" s="178" t="s">
        <v>590</v>
      </c>
      <c r="K114" s="178" t="s">
        <v>593</v>
      </c>
      <c r="L114" s="179">
        <v>28.194818384610102</v>
      </c>
      <c r="M114" s="180">
        <v>28.247961599522753</v>
      </c>
      <c r="N114" s="181">
        <v>24.60410540974803</v>
      </c>
      <c r="O114" s="117"/>
      <c r="P114" s="178" t="s">
        <v>551</v>
      </c>
      <c r="Q114" s="178" t="s">
        <v>590</v>
      </c>
      <c r="R114" s="178" t="s">
        <v>594</v>
      </c>
      <c r="S114" s="179">
        <v>27.5861058176542</v>
      </c>
      <c r="T114" s="180">
        <v>27.574242743800149</v>
      </c>
      <c r="U114" s="182"/>
      <c r="V114" s="182">
        <v>2</v>
      </c>
      <c r="W114" s="185">
        <v>12.761436717760546</v>
      </c>
      <c r="X114" s="185">
        <v>12.656931513272344</v>
      </c>
      <c r="Y114" s="99" t="s">
        <v>584</v>
      </c>
    </row>
    <row r="115" spans="9:25" x14ac:dyDescent="0.2">
      <c r="I115" s="184" t="s">
        <v>551</v>
      </c>
      <c r="J115" s="178" t="s">
        <v>590</v>
      </c>
      <c r="K115" s="178" t="s">
        <v>593</v>
      </c>
      <c r="L115" s="179">
        <v>28.301104814435401</v>
      </c>
      <c r="M115" s="182"/>
      <c r="N115" s="182"/>
      <c r="O115" s="117"/>
      <c r="P115" s="178" t="s">
        <v>551</v>
      </c>
      <c r="Q115" s="178" t="s">
        <v>590</v>
      </c>
      <c r="R115" s="178" t="s">
        <v>594</v>
      </c>
      <c r="S115" s="179">
        <v>27.5623796699461</v>
      </c>
      <c r="T115" s="182"/>
      <c r="U115" s="182"/>
      <c r="V115" s="182">
        <v>2</v>
      </c>
      <c r="W115" s="117"/>
      <c r="X115" s="185">
        <v>12.86680479629948</v>
      </c>
    </row>
    <row r="116" spans="9:25" x14ac:dyDescent="0.2">
      <c r="I116" s="184" t="s">
        <v>553</v>
      </c>
      <c r="J116" s="178" t="s">
        <v>590</v>
      </c>
      <c r="K116" s="178" t="s">
        <v>593</v>
      </c>
      <c r="L116" s="179">
        <v>30.0267311976434</v>
      </c>
      <c r="M116" s="180">
        <v>29.477085584398477</v>
      </c>
      <c r="N116" s="181">
        <v>25.83322939462375</v>
      </c>
      <c r="O116" s="117"/>
      <c r="P116" s="178" t="s">
        <v>595</v>
      </c>
      <c r="Q116" s="178" t="s">
        <v>590</v>
      </c>
      <c r="R116" s="178" t="s">
        <v>594</v>
      </c>
      <c r="S116" s="188" t="s">
        <v>578</v>
      </c>
      <c r="T116" s="180">
        <v>29.203814263583801</v>
      </c>
      <c r="U116" s="182"/>
      <c r="V116" s="182">
        <v>2</v>
      </c>
      <c r="W116" s="185">
        <v>9.6683608589289918</v>
      </c>
      <c r="X116" s="188" t="s">
        <v>578</v>
      </c>
    </row>
    <row r="117" spans="9:25" x14ac:dyDescent="0.2">
      <c r="I117" s="184" t="s">
        <v>553</v>
      </c>
      <c r="J117" s="178" t="s">
        <v>590</v>
      </c>
      <c r="K117" s="178" t="s">
        <v>593</v>
      </c>
      <c r="L117" s="179">
        <v>29.853716873635602</v>
      </c>
      <c r="M117" s="182"/>
      <c r="N117" s="182"/>
      <c r="O117" s="117"/>
      <c r="P117" s="178" t="s">
        <v>553</v>
      </c>
      <c r="Q117" s="178" t="s">
        <v>590</v>
      </c>
      <c r="R117" s="178" t="s">
        <v>594</v>
      </c>
      <c r="S117" s="179">
        <v>29.203814263583801</v>
      </c>
      <c r="T117" s="182"/>
      <c r="U117" s="182"/>
      <c r="V117" s="182">
        <v>2</v>
      </c>
      <c r="W117" s="117"/>
      <c r="X117" s="185">
        <v>9.6683608589289918</v>
      </c>
    </row>
    <row r="118" spans="9:25" x14ac:dyDescent="0.2">
      <c r="I118" s="178" t="s">
        <v>554</v>
      </c>
      <c r="J118" s="178" t="s">
        <v>590</v>
      </c>
      <c r="K118" s="178" t="s">
        <v>593</v>
      </c>
      <c r="L118" s="179">
        <v>28.036184217594599</v>
      </c>
      <c r="M118" s="180">
        <v>28.879882690530998</v>
      </c>
      <c r="N118" s="181">
        <v>25.236026500756275</v>
      </c>
      <c r="O118" s="117"/>
      <c r="P118" s="178" t="s">
        <v>554</v>
      </c>
      <c r="Q118" s="178" t="s">
        <v>590</v>
      </c>
      <c r="R118" s="178" t="s">
        <v>594</v>
      </c>
      <c r="S118" s="179">
        <v>27.871334310111301</v>
      </c>
      <c r="T118" s="180">
        <v>27.669454414299302</v>
      </c>
      <c r="U118" s="182"/>
      <c r="V118" s="182">
        <v>2</v>
      </c>
      <c r="W118" s="185">
        <v>18.512505720843862</v>
      </c>
      <c r="X118" s="185">
        <v>16.095086000245352</v>
      </c>
    </row>
    <row r="119" spans="9:25" x14ac:dyDescent="0.2">
      <c r="I119" s="178" t="s">
        <v>554</v>
      </c>
      <c r="J119" s="178" t="s">
        <v>590</v>
      </c>
      <c r="K119" s="178" t="s">
        <v>593</v>
      </c>
      <c r="L119" s="179">
        <v>27.9766701233502</v>
      </c>
      <c r="M119" s="182"/>
      <c r="N119" s="182"/>
      <c r="O119" s="117"/>
      <c r="P119" s="178" t="s">
        <v>554</v>
      </c>
      <c r="Q119" s="178" t="s">
        <v>590</v>
      </c>
      <c r="R119" s="178" t="s">
        <v>594</v>
      </c>
      <c r="S119" s="179">
        <v>27.4675745184873</v>
      </c>
      <c r="T119" s="182"/>
      <c r="U119" s="182"/>
      <c r="V119" s="182">
        <v>2</v>
      </c>
      <c r="W119" s="117"/>
      <c r="X119" s="185">
        <v>21.293012541781586</v>
      </c>
    </row>
    <row r="120" spans="9:25" x14ac:dyDescent="0.2"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</row>
    <row r="121" spans="9:25" x14ac:dyDescent="0.2">
      <c r="X121" s="117"/>
    </row>
    <row r="122" spans="9:25" x14ac:dyDescent="0.2">
      <c r="I122" s="184" t="s">
        <v>575</v>
      </c>
      <c r="J122" s="178" t="s">
        <v>579</v>
      </c>
      <c r="K122" s="178" t="s">
        <v>581</v>
      </c>
      <c r="L122" s="179">
        <v>28.8552032559626</v>
      </c>
      <c r="M122" s="180">
        <v>29.027041328229501</v>
      </c>
      <c r="N122" s="181">
        <v>25.383185138454778</v>
      </c>
      <c r="O122" s="117"/>
      <c r="P122" s="184" t="s">
        <v>575</v>
      </c>
      <c r="Q122" s="178" t="s">
        <v>579</v>
      </c>
      <c r="R122" s="178" t="s">
        <v>582</v>
      </c>
      <c r="S122" s="179">
        <v>27.643170686635401</v>
      </c>
      <c r="T122" s="180">
        <v>27.4968547667862</v>
      </c>
      <c r="U122" s="182"/>
      <c r="V122" s="182">
        <v>2</v>
      </c>
      <c r="W122" s="185">
        <v>23.105854858133252</v>
      </c>
      <c r="X122" s="185">
        <v>20.877407118614673</v>
      </c>
      <c r="Y122" s="99" t="s">
        <v>586</v>
      </c>
    </row>
    <row r="123" spans="9:25" x14ac:dyDescent="0.2">
      <c r="I123" s="184" t="s">
        <v>575</v>
      </c>
      <c r="J123" s="178" t="s">
        <v>579</v>
      </c>
      <c r="K123" s="178" t="s">
        <v>581</v>
      </c>
      <c r="L123" s="179">
        <v>29.172691010352299</v>
      </c>
      <c r="M123" s="182"/>
      <c r="N123" s="182"/>
      <c r="O123" s="117"/>
      <c r="P123" s="184" t="s">
        <v>575</v>
      </c>
      <c r="Q123" s="178" t="s">
        <v>579</v>
      </c>
      <c r="R123" s="178" t="s">
        <v>582</v>
      </c>
      <c r="S123" s="179">
        <v>27.350538846936999</v>
      </c>
      <c r="T123" s="182"/>
      <c r="U123" s="182"/>
      <c r="V123" s="182">
        <v>2</v>
      </c>
      <c r="W123" s="117"/>
      <c r="X123" s="185">
        <v>25.572166394604746</v>
      </c>
    </row>
    <row r="124" spans="9:25" x14ac:dyDescent="0.2">
      <c r="I124" s="184" t="s">
        <v>576</v>
      </c>
      <c r="J124" s="178" t="s">
        <v>579</v>
      </c>
      <c r="K124" s="178" t="s">
        <v>581</v>
      </c>
      <c r="L124" s="179">
        <v>29.725514751448301</v>
      </c>
      <c r="M124" s="180">
        <v>29.717808534417074</v>
      </c>
      <c r="N124" s="181">
        <v>26.07395234464235</v>
      </c>
      <c r="O124" s="117"/>
      <c r="P124" s="184" t="s">
        <v>576</v>
      </c>
      <c r="Q124" s="178" t="s">
        <v>579</v>
      </c>
      <c r="R124" s="178" t="s">
        <v>582</v>
      </c>
      <c r="S124" s="179">
        <v>28.602859655855799</v>
      </c>
      <c r="T124" s="180">
        <v>28.7607431013531</v>
      </c>
      <c r="U124" s="182"/>
      <c r="V124" s="182">
        <v>2</v>
      </c>
      <c r="W124" s="185">
        <v>15.530855898329509</v>
      </c>
      <c r="X124" s="185">
        <v>17.326986741286742</v>
      </c>
    </row>
    <row r="125" spans="9:25" x14ac:dyDescent="0.2">
      <c r="I125" s="184" t="s">
        <v>576</v>
      </c>
      <c r="J125" s="178" t="s">
        <v>579</v>
      </c>
      <c r="K125" s="178" t="s">
        <v>581</v>
      </c>
      <c r="L125" s="179">
        <v>29.781161669730899</v>
      </c>
      <c r="M125" s="182"/>
      <c r="N125" s="182"/>
      <c r="O125" s="117"/>
      <c r="P125" s="184" t="s">
        <v>576</v>
      </c>
      <c r="Q125" s="178" t="s">
        <v>579</v>
      </c>
      <c r="R125" s="178" t="s">
        <v>582</v>
      </c>
      <c r="S125" s="179">
        <v>28.918626546850401</v>
      </c>
      <c r="T125" s="182"/>
      <c r="U125" s="182"/>
      <c r="V125" s="182">
        <v>2</v>
      </c>
      <c r="W125" s="117"/>
      <c r="X125" s="185">
        <v>13.920913574656771</v>
      </c>
    </row>
    <row r="126" spans="9:25" x14ac:dyDescent="0.2">
      <c r="I126" s="178" t="s">
        <v>554</v>
      </c>
      <c r="J126" s="178" t="s">
        <v>579</v>
      </c>
      <c r="K126" s="178" t="s">
        <v>581</v>
      </c>
      <c r="L126" s="179">
        <v>28.280802414901999</v>
      </c>
      <c r="M126" s="180">
        <v>28.302602240458949</v>
      </c>
      <c r="N126" s="181">
        <v>24.658746050684222</v>
      </c>
      <c r="O126" s="117"/>
      <c r="P126" s="178" t="s">
        <v>554</v>
      </c>
      <c r="Q126" s="178" t="s">
        <v>579</v>
      </c>
      <c r="R126" s="178" t="s">
        <v>582</v>
      </c>
      <c r="S126" s="179">
        <v>26.9236709952086</v>
      </c>
      <c r="T126" s="180">
        <v>27.083500052883302</v>
      </c>
      <c r="U126" s="182"/>
      <c r="V126" s="182">
        <v>2</v>
      </c>
      <c r="W126" s="185">
        <v>18.624143670994382</v>
      </c>
      <c r="X126" s="185">
        <v>20.806050763839544</v>
      </c>
    </row>
    <row r="127" spans="9:25" x14ac:dyDescent="0.2">
      <c r="I127" s="178" t="s">
        <v>554</v>
      </c>
      <c r="J127" s="178" t="s">
        <v>579</v>
      </c>
      <c r="K127" s="178" t="s">
        <v>581</v>
      </c>
      <c r="L127" s="179">
        <v>28.325313982855</v>
      </c>
      <c r="M127" s="182"/>
      <c r="N127" s="182"/>
      <c r="O127" s="117"/>
      <c r="P127" s="178" t="s">
        <v>554</v>
      </c>
      <c r="Q127" s="178" t="s">
        <v>579</v>
      </c>
      <c r="R127" s="178" t="s">
        <v>582</v>
      </c>
      <c r="S127" s="179">
        <v>27.243329110558001</v>
      </c>
      <c r="T127" s="182"/>
      <c r="U127" s="182"/>
      <c r="V127" s="182">
        <v>2</v>
      </c>
      <c r="W127" s="117"/>
      <c r="X127" s="185">
        <v>16.6710507157213</v>
      </c>
    </row>
    <row r="128" spans="9:25" x14ac:dyDescent="0.2">
      <c r="I128" s="178"/>
      <c r="J128" s="178"/>
      <c r="K128" s="178"/>
      <c r="L128" s="179"/>
      <c r="M128" s="182"/>
      <c r="N128" s="182"/>
      <c r="O128" s="117"/>
      <c r="P128" s="178"/>
      <c r="Q128" s="178"/>
      <c r="R128" s="178"/>
      <c r="S128" s="179"/>
      <c r="T128" s="182"/>
      <c r="U128" s="182"/>
      <c r="V128" s="182"/>
      <c r="W128" s="117"/>
      <c r="X128" s="185"/>
    </row>
    <row r="129" spans="9:25" x14ac:dyDescent="0.2">
      <c r="I129" s="184" t="s">
        <v>575</v>
      </c>
      <c r="J129" s="178" t="s">
        <v>580</v>
      </c>
      <c r="K129" s="178" t="s">
        <v>581</v>
      </c>
      <c r="L129" s="179">
        <v>29.486456598211799</v>
      </c>
      <c r="M129" s="180">
        <v>29.040135523301551</v>
      </c>
      <c r="N129" s="181">
        <v>25.396279333526827</v>
      </c>
      <c r="O129" s="117"/>
      <c r="P129" s="184" t="s">
        <v>575</v>
      </c>
      <c r="Q129" s="178" t="s">
        <v>580</v>
      </c>
      <c r="R129" s="178" t="s">
        <v>582</v>
      </c>
      <c r="S129" s="179">
        <v>27.8573514790689</v>
      </c>
      <c r="T129" s="180">
        <v>27.687422558867048</v>
      </c>
      <c r="U129" s="182"/>
      <c r="V129" s="182">
        <v>2</v>
      </c>
      <c r="W129" s="185">
        <v>20.431354763425833</v>
      </c>
      <c r="X129" s="185">
        <v>18.161154903359662</v>
      </c>
      <c r="Y129" s="99" t="s">
        <v>585</v>
      </c>
    </row>
    <row r="130" spans="9:25" x14ac:dyDescent="0.2">
      <c r="I130" s="184" t="s">
        <v>575</v>
      </c>
      <c r="J130" s="178" t="s">
        <v>580</v>
      </c>
      <c r="K130" s="178" t="s">
        <v>581</v>
      </c>
      <c r="L130" s="179">
        <v>28.593814448391299</v>
      </c>
      <c r="M130" s="182"/>
      <c r="N130" s="182"/>
      <c r="O130" s="117"/>
      <c r="P130" s="184" t="s">
        <v>575</v>
      </c>
      <c r="Q130" s="178" t="s">
        <v>580</v>
      </c>
      <c r="R130" s="178" t="s">
        <v>582</v>
      </c>
      <c r="S130" s="179">
        <v>27.517493638665201</v>
      </c>
      <c r="T130" s="182"/>
      <c r="U130" s="182"/>
      <c r="V130" s="182">
        <v>2</v>
      </c>
      <c r="W130" s="117"/>
      <c r="X130" s="185">
        <v>22.985336543313089</v>
      </c>
    </row>
    <row r="131" spans="9:25" x14ac:dyDescent="0.2">
      <c r="I131" s="184" t="s">
        <v>576</v>
      </c>
      <c r="J131" s="178" t="s">
        <v>580</v>
      </c>
      <c r="K131" s="178" t="s">
        <v>581</v>
      </c>
      <c r="L131" s="179">
        <v>30.022078981481101</v>
      </c>
      <c r="M131" s="180">
        <v>29.682278858244551</v>
      </c>
      <c r="N131" s="181">
        <v>26.038422668469828</v>
      </c>
      <c r="O131" s="117"/>
      <c r="P131" s="184" t="s">
        <v>576</v>
      </c>
      <c r="Q131" s="178" t="s">
        <v>580</v>
      </c>
      <c r="R131" s="178" t="s">
        <v>582</v>
      </c>
      <c r="S131" s="179">
        <v>28.728356615782701</v>
      </c>
      <c r="T131" s="180">
        <v>28.782267149502601</v>
      </c>
      <c r="U131" s="182"/>
      <c r="V131" s="182">
        <v>2</v>
      </c>
      <c r="W131" s="185">
        <v>14.928649023243262</v>
      </c>
      <c r="X131" s="185">
        <v>15.497055753819769</v>
      </c>
    </row>
    <row r="132" spans="9:25" x14ac:dyDescent="0.2">
      <c r="I132" s="184" t="s">
        <v>576</v>
      </c>
      <c r="J132" s="178" t="s">
        <v>580</v>
      </c>
      <c r="K132" s="178" t="s">
        <v>581</v>
      </c>
      <c r="L132" s="179">
        <v>29.342478735008001</v>
      </c>
      <c r="M132" s="182"/>
      <c r="N132" s="182"/>
      <c r="O132" s="117"/>
      <c r="P132" s="184" t="s">
        <v>576</v>
      </c>
      <c r="Q132" s="178" t="s">
        <v>580</v>
      </c>
      <c r="R132" s="178" t="s">
        <v>582</v>
      </c>
      <c r="S132" s="179">
        <v>28.836177683222498</v>
      </c>
      <c r="T132" s="182"/>
      <c r="U132" s="182"/>
      <c r="V132" s="182">
        <v>2</v>
      </c>
      <c r="W132" s="117"/>
      <c r="X132" s="185">
        <v>14.381090524517864</v>
      </c>
    </row>
    <row r="133" spans="9:25" x14ac:dyDescent="0.2">
      <c r="I133" s="178" t="s">
        <v>554</v>
      </c>
      <c r="J133" s="178" t="s">
        <v>580</v>
      </c>
      <c r="K133" s="178" t="s">
        <v>581</v>
      </c>
      <c r="L133" s="179">
        <v>28.510788058504101</v>
      </c>
      <c r="M133" s="180">
        <v>28.302146282039402</v>
      </c>
      <c r="N133" s="181">
        <v>24.658290092264679</v>
      </c>
      <c r="O133" s="117"/>
      <c r="P133" s="178" t="s">
        <v>554</v>
      </c>
      <c r="Q133" s="178" t="s">
        <v>580</v>
      </c>
      <c r="R133" s="178" t="s">
        <v>582</v>
      </c>
      <c r="S133" s="179">
        <v>27.0283577635483</v>
      </c>
      <c r="T133" s="180">
        <v>26.9812507635903</v>
      </c>
      <c r="U133" s="182"/>
      <c r="V133" s="182">
        <v>2</v>
      </c>
      <c r="W133" s="185">
        <v>19.985690572498029</v>
      </c>
      <c r="X133" s="185">
        <v>19.343655061431107</v>
      </c>
    </row>
    <row r="134" spans="9:25" x14ac:dyDescent="0.2">
      <c r="I134" s="178" t="s">
        <v>554</v>
      </c>
      <c r="J134" s="178" t="s">
        <v>580</v>
      </c>
      <c r="K134" s="178" t="s">
        <v>581</v>
      </c>
      <c r="L134" s="179">
        <v>28.0935045055747</v>
      </c>
      <c r="M134" s="182"/>
      <c r="N134" s="182"/>
      <c r="O134" s="117"/>
      <c r="P134" s="178" t="s">
        <v>554</v>
      </c>
      <c r="Q134" s="178" t="s">
        <v>580</v>
      </c>
      <c r="R134" s="178" t="s">
        <v>582</v>
      </c>
      <c r="S134" s="179">
        <v>26.934143763632299</v>
      </c>
      <c r="T134" s="182"/>
      <c r="U134" s="182"/>
      <c r="V134" s="182">
        <v>2</v>
      </c>
      <c r="W134" s="117"/>
      <c r="X134" s="185">
        <v>20.649035892707111</v>
      </c>
    </row>
    <row r="135" spans="9:25" x14ac:dyDescent="0.2"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</row>
    <row r="136" spans="9:25" x14ac:dyDescent="0.2"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</row>
    <row r="137" spans="9:25" x14ac:dyDescent="0.2">
      <c r="I137" s="171" t="s">
        <v>560</v>
      </c>
      <c r="J137" s="171"/>
      <c r="K137" s="172">
        <v>1</v>
      </c>
      <c r="L137" s="117"/>
      <c r="M137" s="117"/>
      <c r="N137" s="185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</row>
    <row r="138" spans="9:25" x14ac:dyDescent="0.2">
      <c r="I138" s="174" t="s">
        <v>562</v>
      </c>
      <c r="J138" s="174"/>
      <c r="K138" s="115">
        <v>100</v>
      </c>
      <c r="L138" s="117"/>
      <c r="M138" s="117"/>
      <c r="N138" s="185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</row>
    <row r="139" spans="9:25" x14ac:dyDescent="0.2">
      <c r="I139" s="175" t="s">
        <v>559</v>
      </c>
      <c r="J139" s="175"/>
      <c r="K139" s="176">
        <v>6.6438561897747253</v>
      </c>
      <c r="L139" s="117"/>
      <c r="M139" s="117"/>
      <c r="N139" s="185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</row>
    <row r="140" spans="9:25" x14ac:dyDescent="0.2">
      <c r="I140" s="177" t="s">
        <v>555</v>
      </c>
      <c r="J140" s="177" t="s">
        <v>556</v>
      </c>
      <c r="K140" s="177" t="s">
        <v>557</v>
      </c>
      <c r="L140" s="177" t="s">
        <v>558</v>
      </c>
      <c r="M140" s="176" t="s">
        <v>563</v>
      </c>
      <c r="N140" s="176" t="s">
        <v>564</v>
      </c>
      <c r="O140" s="117"/>
      <c r="P140" s="177" t="s">
        <v>555</v>
      </c>
      <c r="Q140" s="177" t="s">
        <v>556</v>
      </c>
      <c r="R140" s="177" t="s">
        <v>557</v>
      </c>
      <c r="S140" s="177" t="s">
        <v>558</v>
      </c>
      <c r="T140" s="176" t="s">
        <v>563</v>
      </c>
      <c r="U140" s="176" t="s">
        <v>564</v>
      </c>
      <c r="V140" s="176" t="s">
        <v>565</v>
      </c>
      <c r="W140" s="176" t="s">
        <v>566</v>
      </c>
      <c r="X140" s="176" t="s">
        <v>567</v>
      </c>
    </row>
    <row r="141" spans="9:25" x14ac:dyDescent="0.2">
      <c r="I141" s="184" t="s">
        <v>575</v>
      </c>
      <c r="J141" s="178" t="s">
        <v>30</v>
      </c>
      <c r="K141" s="178" t="s">
        <v>552</v>
      </c>
      <c r="L141" s="186">
        <v>29.940239943290202</v>
      </c>
      <c r="M141" s="180">
        <v>29.9551595541976</v>
      </c>
      <c r="N141" s="181">
        <v>23.311303364422876</v>
      </c>
      <c r="O141" s="117"/>
      <c r="P141" s="184" t="s">
        <v>575</v>
      </c>
      <c r="Q141" s="178" t="s">
        <v>30</v>
      </c>
      <c r="R141" s="184" t="s">
        <v>569</v>
      </c>
      <c r="S141" s="186">
        <v>28.484960564180799</v>
      </c>
      <c r="T141" s="180">
        <v>28.496708058151448</v>
      </c>
      <c r="U141" s="182"/>
      <c r="V141" s="182">
        <v>2</v>
      </c>
      <c r="W141" s="185">
        <v>2.748132369147982</v>
      </c>
      <c r="X141" s="185">
        <v>2.7706010571242494</v>
      </c>
      <c r="Y141" s="99" t="s">
        <v>596</v>
      </c>
    </row>
    <row r="142" spans="9:25" x14ac:dyDescent="0.2">
      <c r="I142" s="184" t="s">
        <v>575</v>
      </c>
      <c r="J142" s="178" t="s">
        <v>30</v>
      </c>
      <c r="K142" s="178" t="s">
        <v>552</v>
      </c>
      <c r="L142" s="186">
        <v>29.970079165104998</v>
      </c>
      <c r="M142" s="117"/>
      <c r="N142" s="185"/>
      <c r="O142" s="117"/>
      <c r="P142" s="184" t="s">
        <v>575</v>
      </c>
      <c r="Q142" s="178" t="s">
        <v>30</v>
      </c>
      <c r="R142" s="184" t="s">
        <v>569</v>
      </c>
      <c r="S142" s="186">
        <v>28.508455552122101</v>
      </c>
      <c r="T142" s="182"/>
      <c r="U142" s="182"/>
      <c r="V142" s="182">
        <v>2</v>
      </c>
      <c r="W142" s="117"/>
      <c r="X142" s="185">
        <v>2.725845895041175</v>
      </c>
    </row>
    <row r="143" spans="9:25" x14ac:dyDescent="0.2">
      <c r="I143" s="184" t="s">
        <v>576</v>
      </c>
      <c r="J143" s="178" t="s">
        <v>30</v>
      </c>
      <c r="K143" s="178" t="s">
        <v>552</v>
      </c>
      <c r="L143" s="186">
        <v>31.851411676804101</v>
      </c>
      <c r="M143" s="180">
        <v>31.541663245925548</v>
      </c>
      <c r="N143" s="181">
        <v>24.897807056150825</v>
      </c>
      <c r="O143" s="117"/>
      <c r="P143" s="184" t="s">
        <v>576</v>
      </c>
      <c r="Q143" s="178" t="s">
        <v>30</v>
      </c>
      <c r="R143" s="184" t="s">
        <v>569</v>
      </c>
      <c r="S143" s="186">
        <v>30.261589463995598</v>
      </c>
      <c r="T143" s="180">
        <v>29.902165531015999</v>
      </c>
      <c r="U143" s="182"/>
      <c r="V143" s="182">
        <v>2</v>
      </c>
      <c r="W143" s="185">
        <v>3.1155734195600782</v>
      </c>
      <c r="X143" s="185">
        <v>2.4285139640360605</v>
      </c>
    </row>
    <row r="144" spans="9:25" x14ac:dyDescent="0.2">
      <c r="I144" s="184" t="s">
        <v>576</v>
      </c>
      <c r="J144" s="178" t="s">
        <v>30</v>
      </c>
      <c r="K144" s="178" t="s">
        <v>552</v>
      </c>
      <c r="L144" s="186">
        <v>31.231914815046999</v>
      </c>
      <c r="M144" s="117"/>
      <c r="N144" s="185"/>
      <c r="O144" s="117"/>
      <c r="P144" s="184" t="s">
        <v>576</v>
      </c>
      <c r="Q144" s="178" t="s">
        <v>30</v>
      </c>
      <c r="R144" s="184" t="s">
        <v>569</v>
      </c>
      <c r="S144" s="186">
        <v>29.5427415980364</v>
      </c>
      <c r="T144" s="182"/>
      <c r="U144" s="182"/>
      <c r="V144" s="182">
        <v>2</v>
      </c>
      <c r="W144" s="117"/>
      <c r="X144" s="185">
        <v>3.9970112902036172</v>
      </c>
    </row>
    <row r="145" spans="9:25" x14ac:dyDescent="0.2">
      <c r="I145" s="178" t="s">
        <v>554</v>
      </c>
      <c r="J145" s="178" t="s">
        <v>30</v>
      </c>
      <c r="K145" s="178" t="s">
        <v>552</v>
      </c>
      <c r="L145" s="186">
        <v>30.7799920853017</v>
      </c>
      <c r="M145" s="180">
        <v>30.863795895286152</v>
      </c>
      <c r="N145" s="181">
        <v>24.219939705511429</v>
      </c>
      <c r="O145" s="117"/>
      <c r="P145" s="178" t="s">
        <v>554</v>
      </c>
      <c r="Q145" s="178" t="s">
        <v>30</v>
      </c>
      <c r="R145" s="184" t="s">
        <v>569</v>
      </c>
      <c r="S145" s="186">
        <v>29.179030636945502</v>
      </c>
      <c r="T145" s="180">
        <v>28.742621831252649</v>
      </c>
      <c r="U145" s="182"/>
      <c r="V145" s="182">
        <v>2</v>
      </c>
      <c r="W145" s="185">
        <v>4.3504784256532325</v>
      </c>
      <c r="X145" s="185">
        <v>3.2148808254850523</v>
      </c>
    </row>
    <row r="146" spans="9:25" x14ac:dyDescent="0.2">
      <c r="I146" s="178" t="s">
        <v>554</v>
      </c>
      <c r="J146" s="178" t="s">
        <v>30</v>
      </c>
      <c r="K146" s="178" t="s">
        <v>552</v>
      </c>
      <c r="L146" s="186">
        <v>30.947599705270601</v>
      </c>
      <c r="M146" s="117"/>
      <c r="N146" s="185"/>
      <c r="O146" s="117"/>
      <c r="P146" s="178" t="s">
        <v>554</v>
      </c>
      <c r="Q146" s="178" t="s">
        <v>30</v>
      </c>
      <c r="R146" s="184" t="s">
        <v>569</v>
      </c>
      <c r="S146" s="186">
        <v>28.306213025559799</v>
      </c>
      <c r="T146" s="182"/>
      <c r="U146" s="182"/>
      <c r="V146" s="182">
        <v>2</v>
      </c>
      <c r="W146" s="117"/>
      <c r="X146" s="185">
        <v>5.8872050192462639</v>
      </c>
    </row>
    <row r="147" spans="9:25" x14ac:dyDescent="0.2">
      <c r="I147" s="117"/>
      <c r="J147" s="178"/>
      <c r="K147" s="178"/>
      <c r="L147" s="117"/>
      <c r="M147" s="117"/>
      <c r="N147" s="185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</row>
    <row r="148" spans="9:25" x14ac:dyDescent="0.2">
      <c r="I148" s="177" t="s">
        <v>555</v>
      </c>
      <c r="J148" s="177" t="s">
        <v>556</v>
      </c>
      <c r="K148" s="177" t="s">
        <v>557</v>
      </c>
      <c r="L148" s="177" t="s">
        <v>558</v>
      </c>
      <c r="M148" s="176" t="s">
        <v>563</v>
      </c>
      <c r="N148" s="176" t="s">
        <v>564</v>
      </c>
      <c r="O148" s="117"/>
      <c r="P148" s="177" t="s">
        <v>555</v>
      </c>
      <c r="Q148" s="177" t="s">
        <v>556</v>
      </c>
      <c r="R148" s="177" t="s">
        <v>557</v>
      </c>
      <c r="S148" s="177" t="s">
        <v>558</v>
      </c>
      <c r="T148" s="176" t="s">
        <v>563</v>
      </c>
      <c r="U148" s="176" t="s">
        <v>564</v>
      </c>
      <c r="V148" s="176" t="s">
        <v>565</v>
      </c>
      <c r="W148" s="176" t="s">
        <v>566</v>
      </c>
      <c r="X148" s="176" t="s">
        <v>567</v>
      </c>
    </row>
    <row r="149" spans="9:25" x14ac:dyDescent="0.2">
      <c r="I149" s="184" t="s">
        <v>575</v>
      </c>
      <c r="J149" s="178" t="s">
        <v>4</v>
      </c>
      <c r="K149" s="178" t="s">
        <v>571</v>
      </c>
      <c r="L149" s="186">
        <v>29.470426220004398</v>
      </c>
      <c r="M149" s="180">
        <v>29.531458101633049</v>
      </c>
      <c r="N149" s="181">
        <v>22.887601911858326</v>
      </c>
      <c r="O149" s="117"/>
      <c r="P149" s="184" t="s">
        <v>575</v>
      </c>
      <c r="Q149" s="178" t="s">
        <v>4</v>
      </c>
      <c r="R149" s="184" t="s">
        <v>572</v>
      </c>
      <c r="S149" s="186">
        <v>25.314719941902499</v>
      </c>
      <c r="T149" s="180">
        <v>25.564530339375899</v>
      </c>
      <c r="U149" s="182"/>
      <c r="V149" s="182">
        <v>2</v>
      </c>
      <c r="W149" s="185">
        <v>15.637389257188516</v>
      </c>
      <c r="X149" s="185">
        <v>18.59365078086979</v>
      </c>
      <c r="Y149" s="99" t="s">
        <v>596</v>
      </c>
    </row>
    <row r="150" spans="9:25" x14ac:dyDescent="0.2">
      <c r="I150" s="184" t="s">
        <v>575</v>
      </c>
      <c r="J150" s="178" t="s">
        <v>4</v>
      </c>
      <c r="K150" s="178" t="s">
        <v>571</v>
      </c>
      <c r="L150" s="186">
        <v>29.5924899832617</v>
      </c>
      <c r="M150" s="117"/>
      <c r="N150" s="185"/>
      <c r="O150" s="117"/>
      <c r="P150" s="184" t="s">
        <v>575</v>
      </c>
      <c r="Q150" s="178" t="s">
        <v>4</v>
      </c>
      <c r="R150" s="184" t="s">
        <v>572</v>
      </c>
      <c r="S150" s="186">
        <v>25.814340736849299</v>
      </c>
      <c r="T150" s="182"/>
      <c r="U150" s="182"/>
      <c r="V150" s="182">
        <v>2</v>
      </c>
      <c r="W150" s="117"/>
      <c r="X150" s="185">
        <v>13.151152813541009</v>
      </c>
    </row>
    <row r="151" spans="9:25" x14ac:dyDescent="0.2">
      <c r="I151" s="184" t="s">
        <v>576</v>
      </c>
      <c r="J151" s="178" t="s">
        <v>4</v>
      </c>
      <c r="K151" s="178" t="s">
        <v>571</v>
      </c>
      <c r="L151" s="186">
        <v>31.400744215970501</v>
      </c>
      <c r="M151" s="180">
        <v>31.328945195400003</v>
      </c>
      <c r="N151" s="181">
        <v>24.685089005625279</v>
      </c>
      <c r="O151" s="117"/>
      <c r="P151" s="184" t="s">
        <v>576</v>
      </c>
      <c r="Q151" s="178" t="s">
        <v>4</v>
      </c>
      <c r="R151" s="184" t="s">
        <v>572</v>
      </c>
      <c r="S151" s="186">
        <v>27.840752325805902</v>
      </c>
      <c r="T151" s="180">
        <v>27.664487606446851</v>
      </c>
      <c r="U151" s="182"/>
      <c r="V151" s="182">
        <v>2</v>
      </c>
      <c r="W151" s="185">
        <v>12.679778064603381</v>
      </c>
      <c r="X151" s="185">
        <v>11.221494072917759</v>
      </c>
    </row>
    <row r="152" spans="9:25" x14ac:dyDescent="0.2">
      <c r="I152" s="184" t="s">
        <v>576</v>
      </c>
      <c r="J152" s="178" t="s">
        <v>4</v>
      </c>
      <c r="K152" s="178" t="s">
        <v>571</v>
      </c>
      <c r="L152" s="186">
        <v>31.257146174829501</v>
      </c>
      <c r="M152" s="117"/>
      <c r="N152" s="185"/>
      <c r="O152" s="117"/>
      <c r="P152" s="184" t="s">
        <v>576</v>
      </c>
      <c r="Q152" s="178" t="s">
        <v>4</v>
      </c>
      <c r="R152" s="184" t="s">
        <v>572</v>
      </c>
      <c r="S152" s="186">
        <v>27.488222887087801</v>
      </c>
      <c r="T152" s="182"/>
      <c r="U152" s="182"/>
      <c r="V152" s="182">
        <v>2</v>
      </c>
      <c r="W152" s="117"/>
      <c r="X152" s="185">
        <v>14.327572667495309</v>
      </c>
    </row>
    <row r="153" spans="9:25" x14ac:dyDescent="0.2">
      <c r="I153" s="178" t="s">
        <v>554</v>
      </c>
      <c r="J153" s="178" t="s">
        <v>4</v>
      </c>
      <c r="K153" s="178" t="s">
        <v>571</v>
      </c>
      <c r="L153" s="186">
        <v>29.482071027927599</v>
      </c>
      <c r="M153" s="180">
        <v>29.469950505187647</v>
      </c>
      <c r="N153" s="181">
        <v>22.826094315412924</v>
      </c>
      <c r="O153" s="117"/>
      <c r="P153" s="178" t="s">
        <v>554</v>
      </c>
      <c r="Q153" s="178" t="s">
        <v>4</v>
      </c>
      <c r="R153" s="184" t="s">
        <v>572</v>
      </c>
      <c r="S153" s="186">
        <v>25.2336399025296</v>
      </c>
      <c r="T153" s="180">
        <v>25.529868343486449</v>
      </c>
      <c r="U153" s="182"/>
      <c r="V153" s="182">
        <v>2</v>
      </c>
      <c r="W153" s="185">
        <v>15.349100017885654</v>
      </c>
      <c r="X153" s="185">
        <v>18.847621964544402</v>
      </c>
    </row>
    <row r="154" spans="9:25" x14ac:dyDescent="0.2">
      <c r="I154" s="178" t="s">
        <v>554</v>
      </c>
      <c r="J154" s="178" t="s">
        <v>4</v>
      </c>
      <c r="K154" s="178" t="s">
        <v>571</v>
      </c>
      <c r="L154" s="186">
        <v>29.457829982447699</v>
      </c>
      <c r="M154" s="117"/>
      <c r="N154" s="185"/>
      <c r="O154" s="117"/>
      <c r="P154" s="178" t="s">
        <v>554</v>
      </c>
      <c r="Q154" s="178" t="s">
        <v>4</v>
      </c>
      <c r="R154" s="184" t="s">
        <v>572</v>
      </c>
      <c r="S154" s="186">
        <v>25.826096784443301</v>
      </c>
      <c r="T154" s="182"/>
      <c r="U154" s="182"/>
      <c r="V154" s="182">
        <v>2</v>
      </c>
      <c r="W154" s="117"/>
      <c r="X154" s="185">
        <v>12.499978607500246</v>
      </c>
    </row>
    <row r="155" spans="9:25" x14ac:dyDescent="0.2">
      <c r="I155" s="184"/>
      <c r="J155" s="117"/>
      <c r="K155" s="117"/>
      <c r="L155" s="117"/>
      <c r="M155" s="117"/>
      <c r="N155" s="185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</row>
    <row r="156" spans="9:25" x14ac:dyDescent="0.2">
      <c r="I156" s="177" t="s">
        <v>555</v>
      </c>
      <c r="J156" s="177" t="s">
        <v>556</v>
      </c>
      <c r="K156" s="177" t="s">
        <v>557</v>
      </c>
      <c r="L156" s="177" t="s">
        <v>558</v>
      </c>
      <c r="M156" s="176" t="s">
        <v>563</v>
      </c>
      <c r="N156" s="176" t="s">
        <v>564</v>
      </c>
      <c r="O156" s="117"/>
      <c r="P156" s="177" t="s">
        <v>555</v>
      </c>
      <c r="Q156" s="177" t="s">
        <v>556</v>
      </c>
      <c r="R156" s="177" t="s">
        <v>557</v>
      </c>
      <c r="S156" s="177" t="s">
        <v>558</v>
      </c>
      <c r="T156" s="176" t="s">
        <v>563</v>
      </c>
      <c r="U156" s="176" t="s">
        <v>564</v>
      </c>
      <c r="V156" s="176" t="s">
        <v>565</v>
      </c>
      <c r="W156" s="176" t="s">
        <v>566</v>
      </c>
      <c r="X156" s="176" t="s">
        <v>567</v>
      </c>
    </row>
    <row r="157" spans="9:25" x14ac:dyDescent="0.2">
      <c r="I157" s="184" t="s">
        <v>575</v>
      </c>
      <c r="J157" s="178" t="s">
        <v>3</v>
      </c>
      <c r="K157" s="178" t="s">
        <v>573</v>
      </c>
      <c r="L157" s="186">
        <v>29.575281663195199</v>
      </c>
      <c r="M157" s="180">
        <v>29.614786736703749</v>
      </c>
      <c r="N157" s="181">
        <v>22.970930546929026</v>
      </c>
      <c r="O157" s="117"/>
      <c r="P157" s="184" t="s">
        <v>575</v>
      </c>
      <c r="Q157" s="178" t="s">
        <v>3</v>
      </c>
      <c r="R157" s="184" t="s">
        <v>574</v>
      </c>
      <c r="S157" s="186">
        <v>29.0622896662701</v>
      </c>
      <c r="T157" s="180">
        <v>29.175808405787649</v>
      </c>
      <c r="U157" s="182"/>
      <c r="V157" s="182">
        <v>2</v>
      </c>
      <c r="W157" s="185">
        <v>1.355643965058543</v>
      </c>
      <c r="X157" s="185">
        <v>1.4666219844417987</v>
      </c>
      <c r="Y157" s="99" t="s">
        <v>596</v>
      </c>
    </row>
    <row r="158" spans="9:25" x14ac:dyDescent="0.2">
      <c r="I158" s="184" t="s">
        <v>575</v>
      </c>
      <c r="J158" s="178" t="s">
        <v>3</v>
      </c>
      <c r="K158" s="178" t="s">
        <v>573</v>
      </c>
      <c r="L158" s="186">
        <v>29.6542918102123</v>
      </c>
      <c r="M158" s="117"/>
      <c r="N158" s="185"/>
      <c r="O158" s="117"/>
      <c r="P158" s="184" t="s">
        <v>575</v>
      </c>
      <c r="Q158" s="178" t="s">
        <v>3</v>
      </c>
      <c r="R158" s="184" t="s">
        <v>574</v>
      </c>
      <c r="S158" s="186">
        <v>29.289327145305201</v>
      </c>
      <c r="T158" s="182"/>
      <c r="U158" s="182"/>
      <c r="V158" s="182">
        <v>2</v>
      </c>
      <c r="W158" s="117"/>
      <c r="X158" s="185">
        <v>1.25306355659131</v>
      </c>
    </row>
    <row r="159" spans="9:25" x14ac:dyDescent="0.2">
      <c r="I159" s="184" t="s">
        <v>576</v>
      </c>
      <c r="J159" s="178" t="s">
        <v>3</v>
      </c>
      <c r="K159" s="178" t="s">
        <v>573</v>
      </c>
      <c r="L159" s="186">
        <v>30.8030675449148</v>
      </c>
      <c r="M159" s="180">
        <v>31.325032165568651</v>
      </c>
      <c r="N159" s="181">
        <v>24.681175975793927</v>
      </c>
      <c r="O159" s="117"/>
      <c r="P159" s="184" t="s">
        <v>576</v>
      </c>
      <c r="Q159" s="178" t="s">
        <v>3</v>
      </c>
      <c r="R159" s="184" t="s">
        <v>574</v>
      </c>
      <c r="S159" s="186">
        <v>30.1812082609637</v>
      </c>
      <c r="T159" s="180">
        <v>29.67466887807425</v>
      </c>
      <c r="U159" s="182"/>
      <c r="V159" s="182">
        <v>2</v>
      </c>
      <c r="W159" s="185">
        <v>3.1391267609246634</v>
      </c>
      <c r="X159" s="185">
        <v>2.2096592420728474</v>
      </c>
    </row>
    <row r="160" spans="9:25" x14ac:dyDescent="0.2">
      <c r="I160" s="184" t="s">
        <v>576</v>
      </c>
      <c r="J160" s="178" t="s">
        <v>3</v>
      </c>
      <c r="K160" s="178" t="s">
        <v>573</v>
      </c>
      <c r="L160" s="186">
        <v>31.846996786222501</v>
      </c>
      <c r="M160" s="117"/>
      <c r="N160" s="185"/>
      <c r="O160" s="117"/>
      <c r="P160" s="184" t="s">
        <v>576</v>
      </c>
      <c r="Q160" s="178" t="s">
        <v>3</v>
      </c>
      <c r="R160" s="184" t="s">
        <v>574</v>
      </c>
      <c r="S160" s="186">
        <v>29.1681294951848</v>
      </c>
      <c r="T160" s="182"/>
      <c r="U160" s="182"/>
      <c r="V160" s="182">
        <v>2</v>
      </c>
      <c r="W160" s="117"/>
      <c r="X160" s="185">
        <v>4.4595640058552055</v>
      </c>
    </row>
    <row r="161" spans="9:25" x14ac:dyDescent="0.2">
      <c r="I161" s="178" t="s">
        <v>554</v>
      </c>
      <c r="J161" s="178" t="s">
        <v>3</v>
      </c>
      <c r="K161" s="178" t="s">
        <v>573</v>
      </c>
      <c r="L161" s="186">
        <v>29.600207095097499</v>
      </c>
      <c r="M161" s="180">
        <v>30.047502517043199</v>
      </c>
      <c r="N161" s="181">
        <v>23.403646327268476</v>
      </c>
      <c r="O161" s="117"/>
      <c r="P161" s="178" t="s">
        <v>554</v>
      </c>
      <c r="Q161" s="178" t="s">
        <v>3</v>
      </c>
      <c r="R161" s="184" t="s">
        <v>574</v>
      </c>
      <c r="S161" s="186">
        <v>27.6728446799669</v>
      </c>
      <c r="T161" s="180">
        <v>27.455999434520848</v>
      </c>
      <c r="U161" s="182"/>
      <c r="V161" s="182">
        <v>2</v>
      </c>
      <c r="W161" s="185">
        <v>6.0272632684962</v>
      </c>
      <c r="X161" s="185">
        <v>5.1861280825446077</v>
      </c>
    </row>
    <row r="162" spans="9:25" x14ac:dyDescent="0.2">
      <c r="I162" s="178" t="s">
        <v>554</v>
      </c>
      <c r="J162" s="178" t="s">
        <v>3</v>
      </c>
      <c r="K162" s="178" t="s">
        <v>573</v>
      </c>
      <c r="L162" s="186">
        <v>30.494797938988899</v>
      </c>
      <c r="M162" s="117"/>
      <c r="N162" s="185"/>
      <c r="O162" s="117"/>
      <c r="P162" s="178" t="s">
        <v>554</v>
      </c>
      <c r="Q162" s="178" t="s">
        <v>3</v>
      </c>
      <c r="R162" s="184" t="s">
        <v>574</v>
      </c>
      <c r="S162" s="186">
        <v>27.239154189074799</v>
      </c>
      <c r="T162" s="182"/>
      <c r="U162" s="182"/>
      <c r="V162" s="182">
        <v>2</v>
      </c>
      <c r="W162" s="117"/>
      <c r="X162" s="185">
        <v>7.0048216954061191</v>
      </c>
    </row>
    <row r="165" spans="9:25" x14ac:dyDescent="0.2">
      <c r="I165" s="171" t="s">
        <v>560</v>
      </c>
      <c r="J165" s="171"/>
      <c r="K165" s="172">
        <v>1</v>
      </c>
      <c r="L165" s="117"/>
      <c r="M165" s="117"/>
      <c r="N165" s="185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</row>
    <row r="166" spans="9:25" x14ac:dyDescent="0.2">
      <c r="I166" s="174" t="s">
        <v>562</v>
      </c>
      <c r="J166" s="174"/>
      <c r="K166" s="115">
        <v>100</v>
      </c>
      <c r="L166" s="117"/>
      <c r="M166" s="117"/>
      <c r="N166" s="185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</row>
    <row r="167" spans="9:25" x14ac:dyDescent="0.2">
      <c r="I167" s="175" t="s">
        <v>559</v>
      </c>
      <c r="J167" s="175"/>
      <c r="K167" s="176">
        <v>6.6438561897747253</v>
      </c>
      <c r="L167" s="117"/>
      <c r="M167" s="117"/>
      <c r="N167" s="185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</row>
    <row r="168" spans="9:25" x14ac:dyDescent="0.2">
      <c r="I168" s="177" t="s">
        <v>555</v>
      </c>
      <c r="J168" s="177" t="s">
        <v>556</v>
      </c>
      <c r="K168" s="177" t="s">
        <v>557</v>
      </c>
      <c r="L168" s="177" t="s">
        <v>558</v>
      </c>
      <c r="M168" s="176" t="s">
        <v>563</v>
      </c>
      <c r="N168" s="176" t="s">
        <v>564</v>
      </c>
      <c r="O168" s="117"/>
      <c r="P168" s="177" t="s">
        <v>555</v>
      </c>
      <c r="Q168" s="177" t="s">
        <v>556</v>
      </c>
      <c r="R168" s="177" t="s">
        <v>557</v>
      </c>
      <c r="S168" s="177" t="s">
        <v>558</v>
      </c>
      <c r="T168" s="176" t="s">
        <v>563</v>
      </c>
      <c r="U168" s="176" t="s">
        <v>564</v>
      </c>
      <c r="V168" s="176" t="s">
        <v>565</v>
      </c>
      <c r="W168" s="176" t="s">
        <v>566</v>
      </c>
      <c r="X168" s="176" t="s">
        <v>567</v>
      </c>
    </row>
    <row r="169" spans="9:25" x14ac:dyDescent="0.2">
      <c r="I169" s="184" t="s">
        <v>575</v>
      </c>
      <c r="J169" s="178" t="s">
        <v>30</v>
      </c>
      <c r="K169" s="178" t="s">
        <v>552</v>
      </c>
      <c r="L169" s="187">
        <v>29.611618754659101</v>
      </c>
      <c r="M169" s="180">
        <v>29.766441170034852</v>
      </c>
      <c r="N169" s="181">
        <v>23.122584980260129</v>
      </c>
      <c r="O169" s="117"/>
      <c r="P169" s="184" t="s">
        <v>575</v>
      </c>
      <c r="Q169" s="178" t="s">
        <v>30</v>
      </c>
      <c r="R169" s="184" t="s">
        <v>569</v>
      </c>
      <c r="S169" s="187">
        <v>27.5166318785373</v>
      </c>
      <c r="T169" s="180">
        <v>27.848893759560248</v>
      </c>
      <c r="U169" s="182"/>
      <c r="V169" s="182">
        <v>2</v>
      </c>
      <c r="W169" s="185">
        <v>3.7778028391874461</v>
      </c>
      <c r="X169" s="185">
        <v>4.7561997008829211</v>
      </c>
      <c r="Y169" s="99" t="s">
        <v>587</v>
      </c>
    </row>
    <row r="170" spans="9:25" x14ac:dyDescent="0.2">
      <c r="I170" s="184" t="s">
        <v>575</v>
      </c>
      <c r="J170" s="178" t="s">
        <v>30</v>
      </c>
      <c r="K170" s="178" t="s">
        <v>552</v>
      </c>
      <c r="L170" s="187">
        <v>29.9212635854106</v>
      </c>
      <c r="M170" s="117"/>
      <c r="N170" s="185"/>
      <c r="O170" s="117"/>
      <c r="P170" s="184" t="s">
        <v>575</v>
      </c>
      <c r="Q170" s="178" t="s">
        <v>30</v>
      </c>
      <c r="R170" s="184" t="s">
        <v>569</v>
      </c>
      <c r="S170" s="187">
        <v>28.181155640583199</v>
      </c>
      <c r="T170" s="117"/>
      <c r="U170" s="182"/>
      <c r="V170" s="182">
        <v>2</v>
      </c>
      <c r="W170" s="117"/>
      <c r="X170" s="185">
        <v>3.0006717945681176</v>
      </c>
    </row>
    <row r="171" spans="9:25" x14ac:dyDescent="0.2">
      <c r="I171" s="184" t="s">
        <v>576</v>
      </c>
      <c r="J171" s="178" t="s">
        <v>30</v>
      </c>
      <c r="K171" s="178" t="s">
        <v>552</v>
      </c>
      <c r="L171" s="187">
        <v>30.651531454497299</v>
      </c>
      <c r="M171" s="180">
        <v>30.645518582166449</v>
      </c>
      <c r="N171" s="181">
        <v>24.001662392391722</v>
      </c>
      <c r="O171" s="117"/>
      <c r="P171" s="184" t="s">
        <v>576</v>
      </c>
      <c r="Q171" s="178" t="s">
        <v>30</v>
      </c>
      <c r="R171" s="184" t="s">
        <v>569</v>
      </c>
      <c r="S171" s="187">
        <v>29.653966467464301</v>
      </c>
      <c r="T171" s="180">
        <v>29.5364496700854</v>
      </c>
      <c r="U171" s="182"/>
      <c r="V171" s="182">
        <v>2</v>
      </c>
      <c r="W171" s="185">
        <v>2.1570638957052823</v>
      </c>
      <c r="X171" s="185">
        <v>1.988322965797219</v>
      </c>
    </row>
    <row r="172" spans="9:25" x14ac:dyDescent="0.2">
      <c r="I172" s="184" t="s">
        <v>576</v>
      </c>
      <c r="J172" s="178" t="s">
        <v>30</v>
      </c>
      <c r="K172" s="178" t="s">
        <v>552</v>
      </c>
      <c r="L172" s="187">
        <v>30.6395057098356</v>
      </c>
      <c r="M172" s="117"/>
      <c r="N172" s="185"/>
      <c r="O172" s="117"/>
      <c r="P172" s="184" t="s">
        <v>576</v>
      </c>
      <c r="Q172" s="178" t="s">
        <v>30</v>
      </c>
      <c r="R172" s="184" t="s">
        <v>569</v>
      </c>
      <c r="S172" s="187">
        <v>29.418932872706499</v>
      </c>
      <c r="T172" s="117"/>
      <c r="U172" s="182"/>
      <c r="V172" s="182">
        <v>2</v>
      </c>
      <c r="W172" s="117"/>
      <c r="X172" s="185">
        <v>2.3401251859954542</v>
      </c>
    </row>
    <row r="173" spans="9:25" x14ac:dyDescent="0.2">
      <c r="I173" s="178" t="s">
        <v>577</v>
      </c>
      <c r="J173" s="178" t="s">
        <v>30</v>
      </c>
      <c r="K173" s="178" t="s">
        <v>552</v>
      </c>
      <c r="L173" s="187">
        <v>29.4958624155765</v>
      </c>
      <c r="M173" s="180">
        <v>29.377259890172901</v>
      </c>
      <c r="N173" s="181">
        <v>22.733403700398178</v>
      </c>
      <c r="O173" s="117"/>
      <c r="P173" s="178" t="s">
        <v>577</v>
      </c>
      <c r="Q173" s="178" t="s">
        <v>30</v>
      </c>
      <c r="R173" s="184" t="s">
        <v>569</v>
      </c>
      <c r="S173" s="187">
        <v>28.262775483313</v>
      </c>
      <c r="T173" s="180">
        <v>28.0408115877588</v>
      </c>
      <c r="U173" s="182"/>
      <c r="V173" s="182">
        <v>2</v>
      </c>
      <c r="W173" s="185">
        <v>2.5252886493866709</v>
      </c>
      <c r="X173" s="185">
        <v>2.1651761579281428</v>
      </c>
    </row>
    <row r="174" spans="9:25" x14ac:dyDescent="0.2">
      <c r="I174" s="178" t="s">
        <v>577</v>
      </c>
      <c r="J174" s="178" t="s">
        <v>30</v>
      </c>
      <c r="K174" s="178" t="s">
        <v>552</v>
      </c>
      <c r="L174" s="187">
        <v>29.258657364769299</v>
      </c>
      <c r="M174" s="117"/>
      <c r="N174" s="185"/>
      <c r="O174" s="117"/>
      <c r="P174" s="178" t="s">
        <v>577</v>
      </c>
      <c r="Q174" s="178" t="s">
        <v>30</v>
      </c>
      <c r="R174" s="184" t="s">
        <v>569</v>
      </c>
      <c r="S174" s="187">
        <v>27.818847692204599</v>
      </c>
      <c r="T174" s="182"/>
      <c r="U174" s="182"/>
      <c r="V174" s="182">
        <v>2</v>
      </c>
      <c r="W174" s="117"/>
      <c r="X174" s="185">
        <v>2.9452951157671103</v>
      </c>
    </row>
    <row r="175" spans="9:25" x14ac:dyDescent="0.2">
      <c r="I175" s="117"/>
      <c r="J175" s="117"/>
      <c r="K175" s="117"/>
      <c r="L175" s="117"/>
      <c r="M175" s="117"/>
      <c r="N175" s="185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</row>
    <row r="176" spans="9:25" x14ac:dyDescent="0.2">
      <c r="I176" s="177" t="s">
        <v>555</v>
      </c>
      <c r="J176" s="177" t="s">
        <v>556</v>
      </c>
      <c r="K176" s="177" t="s">
        <v>557</v>
      </c>
      <c r="L176" s="177" t="s">
        <v>558</v>
      </c>
      <c r="M176" s="176" t="s">
        <v>563</v>
      </c>
      <c r="N176" s="176" t="s">
        <v>564</v>
      </c>
      <c r="O176" s="117"/>
      <c r="P176" s="177" t="s">
        <v>555</v>
      </c>
      <c r="Q176" s="177" t="s">
        <v>556</v>
      </c>
      <c r="R176" s="177" t="s">
        <v>557</v>
      </c>
      <c r="S176" s="177" t="s">
        <v>558</v>
      </c>
      <c r="T176" s="176" t="s">
        <v>563</v>
      </c>
      <c r="U176" s="176" t="s">
        <v>564</v>
      </c>
      <c r="V176" s="176" t="s">
        <v>565</v>
      </c>
      <c r="W176" s="176" t="s">
        <v>566</v>
      </c>
      <c r="X176" s="176" t="s">
        <v>567</v>
      </c>
    </row>
    <row r="177" spans="9:25" x14ac:dyDescent="0.2">
      <c r="I177" s="184" t="s">
        <v>575</v>
      </c>
      <c r="J177" s="178" t="s">
        <v>4</v>
      </c>
      <c r="K177" s="178" t="s">
        <v>571</v>
      </c>
      <c r="L177" s="187">
        <v>30.077043792005998</v>
      </c>
      <c r="M177" s="180">
        <v>29.477278478514847</v>
      </c>
      <c r="N177" s="181">
        <v>22.833422288740124</v>
      </c>
      <c r="O177" s="117"/>
      <c r="P177" s="184" t="s">
        <v>575</v>
      </c>
      <c r="Q177" s="178" t="s">
        <v>4</v>
      </c>
      <c r="R177" s="184" t="s">
        <v>572</v>
      </c>
      <c r="S177" s="187">
        <v>26.332959143888399</v>
      </c>
      <c r="T177" s="180">
        <v>26.420659115881698</v>
      </c>
      <c r="U177" s="182"/>
      <c r="V177" s="182">
        <v>2</v>
      </c>
      <c r="W177" s="185">
        <v>8.3202066582291465</v>
      </c>
      <c r="X177" s="185">
        <v>8.8416727297931228</v>
      </c>
      <c r="Y177" s="99" t="s">
        <v>587</v>
      </c>
    </row>
    <row r="178" spans="9:25" x14ac:dyDescent="0.2">
      <c r="I178" s="184" t="s">
        <v>575</v>
      </c>
      <c r="J178" s="178" t="s">
        <v>4</v>
      </c>
      <c r="K178" s="178" t="s">
        <v>571</v>
      </c>
      <c r="L178" s="187">
        <v>28.8775131650237</v>
      </c>
      <c r="M178" s="117"/>
      <c r="N178" s="185"/>
      <c r="O178" s="117"/>
      <c r="P178" s="184" t="s">
        <v>575</v>
      </c>
      <c r="Q178" s="178" t="s">
        <v>4</v>
      </c>
      <c r="R178" s="184" t="s">
        <v>572</v>
      </c>
      <c r="S178" s="187">
        <v>26.508359087875</v>
      </c>
      <c r="T178" s="117"/>
      <c r="U178" s="182"/>
      <c r="V178" s="182">
        <v>2</v>
      </c>
      <c r="W178" s="117"/>
      <c r="X178" s="185">
        <v>7.8294957245335848</v>
      </c>
    </row>
    <row r="179" spans="9:25" x14ac:dyDescent="0.2">
      <c r="I179" s="184" t="s">
        <v>576</v>
      </c>
      <c r="J179" s="178" t="s">
        <v>4</v>
      </c>
      <c r="K179" s="178" t="s">
        <v>571</v>
      </c>
      <c r="L179" s="187">
        <v>30.811319032494598</v>
      </c>
      <c r="M179" s="180">
        <v>30.91461927844615</v>
      </c>
      <c r="N179" s="181">
        <v>24.270763088671423</v>
      </c>
      <c r="O179" s="117"/>
      <c r="P179" s="184" t="s">
        <v>576</v>
      </c>
      <c r="Q179" s="178" t="s">
        <v>4</v>
      </c>
      <c r="R179" s="184" t="s">
        <v>572</v>
      </c>
      <c r="S179" s="187">
        <v>28.006174763370101</v>
      </c>
      <c r="T179" s="180">
        <v>28.051703875462501</v>
      </c>
      <c r="U179" s="182"/>
      <c r="V179" s="182">
        <v>2</v>
      </c>
      <c r="W179" s="185">
        <v>7.2748394185307816</v>
      </c>
      <c r="X179" s="185">
        <v>7.5080825637957131</v>
      </c>
    </row>
    <row r="180" spans="9:25" x14ac:dyDescent="0.2">
      <c r="I180" s="184" t="s">
        <v>576</v>
      </c>
      <c r="J180" s="178" t="s">
        <v>4</v>
      </c>
      <c r="K180" s="178" t="s">
        <v>571</v>
      </c>
      <c r="L180" s="187">
        <v>31.017919524397701</v>
      </c>
      <c r="M180" s="117"/>
      <c r="N180" s="185"/>
      <c r="O180" s="117"/>
      <c r="P180" s="184" t="s">
        <v>576</v>
      </c>
      <c r="Q180" s="178" t="s">
        <v>4</v>
      </c>
      <c r="R180" s="184" t="s">
        <v>572</v>
      </c>
      <c r="S180" s="187">
        <v>28.0972329875549</v>
      </c>
      <c r="T180" s="117"/>
      <c r="U180" s="182"/>
      <c r="V180" s="182">
        <v>2</v>
      </c>
      <c r="W180" s="117"/>
      <c r="X180" s="185">
        <v>7.0488421132457404</v>
      </c>
    </row>
    <row r="181" spans="9:25" x14ac:dyDescent="0.2">
      <c r="I181" s="178" t="s">
        <v>554</v>
      </c>
      <c r="J181" s="178" t="s">
        <v>4</v>
      </c>
      <c r="K181" s="178" t="s">
        <v>571</v>
      </c>
      <c r="L181" s="187">
        <v>30.033892924830901</v>
      </c>
      <c r="M181" s="180">
        <v>29.920091481753552</v>
      </c>
      <c r="N181" s="181">
        <v>23.276235291978828</v>
      </c>
      <c r="O181" s="117"/>
      <c r="P181" s="178" t="s">
        <v>554</v>
      </c>
      <c r="Q181" s="178" t="s">
        <v>4</v>
      </c>
      <c r="R181" s="184" t="s">
        <v>572</v>
      </c>
      <c r="S181" s="187">
        <v>26.299196202978202</v>
      </c>
      <c r="T181" s="180">
        <v>26.187631121867149</v>
      </c>
      <c r="U181" s="182"/>
      <c r="V181" s="182">
        <v>2</v>
      </c>
      <c r="W181" s="185">
        <v>13.291761071996453</v>
      </c>
      <c r="X181" s="185">
        <v>12.302633603758887</v>
      </c>
    </row>
    <row r="182" spans="9:25" x14ac:dyDescent="0.2">
      <c r="I182" s="178" t="s">
        <v>554</v>
      </c>
      <c r="J182" s="178" t="s">
        <v>4</v>
      </c>
      <c r="K182" s="178" t="s">
        <v>571</v>
      </c>
      <c r="L182" s="187">
        <v>29.806290038676199</v>
      </c>
      <c r="M182" s="117"/>
      <c r="N182" s="185"/>
      <c r="O182" s="117"/>
      <c r="P182" s="178" t="s">
        <v>554</v>
      </c>
      <c r="Q182" s="178" t="s">
        <v>4</v>
      </c>
      <c r="R182" s="184" t="s">
        <v>572</v>
      </c>
      <c r="S182" s="187">
        <v>26.0760660407561</v>
      </c>
      <c r="T182" s="182"/>
      <c r="U182" s="182"/>
      <c r="V182" s="182">
        <v>2</v>
      </c>
      <c r="W182" s="117"/>
      <c r="X182" s="185">
        <v>14.360414045091996</v>
      </c>
    </row>
    <row r="183" spans="9:25" x14ac:dyDescent="0.2">
      <c r="I183" s="184"/>
      <c r="J183" s="117"/>
      <c r="K183" s="117"/>
      <c r="L183" s="117"/>
      <c r="M183" s="117"/>
      <c r="N183" s="185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</row>
    <row r="184" spans="9:25" x14ac:dyDescent="0.2">
      <c r="I184" s="177" t="s">
        <v>555</v>
      </c>
      <c r="J184" s="177" t="s">
        <v>556</v>
      </c>
      <c r="K184" s="177" t="s">
        <v>557</v>
      </c>
      <c r="L184" s="177" t="s">
        <v>558</v>
      </c>
      <c r="M184" s="176" t="s">
        <v>563</v>
      </c>
      <c r="N184" s="176" t="s">
        <v>564</v>
      </c>
      <c r="O184" s="117"/>
      <c r="P184" s="177" t="s">
        <v>555</v>
      </c>
      <c r="Q184" s="177" t="s">
        <v>556</v>
      </c>
      <c r="R184" s="177" t="s">
        <v>557</v>
      </c>
      <c r="S184" s="177" t="s">
        <v>558</v>
      </c>
      <c r="T184" s="176" t="s">
        <v>563</v>
      </c>
      <c r="U184" s="176" t="s">
        <v>564</v>
      </c>
      <c r="V184" s="176" t="s">
        <v>565</v>
      </c>
      <c r="W184" s="176" t="s">
        <v>566</v>
      </c>
      <c r="X184" s="176" t="s">
        <v>567</v>
      </c>
    </row>
    <row r="185" spans="9:25" x14ac:dyDescent="0.2">
      <c r="I185" s="184" t="s">
        <v>575</v>
      </c>
      <c r="J185" s="178" t="s">
        <v>3</v>
      </c>
      <c r="K185" s="178" t="s">
        <v>573</v>
      </c>
      <c r="L185" s="187">
        <v>29.728900130794301</v>
      </c>
      <c r="M185" s="180">
        <v>29.931353026576552</v>
      </c>
      <c r="N185" s="181">
        <v>23.287496836801829</v>
      </c>
      <c r="O185" s="117"/>
      <c r="P185" s="184" t="s">
        <v>575</v>
      </c>
      <c r="Q185" s="178" t="s">
        <v>3</v>
      </c>
      <c r="R185" s="184" t="s">
        <v>574</v>
      </c>
      <c r="S185" s="187">
        <v>29.100746449853101</v>
      </c>
      <c r="T185" s="180">
        <v>29.287366427238602</v>
      </c>
      <c r="U185" s="182"/>
      <c r="V185" s="182">
        <v>2</v>
      </c>
      <c r="W185" s="185">
        <v>1.5626412454791263</v>
      </c>
      <c r="X185" s="185">
        <v>1.7784329418618197</v>
      </c>
      <c r="Y185" s="99" t="s">
        <v>587</v>
      </c>
    </row>
    <row r="186" spans="9:25" x14ac:dyDescent="0.2">
      <c r="I186" s="184" t="s">
        <v>575</v>
      </c>
      <c r="J186" s="178" t="s">
        <v>3</v>
      </c>
      <c r="K186" s="178" t="s">
        <v>573</v>
      </c>
      <c r="L186" s="187">
        <v>30.1338059223588</v>
      </c>
      <c r="M186" s="117"/>
      <c r="N186" s="185"/>
      <c r="O186" s="117"/>
      <c r="P186" s="184" t="s">
        <v>575</v>
      </c>
      <c r="Q186" s="178" t="s">
        <v>3</v>
      </c>
      <c r="R186" s="184" t="s">
        <v>574</v>
      </c>
      <c r="S186" s="187">
        <v>29.4739864046241</v>
      </c>
      <c r="T186" s="117"/>
      <c r="U186" s="182"/>
      <c r="V186" s="182">
        <v>2</v>
      </c>
      <c r="W186" s="117"/>
      <c r="X186" s="185">
        <v>1.3730333062298212</v>
      </c>
    </row>
    <row r="187" spans="9:25" x14ac:dyDescent="0.2">
      <c r="I187" s="184" t="s">
        <v>576</v>
      </c>
      <c r="J187" s="178" t="s">
        <v>3</v>
      </c>
      <c r="K187" s="178" t="s">
        <v>573</v>
      </c>
      <c r="L187" s="187">
        <v>31.226390940753099</v>
      </c>
      <c r="M187" s="180">
        <v>31.352315495682397</v>
      </c>
      <c r="N187" s="181">
        <v>24.708459305907674</v>
      </c>
      <c r="O187" s="117"/>
      <c r="P187" s="184" t="s">
        <v>576</v>
      </c>
      <c r="Q187" s="178" t="s">
        <v>3</v>
      </c>
      <c r="R187" s="184" t="s">
        <v>574</v>
      </c>
      <c r="S187" s="187">
        <v>29.417761668059001</v>
      </c>
      <c r="T187" s="180">
        <v>29.416061609414648</v>
      </c>
      <c r="U187" s="182"/>
      <c r="V187" s="182">
        <v>2</v>
      </c>
      <c r="W187" s="185">
        <v>3.8271060693434276</v>
      </c>
      <c r="X187" s="185">
        <v>3.8225988986718225</v>
      </c>
    </row>
    <row r="188" spans="9:25" x14ac:dyDescent="0.2">
      <c r="I188" s="184" t="s">
        <v>576</v>
      </c>
      <c r="J188" s="178" t="s">
        <v>3</v>
      </c>
      <c r="K188" s="178" t="s">
        <v>573</v>
      </c>
      <c r="L188" s="187">
        <v>31.478240050611699</v>
      </c>
      <c r="M188" s="117"/>
      <c r="N188" s="185"/>
      <c r="O188" s="117"/>
      <c r="P188" s="184" t="s">
        <v>576</v>
      </c>
      <c r="Q188" s="178" t="s">
        <v>3</v>
      </c>
      <c r="R188" s="184" t="s">
        <v>574</v>
      </c>
      <c r="S188" s="187">
        <v>29.414361550770298</v>
      </c>
      <c r="T188" s="117"/>
      <c r="U188" s="182"/>
      <c r="V188" s="182">
        <v>2</v>
      </c>
      <c r="W188" s="117"/>
      <c r="X188" s="185">
        <v>3.8316185543542978</v>
      </c>
    </row>
    <row r="189" spans="9:25" x14ac:dyDescent="0.2">
      <c r="I189" s="178" t="s">
        <v>554</v>
      </c>
      <c r="J189" s="178" t="s">
        <v>3</v>
      </c>
      <c r="K189" s="178" t="s">
        <v>573</v>
      </c>
      <c r="L189" s="187">
        <v>30.143161961670099</v>
      </c>
      <c r="M189" s="180">
        <v>29.957825020316399</v>
      </c>
      <c r="N189" s="181">
        <v>23.313968830541675</v>
      </c>
      <c r="O189" s="117"/>
      <c r="P189" s="178" t="s">
        <v>554</v>
      </c>
      <c r="Q189" s="178" t="s">
        <v>3</v>
      </c>
      <c r="R189" s="184" t="s">
        <v>574</v>
      </c>
      <c r="S189" s="187">
        <v>29.187875360508599</v>
      </c>
      <c r="T189" s="180">
        <v>29.572723599836049</v>
      </c>
      <c r="U189" s="182"/>
      <c r="V189" s="182">
        <v>2</v>
      </c>
      <c r="W189" s="185">
        <v>1.3059515913708253</v>
      </c>
      <c r="X189" s="185">
        <v>1.705210282318705</v>
      </c>
    </row>
    <row r="190" spans="9:25" x14ac:dyDescent="0.2">
      <c r="I190" s="178" t="s">
        <v>554</v>
      </c>
      <c r="J190" s="178" t="s">
        <v>3</v>
      </c>
      <c r="K190" s="178" t="s">
        <v>573</v>
      </c>
      <c r="L190" s="187">
        <v>29.772488078962699</v>
      </c>
      <c r="M190" s="117"/>
      <c r="N190" s="185"/>
      <c r="O190" s="117"/>
      <c r="P190" s="178" t="s">
        <v>554</v>
      </c>
      <c r="Q190" s="178" t="s">
        <v>3</v>
      </c>
      <c r="R190" s="184" t="s">
        <v>574</v>
      </c>
      <c r="S190" s="187">
        <v>29.957571839163499</v>
      </c>
      <c r="T190" s="182"/>
      <c r="U190" s="182"/>
      <c r="V190" s="182">
        <v>2</v>
      </c>
      <c r="W190" s="117"/>
      <c r="X190" s="185">
        <v>1.0001755072018919</v>
      </c>
    </row>
    <row r="191" spans="9:25" x14ac:dyDescent="0.2"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</row>
    <row r="192" spans="9:25" x14ac:dyDescent="0.2"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</row>
    <row r="193" spans="9:25" x14ac:dyDescent="0.2">
      <c r="I193" s="171" t="s">
        <v>560</v>
      </c>
      <c r="J193" s="171"/>
      <c r="K193" s="172">
        <v>8</v>
      </c>
      <c r="L193" s="117"/>
      <c r="M193" s="117"/>
      <c r="N193" s="185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</row>
    <row r="194" spans="9:25" x14ac:dyDescent="0.2">
      <c r="I194" s="174" t="s">
        <v>562</v>
      </c>
      <c r="J194" s="174"/>
      <c r="K194" s="115">
        <v>12.5</v>
      </c>
      <c r="L194" s="117"/>
      <c r="M194" s="117"/>
      <c r="N194" s="185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</row>
    <row r="195" spans="9:25" x14ac:dyDescent="0.2">
      <c r="I195" s="175" t="s">
        <v>559</v>
      </c>
      <c r="J195" s="175"/>
      <c r="K195" s="176">
        <v>3.6438561897747253</v>
      </c>
      <c r="L195" s="117"/>
      <c r="M195" s="117"/>
      <c r="N195" s="185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</row>
    <row r="196" spans="9:25" x14ac:dyDescent="0.2">
      <c r="I196" s="177" t="s">
        <v>555</v>
      </c>
      <c r="J196" s="177" t="s">
        <v>556</v>
      </c>
      <c r="K196" s="177" t="s">
        <v>557</v>
      </c>
      <c r="L196" s="177" t="s">
        <v>558</v>
      </c>
      <c r="M196" s="176" t="s">
        <v>563</v>
      </c>
      <c r="N196" s="176" t="s">
        <v>564</v>
      </c>
      <c r="O196" s="117"/>
      <c r="P196" s="177" t="s">
        <v>555</v>
      </c>
      <c r="Q196" s="177" t="s">
        <v>556</v>
      </c>
      <c r="R196" s="177" t="s">
        <v>557</v>
      </c>
      <c r="S196" s="177" t="s">
        <v>558</v>
      </c>
      <c r="T196" s="176" t="s">
        <v>563</v>
      </c>
      <c r="U196" s="176" t="s">
        <v>564</v>
      </c>
      <c r="V196" s="176" t="s">
        <v>565</v>
      </c>
      <c r="W196" s="176" t="s">
        <v>566</v>
      </c>
      <c r="X196" s="176" t="s">
        <v>567</v>
      </c>
    </row>
    <row r="197" spans="9:25" x14ac:dyDescent="0.2">
      <c r="I197" s="184" t="s">
        <v>568</v>
      </c>
      <c r="J197" s="178" t="s">
        <v>30</v>
      </c>
      <c r="K197" s="178" t="s">
        <v>552</v>
      </c>
      <c r="L197" s="187">
        <v>28.6823535738788</v>
      </c>
      <c r="M197" s="180">
        <v>29.072090878801049</v>
      </c>
      <c r="N197" s="181">
        <v>25.428234689026326</v>
      </c>
      <c r="O197" s="117"/>
      <c r="P197" s="184" t="s">
        <v>568</v>
      </c>
      <c r="Q197" s="178" t="s">
        <v>30</v>
      </c>
      <c r="R197" s="184" t="s">
        <v>569</v>
      </c>
      <c r="S197" s="187">
        <v>34.030971196852398</v>
      </c>
      <c r="T197" s="180">
        <v>33.089766526447448</v>
      </c>
      <c r="U197" s="182"/>
      <c r="V197" s="182">
        <v>2</v>
      </c>
      <c r="W197" s="185">
        <v>0.49391146135162911</v>
      </c>
      <c r="X197" s="185">
        <v>0.25722801500555248</v>
      </c>
      <c r="Y197" s="99" t="s">
        <v>588</v>
      </c>
    </row>
    <row r="198" spans="9:25" x14ac:dyDescent="0.2">
      <c r="I198" s="184" t="s">
        <v>568</v>
      </c>
      <c r="J198" s="178" t="s">
        <v>30</v>
      </c>
      <c r="K198" s="178" t="s">
        <v>552</v>
      </c>
      <c r="L198" s="187">
        <v>29.461828183723298</v>
      </c>
      <c r="M198" s="117"/>
      <c r="N198" s="185"/>
      <c r="O198" s="117"/>
      <c r="P198" s="184" t="s">
        <v>568</v>
      </c>
      <c r="Q198" s="178" t="s">
        <v>30</v>
      </c>
      <c r="R198" s="184" t="s">
        <v>569</v>
      </c>
      <c r="S198" s="187">
        <v>32.148561856042498</v>
      </c>
      <c r="T198" s="117"/>
      <c r="U198" s="182"/>
      <c r="V198" s="182">
        <v>2</v>
      </c>
      <c r="W198" s="117"/>
      <c r="X198" s="185">
        <v>0.94837466148170613</v>
      </c>
    </row>
    <row r="199" spans="9:25" x14ac:dyDescent="0.2">
      <c r="I199" s="184" t="s">
        <v>570</v>
      </c>
      <c r="J199" s="178" t="s">
        <v>30</v>
      </c>
      <c r="K199" s="178" t="s">
        <v>552</v>
      </c>
      <c r="L199" s="187">
        <v>30.839565655011999</v>
      </c>
      <c r="M199" s="180">
        <v>30.194692688858499</v>
      </c>
      <c r="N199" s="181">
        <v>26.550836499083772</v>
      </c>
      <c r="O199" s="117"/>
      <c r="P199" s="184" t="s">
        <v>570</v>
      </c>
      <c r="Q199" s="178" t="s">
        <v>30</v>
      </c>
      <c r="R199" s="184" t="s">
        <v>569</v>
      </c>
      <c r="S199" s="187">
        <v>33.49228970902</v>
      </c>
      <c r="T199" s="180">
        <v>33.774900674463595</v>
      </c>
      <c r="U199" s="182"/>
      <c r="V199" s="182">
        <v>2</v>
      </c>
      <c r="W199" s="185">
        <v>0.66886734342509546</v>
      </c>
      <c r="X199" s="185">
        <v>0.81360642647262582</v>
      </c>
    </row>
    <row r="200" spans="9:25" x14ac:dyDescent="0.2">
      <c r="I200" s="184" t="s">
        <v>570</v>
      </c>
      <c r="J200" s="178" t="s">
        <v>30</v>
      </c>
      <c r="K200" s="178" t="s">
        <v>552</v>
      </c>
      <c r="L200" s="187">
        <v>29.549819722704999</v>
      </c>
      <c r="M200" s="117"/>
      <c r="N200" s="185"/>
      <c r="O200" s="117"/>
      <c r="P200" s="184" t="s">
        <v>570</v>
      </c>
      <c r="Q200" s="178" t="s">
        <v>30</v>
      </c>
      <c r="R200" s="184" t="s">
        <v>569</v>
      </c>
      <c r="S200" s="187">
        <v>34.057511639907197</v>
      </c>
      <c r="T200" s="117"/>
      <c r="U200" s="182"/>
      <c r="V200" s="182">
        <v>2</v>
      </c>
      <c r="W200" s="117"/>
      <c r="X200" s="185">
        <v>0.54987707636499927</v>
      </c>
    </row>
    <row r="201" spans="9:25" x14ac:dyDescent="0.2">
      <c r="I201" s="178" t="s">
        <v>554</v>
      </c>
      <c r="J201" s="178" t="s">
        <v>30</v>
      </c>
      <c r="K201" s="178" t="s">
        <v>552</v>
      </c>
      <c r="L201" s="187">
        <v>28.052169900057699</v>
      </c>
      <c r="M201" s="180">
        <v>28.277465619438349</v>
      </c>
      <c r="N201" s="181">
        <v>24.633609429663622</v>
      </c>
      <c r="O201" s="117"/>
      <c r="P201" s="178" t="s">
        <v>554</v>
      </c>
      <c r="Q201" s="178" t="s">
        <v>30</v>
      </c>
      <c r="R201" s="184" t="s">
        <v>569</v>
      </c>
      <c r="S201" s="187">
        <v>31.574281841695299</v>
      </c>
      <c r="T201" s="180">
        <v>31.167234502459049</v>
      </c>
      <c r="U201" s="182"/>
      <c r="V201" s="182">
        <v>2</v>
      </c>
      <c r="W201" s="185">
        <v>1.0794011406476673</v>
      </c>
      <c r="X201" s="185">
        <v>0.81404687584714586</v>
      </c>
    </row>
    <row r="202" spans="9:25" x14ac:dyDescent="0.2">
      <c r="I202" s="178" t="s">
        <v>554</v>
      </c>
      <c r="J202" s="178" t="s">
        <v>30</v>
      </c>
      <c r="K202" s="178" t="s">
        <v>552</v>
      </c>
      <c r="L202" s="187">
        <v>28.502761338818999</v>
      </c>
      <c r="M202" s="117"/>
      <c r="N202" s="185"/>
      <c r="O202" s="117"/>
      <c r="P202" s="178" t="s">
        <v>554</v>
      </c>
      <c r="Q202" s="178" t="s">
        <v>30</v>
      </c>
      <c r="R202" s="184" t="s">
        <v>569</v>
      </c>
      <c r="S202" s="187">
        <v>30.760187163222799</v>
      </c>
      <c r="T202" s="182"/>
      <c r="U202" s="182"/>
      <c r="V202" s="182">
        <v>2</v>
      </c>
      <c r="W202" s="117"/>
      <c r="X202" s="185">
        <v>1.4312527410893945</v>
      </c>
    </row>
    <row r="203" spans="9:25" x14ac:dyDescent="0.2">
      <c r="I203" s="117"/>
      <c r="J203" s="117"/>
      <c r="K203" s="117"/>
      <c r="L203" s="117"/>
      <c r="M203" s="117"/>
      <c r="N203" s="185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</row>
    <row r="204" spans="9:25" x14ac:dyDescent="0.2">
      <c r="I204" s="177" t="s">
        <v>555</v>
      </c>
      <c r="J204" s="177" t="s">
        <v>556</v>
      </c>
      <c r="K204" s="177" t="s">
        <v>557</v>
      </c>
      <c r="L204" s="177" t="s">
        <v>558</v>
      </c>
      <c r="M204" s="176" t="s">
        <v>563</v>
      </c>
      <c r="N204" s="176" t="s">
        <v>564</v>
      </c>
      <c r="O204" s="117"/>
      <c r="P204" s="177" t="s">
        <v>555</v>
      </c>
      <c r="Q204" s="177" t="s">
        <v>556</v>
      </c>
      <c r="R204" s="177" t="s">
        <v>557</v>
      </c>
      <c r="S204" s="177" t="s">
        <v>558</v>
      </c>
      <c r="T204" s="176" t="s">
        <v>563</v>
      </c>
      <c r="U204" s="176" t="s">
        <v>564</v>
      </c>
      <c r="V204" s="176" t="s">
        <v>565</v>
      </c>
      <c r="W204" s="176" t="s">
        <v>566</v>
      </c>
      <c r="X204" s="176" t="s">
        <v>567</v>
      </c>
    </row>
    <row r="205" spans="9:25" x14ac:dyDescent="0.2">
      <c r="I205" s="184" t="s">
        <v>568</v>
      </c>
      <c r="J205" s="178" t="s">
        <v>4</v>
      </c>
      <c r="K205" s="178" t="s">
        <v>571</v>
      </c>
      <c r="L205" s="187">
        <v>30.249249657278401</v>
      </c>
      <c r="M205" s="180">
        <v>30.414639805286399</v>
      </c>
      <c r="N205" s="181">
        <v>26.770783615511675</v>
      </c>
      <c r="O205" s="117"/>
      <c r="P205" s="184" t="s">
        <v>568</v>
      </c>
      <c r="Q205" s="178" t="s">
        <v>4</v>
      </c>
      <c r="R205" s="184" t="s">
        <v>572</v>
      </c>
      <c r="S205" s="187">
        <v>29.2177269608882</v>
      </c>
      <c r="T205" s="180">
        <v>29.55100635010545</v>
      </c>
      <c r="U205" s="182"/>
      <c r="V205" s="182">
        <v>2</v>
      </c>
      <c r="W205" s="185">
        <v>14.556922245349332</v>
      </c>
      <c r="X205" s="185">
        <v>18.339886995175721</v>
      </c>
      <c r="Y205" s="99" t="s">
        <v>588</v>
      </c>
    </row>
    <row r="206" spans="9:25" x14ac:dyDescent="0.2">
      <c r="I206" s="184" t="s">
        <v>568</v>
      </c>
      <c r="J206" s="178" t="s">
        <v>4</v>
      </c>
      <c r="K206" s="178" t="s">
        <v>571</v>
      </c>
      <c r="L206" s="187">
        <v>30.5800299532944</v>
      </c>
      <c r="M206" s="117"/>
      <c r="N206" s="185"/>
      <c r="O206" s="117"/>
      <c r="P206" s="184" t="s">
        <v>568</v>
      </c>
      <c r="Q206" s="178" t="s">
        <v>4</v>
      </c>
      <c r="R206" s="184" t="s">
        <v>572</v>
      </c>
      <c r="S206" s="187">
        <v>29.884285739322699</v>
      </c>
      <c r="T206" s="117"/>
      <c r="U206" s="182"/>
      <c r="V206" s="182">
        <v>2</v>
      </c>
      <c r="W206" s="117"/>
      <c r="X206" s="185">
        <v>11.554268862882708</v>
      </c>
    </row>
    <row r="207" spans="9:25" x14ac:dyDescent="0.2">
      <c r="I207" s="184" t="s">
        <v>570</v>
      </c>
      <c r="J207" s="178" t="s">
        <v>4</v>
      </c>
      <c r="K207" s="178" t="s">
        <v>571</v>
      </c>
      <c r="L207" s="187">
        <v>31.071249629853199</v>
      </c>
      <c r="M207" s="180">
        <v>30.959202986640999</v>
      </c>
      <c r="N207" s="181">
        <v>27.315346796866272</v>
      </c>
      <c r="O207" s="117"/>
      <c r="P207" s="184" t="s">
        <v>570</v>
      </c>
      <c r="Q207" s="178" t="s">
        <v>4</v>
      </c>
      <c r="R207" s="184" t="s">
        <v>572</v>
      </c>
      <c r="S207" s="187">
        <v>30.319849561260501</v>
      </c>
      <c r="T207" s="180">
        <v>30.241345711682349</v>
      </c>
      <c r="U207" s="182"/>
      <c r="V207" s="182">
        <v>2</v>
      </c>
      <c r="W207" s="185">
        <v>13.157899331133196</v>
      </c>
      <c r="X207" s="185">
        <v>12.461047338219451</v>
      </c>
    </row>
    <row r="208" spans="9:25" x14ac:dyDescent="0.2">
      <c r="I208" s="184" t="s">
        <v>570</v>
      </c>
      <c r="J208" s="178" t="s">
        <v>4</v>
      </c>
      <c r="K208" s="178" t="s">
        <v>571</v>
      </c>
      <c r="L208" s="187">
        <v>30.8471563434288</v>
      </c>
      <c r="M208" s="117"/>
      <c r="N208" s="185"/>
      <c r="O208" s="117"/>
      <c r="P208" s="184" t="s">
        <v>570</v>
      </c>
      <c r="Q208" s="178" t="s">
        <v>4</v>
      </c>
      <c r="R208" s="184" t="s">
        <v>572</v>
      </c>
      <c r="S208" s="187">
        <v>30.162841862104202</v>
      </c>
      <c r="T208" s="117"/>
      <c r="U208" s="182"/>
      <c r="V208" s="182">
        <v>2</v>
      </c>
      <c r="W208" s="117"/>
      <c r="X208" s="185">
        <v>13.893720977788494</v>
      </c>
    </row>
    <row r="209" spans="9:25" x14ac:dyDescent="0.2">
      <c r="I209" s="178" t="s">
        <v>554</v>
      </c>
      <c r="J209" s="178" t="s">
        <v>4</v>
      </c>
      <c r="K209" s="178" t="s">
        <v>571</v>
      </c>
      <c r="L209" s="187">
        <v>28.664849530186601</v>
      </c>
      <c r="M209" s="180">
        <v>28.427859734171598</v>
      </c>
      <c r="N209" s="181">
        <v>24.784003544396874</v>
      </c>
      <c r="O209" s="117"/>
      <c r="P209" s="178" t="s">
        <v>554</v>
      </c>
      <c r="Q209" s="178" t="s">
        <v>4</v>
      </c>
      <c r="R209" s="184" t="s">
        <v>572</v>
      </c>
      <c r="S209" s="187">
        <v>28.1012227611931</v>
      </c>
      <c r="T209" s="180">
        <v>27.756346028834699</v>
      </c>
      <c r="U209" s="182"/>
      <c r="V209" s="182">
        <v>2</v>
      </c>
      <c r="W209" s="185">
        <v>12.74194584084519</v>
      </c>
      <c r="X209" s="185">
        <v>10.032692780428752</v>
      </c>
    </row>
    <row r="210" spans="9:25" x14ac:dyDescent="0.2">
      <c r="I210" s="178" t="s">
        <v>554</v>
      </c>
      <c r="J210" s="178" t="s">
        <v>4</v>
      </c>
      <c r="K210" s="178" t="s">
        <v>571</v>
      </c>
      <c r="L210" s="187">
        <v>28.190869938156599</v>
      </c>
      <c r="M210" s="117"/>
      <c r="N210" s="185"/>
      <c r="O210" s="117"/>
      <c r="P210" s="178" t="s">
        <v>554</v>
      </c>
      <c r="Q210" s="178" t="s">
        <v>4</v>
      </c>
      <c r="R210" s="184" t="s">
        <v>572</v>
      </c>
      <c r="S210" s="187">
        <v>27.411469296476302</v>
      </c>
      <c r="T210" s="182"/>
      <c r="U210" s="182"/>
      <c r="V210" s="182">
        <v>2</v>
      </c>
      <c r="W210" s="117"/>
      <c r="X210" s="185">
        <v>16.182812268282497</v>
      </c>
    </row>
    <row r="211" spans="9:25" x14ac:dyDescent="0.2">
      <c r="I211" s="184"/>
      <c r="J211" s="117"/>
      <c r="K211" s="117"/>
      <c r="L211" s="117"/>
      <c r="M211" s="117"/>
      <c r="N211" s="185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</row>
    <row r="212" spans="9:25" x14ac:dyDescent="0.2">
      <c r="I212" s="177" t="s">
        <v>555</v>
      </c>
      <c r="J212" s="177" t="s">
        <v>556</v>
      </c>
      <c r="K212" s="177" t="s">
        <v>557</v>
      </c>
      <c r="L212" s="177" t="s">
        <v>558</v>
      </c>
      <c r="M212" s="176" t="s">
        <v>563</v>
      </c>
      <c r="N212" s="176" t="s">
        <v>564</v>
      </c>
      <c r="O212" s="117"/>
      <c r="P212" s="177" t="s">
        <v>555</v>
      </c>
      <c r="Q212" s="177" t="s">
        <v>556</v>
      </c>
      <c r="R212" s="177" t="s">
        <v>557</v>
      </c>
      <c r="S212" s="177" t="s">
        <v>558</v>
      </c>
      <c r="T212" s="176" t="s">
        <v>563</v>
      </c>
      <c r="U212" s="176" t="s">
        <v>564</v>
      </c>
      <c r="V212" s="176" t="s">
        <v>565</v>
      </c>
      <c r="W212" s="176" t="s">
        <v>566</v>
      </c>
      <c r="X212" s="176" t="s">
        <v>567</v>
      </c>
    </row>
    <row r="213" spans="9:25" x14ac:dyDescent="0.2">
      <c r="I213" s="184" t="s">
        <v>568</v>
      </c>
      <c r="J213" s="178" t="s">
        <v>3</v>
      </c>
      <c r="K213" s="178" t="s">
        <v>573</v>
      </c>
      <c r="L213" s="187">
        <v>29.1833617187004</v>
      </c>
      <c r="M213" s="180">
        <v>28.817449492447899</v>
      </c>
      <c r="N213" s="181">
        <v>25.173593302673176</v>
      </c>
      <c r="O213" s="117"/>
      <c r="P213" s="184" t="s">
        <v>568</v>
      </c>
      <c r="Q213" s="178" t="s">
        <v>3</v>
      </c>
      <c r="R213" s="184" t="s">
        <v>574</v>
      </c>
      <c r="S213" s="187">
        <v>31.290247809745502</v>
      </c>
      <c r="T213" s="180">
        <v>30.888802649487801</v>
      </c>
      <c r="U213" s="182"/>
      <c r="V213" s="182">
        <v>2</v>
      </c>
      <c r="W213" s="185">
        <v>1.9034898050588465</v>
      </c>
      <c r="X213" s="185">
        <v>1.4411311988405153</v>
      </c>
      <c r="Y213" s="99" t="s">
        <v>588</v>
      </c>
    </row>
    <row r="214" spans="9:25" x14ac:dyDescent="0.2">
      <c r="I214" s="184" t="s">
        <v>568</v>
      </c>
      <c r="J214" s="178" t="s">
        <v>3</v>
      </c>
      <c r="K214" s="178" t="s">
        <v>573</v>
      </c>
      <c r="L214" s="187">
        <v>28.451537266195398</v>
      </c>
      <c r="M214" s="117"/>
      <c r="N214" s="185"/>
      <c r="O214" s="117"/>
      <c r="P214" s="184" t="s">
        <v>568</v>
      </c>
      <c r="Q214" s="178" t="s">
        <v>3</v>
      </c>
      <c r="R214" s="184" t="s">
        <v>574</v>
      </c>
      <c r="S214" s="187">
        <v>30.487357489230099</v>
      </c>
      <c r="T214" s="117"/>
      <c r="U214" s="182"/>
      <c r="V214" s="182">
        <v>2</v>
      </c>
      <c r="W214" s="117"/>
      <c r="X214" s="185">
        <v>2.5141870780940172</v>
      </c>
    </row>
    <row r="215" spans="9:25" x14ac:dyDescent="0.2">
      <c r="I215" s="184" t="s">
        <v>570</v>
      </c>
      <c r="J215" s="178" t="s">
        <v>3</v>
      </c>
      <c r="K215" s="178" t="s">
        <v>573</v>
      </c>
      <c r="L215" s="187">
        <v>30.519193314900999</v>
      </c>
      <c r="M215" s="180">
        <v>30.329033601905948</v>
      </c>
      <c r="N215" s="181">
        <v>26.685177412131225</v>
      </c>
      <c r="O215" s="117"/>
      <c r="P215" s="184" t="s">
        <v>570</v>
      </c>
      <c r="Q215" s="178" t="s">
        <v>3</v>
      </c>
      <c r="R215" s="184" t="s">
        <v>574</v>
      </c>
      <c r="S215" s="187">
        <v>32.4721088992912</v>
      </c>
      <c r="T215" s="180">
        <v>32.478109955752004</v>
      </c>
      <c r="U215" s="182"/>
      <c r="V215" s="182">
        <v>2</v>
      </c>
      <c r="W215" s="185">
        <v>1.8036552967682438</v>
      </c>
      <c r="X215" s="185">
        <v>1.8111734344964456</v>
      </c>
    </row>
    <row r="216" spans="9:25" x14ac:dyDescent="0.2">
      <c r="I216" s="184" t="s">
        <v>570</v>
      </c>
      <c r="J216" s="178" t="s">
        <v>3</v>
      </c>
      <c r="K216" s="178" t="s">
        <v>573</v>
      </c>
      <c r="L216" s="187">
        <v>30.138873888910901</v>
      </c>
      <c r="M216" s="117"/>
      <c r="N216" s="185"/>
      <c r="O216" s="117"/>
      <c r="P216" s="184" t="s">
        <v>570</v>
      </c>
      <c r="Q216" s="178" t="s">
        <v>3</v>
      </c>
      <c r="R216" s="184" t="s">
        <v>574</v>
      </c>
      <c r="S216" s="187">
        <v>32.4841110122128</v>
      </c>
      <c r="T216" s="117"/>
      <c r="U216" s="182"/>
      <c r="V216" s="182">
        <v>2</v>
      </c>
      <c r="W216" s="117"/>
      <c r="X216" s="185">
        <v>1.7961683666504451</v>
      </c>
    </row>
    <row r="217" spans="9:25" x14ac:dyDescent="0.2">
      <c r="I217" s="178" t="s">
        <v>554</v>
      </c>
      <c r="J217" s="178" t="s">
        <v>3</v>
      </c>
      <c r="K217" s="178" t="s">
        <v>573</v>
      </c>
      <c r="L217" s="187">
        <v>27.998738152999302</v>
      </c>
      <c r="M217" s="180">
        <v>28.1571891067587</v>
      </c>
      <c r="N217" s="181">
        <v>24.513332916983977</v>
      </c>
      <c r="O217" s="117"/>
      <c r="P217" s="178" t="s">
        <v>554</v>
      </c>
      <c r="Q217" s="178" t="s">
        <v>3</v>
      </c>
      <c r="R217" s="184" t="s">
        <v>574</v>
      </c>
      <c r="S217" s="187">
        <v>29.099875347433802</v>
      </c>
      <c r="T217" s="180">
        <v>29.131138395783502</v>
      </c>
      <c r="U217" s="182"/>
      <c r="V217" s="182">
        <v>2</v>
      </c>
      <c r="W217" s="185">
        <v>4.0728839591038675</v>
      </c>
      <c r="X217" s="185">
        <v>4.1621061483015129</v>
      </c>
    </row>
    <row r="218" spans="9:25" x14ac:dyDescent="0.2">
      <c r="I218" s="178" t="s">
        <v>554</v>
      </c>
      <c r="J218" s="178" t="s">
        <v>3</v>
      </c>
      <c r="K218" s="178" t="s">
        <v>573</v>
      </c>
      <c r="L218" s="187">
        <v>28.315640060518099</v>
      </c>
      <c r="M218" s="117"/>
      <c r="N218" s="185"/>
      <c r="O218" s="117"/>
      <c r="P218" s="178" t="s">
        <v>554</v>
      </c>
      <c r="Q218" s="178" t="s">
        <v>3</v>
      </c>
      <c r="R218" s="184" t="s">
        <v>574</v>
      </c>
      <c r="S218" s="187">
        <v>29.162401444133199</v>
      </c>
      <c r="T218" s="182"/>
      <c r="U218" s="182"/>
      <c r="V218" s="182">
        <v>2</v>
      </c>
      <c r="W218" s="117"/>
      <c r="X218" s="185">
        <v>3.9855744071051782</v>
      </c>
    </row>
    <row r="219" spans="9:25" x14ac:dyDescent="0.2">
      <c r="I219" s="117"/>
      <c r="J219" s="117"/>
      <c r="K219" s="117"/>
      <c r="L219" s="117"/>
      <c r="M219" s="117"/>
      <c r="N219" s="185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</row>
    <row r="220" spans="9:25" x14ac:dyDescent="0.2">
      <c r="I220" s="117"/>
      <c r="J220" s="117"/>
      <c r="K220" s="117"/>
      <c r="L220" s="117"/>
      <c r="M220" s="117"/>
      <c r="N220" s="185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</row>
    <row r="221" spans="9:25" x14ac:dyDescent="0.2">
      <c r="I221" s="171" t="s">
        <v>560</v>
      </c>
      <c r="J221" s="171"/>
      <c r="K221" s="172">
        <v>8</v>
      </c>
      <c r="L221" s="117"/>
      <c r="M221" s="117"/>
      <c r="N221" s="185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</row>
    <row r="222" spans="9:25" x14ac:dyDescent="0.2">
      <c r="I222" s="174" t="s">
        <v>562</v>
      </c>
      <c r="J222" s="174"/>
      <c r="K222" s="115">
        <v>12.5</v>
      </c>
      <c r="L222" s="117"/>
      <c r="M222" s="117"/>
      <c r="N222" s="185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</row>
    <row r="223" spans="9:25" x14ac:dyDescent="0.2">
      <c r="I223" s="175" t="s">
        <v>559</v>
      </c>
      <c r="J223" s="175"/>
      <c r="K223" s="176">
        <v>3.6438561897747253</v>
      </c>
      <c r="L223" s="117"/>
      <c r="M223" s="117"/>
      <c r="N223" s="185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</row>
    <row r="224" spans="9:25" x14ac:dyDescent="0.2">
      <c r="I224" s="177" t="s">
        <v>555</v>
      </c>
      <c r="J224" s="177" t="s">
        <v>556</v>
      </c>
      <c r="K224" s="177" t="s">
        <v>557</v>
      </c>
      <c r="L224" s="177" t="s">
        <v>558</v>
      </c>
      <c r="M224" s="176" t="s">
        <v>563</v>
      </c>
      <c r="N224" s="176" t="s">
        <v>564</v>
      </c>
      <c r="O224" s="117"/>
      <c r="P224" s="177" t="s">
        <v>555</v>
      </c>
      <c r="Q224" s="177" t="s">
        <v>556</v>
      </c>
      <c r="R224" s="177" t="s">
        <v>557</v>
      </c>
      <c r="S224" s="177" t="s">
        <v>558</v>
      </c>
      <c r="T224" s="176" t="s">
        <v>563</v>
      </c>
      <c r="U224" s="176" t="s">
        <v>564</v>
      </c>
      <c r="V224" s="176" t="s">
        <v>565</v>
      </c>
      <c r="W224" s="176" t="s">
        <v>566</v>
      </c>
      <c r="X224" s="176" t="s">
        <v>567</v>
      </c>
    </row>
    <row r="225" spans="9:25" x14ac:dyDescent="0.2">
      <c r="I225" s="184" t="s">
        <v>568</v>
      </c>
      <c r="J225" s="178" t="s">
        <v>30</v>
      </c>
      <c r="K225" s="178" t="s">
        <v>552</v>
      </c>
      <c r="L225" s="187">
        <v>29.794532704132799</v>
      </c>
      <c r="M225" s="180">
        <v>30.003557092217648</v>
      </c>
      <c r="N225" s="181">
        <v>26.359700902442924</v>
      </c>
      <c r="O225" s="117"/>
      <c r="P225" s="184" t="s">
        <v>568</v>
      </c>
      <c r="Q225" s="178" t="s">
        <v>30</v>
      </c>
      <c r="R225" s="184" t="s">
        <v>569</v>
      </c>
      <c r="S225" s="187">
        <v>35.788968045643898</v>
      </c>
      <c r="T225" s="180">
        <v>37.894484022821949</v>
      </c>
      <c r="U225" s="182"/>
      <c r="V225" s="182">
        <v>2</v>
      </c>
      <c r="W225" s="185">
        <v>3.3704220493379344E-2</v>
      </c>
      <c r="X225" s="185">
        <v>0.14504666669451519</v>
      </c>
      <c r="Y225" s="99" t="s">
        <v>589</v>
      </c>
    </row>
    <row r="226" spans="9:25" x14ac:dyDescent="0.2">
      <c r="I226" s="184" t="s">
        <v>568</v>
      </c>
      <c r="J226" s="178" t="s">
        <v>30</v>
      </c>
      <c r="K226" s="178" t="s">
        <v>552</v>
      </c>
      <c r="L226" s="187">
        <v>30.2125814803025</v>
      </c>
      <c r="M226" s="117"/>
      <c r="N226" s="185"/>
      <c r="O226" s="117"/>
      <c r="P226" s="184" t="s">
        <v>568</v>
      </c>
      <c r="Q226" s="178" t="s">
        <v>30</v>
      </c>
      <c r="R226" s="184" t="s">
        <v>569</v>
      </c>
      <c r="S226" s="188">
        <v>40</v>
      </c>
      <c r="T226" s="117"/>
      <c r="U226" s="182"/>
      <c r="V226" s="182">
        <v>2</v>
      </c>
      <c r="W226" s="117"/>
      <c r="X226" s="185">
        <v>7.8317861758162681E-3</v>
      </c>
    </row>
    <row r="227" spans="9:25" x14ac:dyDescent="0.2">
      <c r="I227" s="184" t="s">
        <v>570</v>
      </c>
      <c r="J227" s="178" t="s">
        <v>30</v>
      </c>
      <c r="K227" s="178" t="s">
        <v>552</v>
      </c>
      <c r="L227" s="187">
        <v>28.935417663824101</v>
      </c>
      <c r="M227" s="180">
        <v>28.990515272260502</v>
      </c>
      <c r="N227" s="181">
        <v>25.346659082485779</v>
      </c>
      <c r="O227" s="117"/>
      <c r="P227" s="184" t="s">
        <v>570</v>
      </c>
      <c r="Q227" s="178" t="s">
        <v>30</v>
      </c>
      <c r="R227" s="184" t="s">
        <v>569</v>
      </c>
      <c r="S227" s="187">
        <v>39.4218023896251</v>
      </c>
      <c r="T227" s="180">
        <v>39.71090119481255</v>
      </c>
      <c r="U227" s="182"/>
      <c r="V227" s="182">
        <v>2</v>
      </c>
      <c r="W227" s="185">
        <v>4.7416801926989036E-3</v>
      </c>
      <c r="X227" s="185">
        <v>5.7937489299952592E-3</v>
      </c>
    </row>
    <row r="228" spans="9:25" x14ac:dyDescent="0.2">
      <c r="I228" s="184" t="s">
        <v>570</v>
      </c>
      <c r="J228" s="178" t="s">
        <v>30</v>
      </c>
      <c r="K228" s="178" t="s">
        <v>552</v>
      </c>
      <c r="L228" s="187">
        <v>29.045612880696901</v>
      </c>
      <c r="M228" s="117"/>
      <c r="N228" s="185"/>
      <c r="O228" s="117"/>
      <c r="P228" s="184" t="s">
        <v>570</v>
      </c>
      <c r="Q228" s="178" t="s">
        <v>30</v>
      </c>
      <c r="R228" s="184" t="s">
        <v>569</v>
      </c>
      <c r="S228" s="188">
        <v>40</v>
      </c>
      <c r="T228" s="117"/>
      <c r="U228" s="182"/>
      <c r="V228" s="182">
        <v>2</v>
      </c>
      <c r="W228" s="117"/>
      <c r="X228" s="185">
        <v>3.8806533250745246E-3</v>
      </c>
    </row>
    <row r="229" spans="9:25" x14ac:dyDescent="0.2">
      <c r="I229" s="178" t="s">
        <v>554</v>
      </c>
      <c r="J229" s="178" t="s">
        <v>30</v>
      </c>
      <c r="K229" s="178" t="s">
        <v>552</v>
      </c>
      <c r="L229" s="187">
        <v>26.781481428566401</v>
      </c>
      <c r="M229" s="180">
        <v>26.45486038415315</v>
      </c>
      <c r="N229" s="181">
        <v>22.811004194378427</v>
      </c>
      <c r="O229" s="117"/>
      <c r="P229" s="178" t="s">
        <v>554</v>
      </c>
      <c r="Q229" s="178" t="s">
        <v>30</v>
      </c>
      <c r="R229" s="184" t="s">
        <v>569</v>
      </c>
      <c r="S229" s="188">
        <v>40</v>
      </c>
      <c r="T229" s="180">
        <v>40</v>
      </c>
      <c r="U229" s="182"/>
      <c r="V229" s="182">
        <v>2</v>
      </c>
      <c r="W229" s="185">
        <v>6.6926277090332837E-4</v>
      </c>
      <c r="X229" s="185">
        <v>6.6926277090332837E-4</v>
      </c>
    </row>
    <row r="230" spans="9:25" x14ac:dyDescent="0.2">
      <c r="I230" s="178" t="s">
        <v>554</v>
      </c>
      <c r="J230" s="178" t="s">
        <v>30</v>
      </c>
      <c r="K230" s="178" t="s">
        <v>552</v>
      </c>
      <c r="L230" s="187">
        <v>26.128239339739899</v>
      </c>
      <c r="M230" s="117"/>
      <c r="N230" s="185"/>
      <c r="O230" s="117"/>
      <c r="P230" s="178" t="s">
        <v>554</v>
      </c>
      <c r="Q230" s="178" t="s">
        <v>30</v>
      </c>
      <c r="R230" s="184" t="s">
        <v>569</v>
      </c>
      <c r="S230" s="188">
        <v>40</v>
      </c>
      <c r="T230" s="182"/>
      <c r="U230" s="182"/>
      <c r="V230" s="182">
        <v>2</v>
      </c>
      <c r="W230" s="117"/>
      <c r="X230" s="185">
        <v>6.6926277090332837E-4</v>
      </c>
    </row>
    <row r="231" spans="9:25" x14ac:dyDescent="0.2">
      <c r="I231" s="117"/>
      <c r="J231" s="117"/>
      <c r="K231" s="117"/>
      <c r="L231" s="117"/>
      <c r="M231" s="117"/>
      <c r="N231" s="185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</row>
    <row r="232" spans="9:25" x14ac:dyDescent="0.2">
      <c r="I232" s="177" t="s">
        <v>555</v>
      </c>
      <c r="J232" s="177" t="s">
        <v>556</v>
      </c>
      <c r="K232" s="177" t="s">
        <v>557</v>
      </c>
      <c r="L232" s="177" t="s">
        <v>558</v>
      </c>
      <c r="M232" s="176" t="s">
        <v>563</v>
      </c>
      <c r="N232" s="176" t="s">
        <v>564</v>
      </c>
      <c r="O232" s="117"/>
      <c r="P232" s="177" t="s">
        <v>555</v>
      </c>
      <c r="Q232" s="177" t="s">
        <v>556</v>
      </c>
      <c r="R232" s="177" t="s">
        <v>557</v>
      </c>
      <c r="S232" s="177" t="s">
        <v>558</v>
      </c>
      <c r="T232" s="176" t="s">
        <v>563</v>
      </c>
      <c r="U232" s="176" t="s">
        <v>564</v>
      </c>
      <c r="V232" s="176" t="s">
        <v>565</v>
      </c>
      <c r="W232" s="176" t="s">
        <v>566</v>
      </c>
      <c r="X232" s="176" t="s">
        <v>567</v>
      </c>
    </row>
    <row r="233" spans="9:25" x14ac:dyDescent="0.2">
      <c r="I233" s="184" t="s">
        <v>568</v>
      </c>
      <c r="J233" s="178" t="s">
        <v>4</v>
      </c>
      <c r="K233" s="178" t="s">
        <v>571</v>
      </c>
      <c r="L233" s="187">
        <v>27.942241120740601</v>
      </c>
      <c r="M233" s="180">
        <v>28.381098076440253</v>
      </c>
      <c r="N233" s="181">
        <v>24.737241886665529</v>
      </c>
      <c r="O233" s="117"/>
      <c r="P233" s="184" t="s">
        <v>568</v>
      </c>
      <c r="Q233" s="178" t="s">
        <v>4</v>
      </c>
      <c r="R233" s="184" t="s">
        <v>572</v>
      </c>
      <c r="S233" s="188" t="s">
        <v>578</v>
      </c>
      <c r="T233" s="180">
        <v>27.192478968379401</v>
      </c>
      <c r="U233" s="182"/>
      <c r="V233" s="182">
        <v>2</v>
      </c>
      <c r="W233" s="185">
        <v>18.234757493093902</v>
      </c>
      <c r="X233" s="188" t="s">
        <v>578</v>
      </c>
      <c r="Y233" s="99" t="s">
        <v>589</v>
      </c>
    </row>
    <row r="234" spans="9:25" x14ac:dyDescent="0.2">
      <c r="I234" s="184" t="s">
        <v>568</v>
      </c>
      <c r="J234" s="178" t="s">
        <v>4</v>
      </c>
      <c r="K234" s="178" t="s">
        <v>571</v>
      </c>
      <c r="L234" s="187">
        <v>28.819955032139902</v>
      </c>
      <c r="M234" s="117"/>
      <c r="N234" s="185"/>
      <c r="O234" s="117"/>
      <c r="P234" s="184" t="s">
        <v>568</v>
      </c>
      <c r="Q234" s="178" t="s">
        <v>4</v>
      </c>
      <c r="R234" s="184" t="s">
        <v>572</v>
      </c>
      <c r="S234" s="187">
        <v>27.192478968379401</v>
      </c>
      <c r="T234" s="117"/>
      <c r="U234" s="182"/>
      <c r="V234" s="182">
        <v>2</v>
      </c>
      <c r="W234" s="117"/>
      <c r="X234" s="185">
        <v>18.234757493093902</v>
      </c>
    </row>
    <row r="235" spans="9:25" x14ac:dyDescent="0.2">
      <c r="I235" s="184" t="s">
        <v>570</v>
      </c>
      <c r="J235" s="178" t="s">
        <v>4</v>
      </c>
      <c r="K235" s="178" t="s">
        <v>571</v>
      </c>
      <c r="L235" s="187">
        <v>29.299559281559699</v>
      </c>
      <c r="M235" s="180">
        <v>29.599542025516101</v>
      </c>
      <c r="N235" s="181">
        <v>25.955685835741377</v>
      </c>
      <c r="O235" s="117"/>
      <c r="P235" s="184" t="s">
        <v>570</v>
      </c>
      <c r="Q235" s="178" t="s">
        <v>4</v>
      </c>
      <c r="R235" s="184" t="s">
        <v>572</v>
      </c>
      <c r="S235" s="187">
        <v>28.1551554937137</v>
      </c>
      <c r="T235" s="180">
        <v>28.1551554937137</v>
      </c>
      <c r="U235" s="182"/>
      <c r="V235" s="182">
        <v>2</v>
      </c>
      <c r="W235" s="185">
        <v>21.771766023353173</v>
      </c>
      <c r="X235" s="185">
        <v>21.771766023353173</v>
      </c>
    </row>
    <row r="236" spans="9:25" x14ac:dyDescent="0.2">
      <c r="I236" s="184" t="s">
        <v>570</v>
      </c>
      <c r="J236" s="178" t="s">
        <v>4</v>
      </c>
      <c r="K236" s="178" t="s">
        <v>571</v>
      </c>
      <c r="L236" s="187">
        <v>29.899524769472499</v>
      </c>
      <c r="M236" s="117"/>
      <c r="N236" s="185"/>
      <c r="O236" s="117"/>
      <c r="P236" s="184" t="s">
        <v>570</v>
      </c>
      <c r="Q236" s="178" t="s">
        <v>4</v>
      </c>
      <c r="R236" s="184" t="s">
        <v>572</v>
      </c>
      <c r="S236" s="188" t="s">
        <v>578</v>
      </c>
      <c r="T236" s="117"/>
      <c r="U236" s="182"/>
      <c r="V236" s="182">
        <v>2</v>
      </c>
      <c r="W236" s="117"/>
      <c r="X236" s="188" t="s">
        <v>578</v>
      </c>
    </row>
    <row r="237" spans="9:25" x14ac:dyDescent="0.2">
      <c r="I237" s="178" t="s">
        <v>554</v>
      </c>
      <c r="J237" s="178" t="s">
        <v>4</v>
      </c>
      <c r="K237" s="178" t="s">
        <v>571</v>
      </c>
      <c r="L237" s="187">
        <v>29.125491147717</v>
      </c>
      <c r="M237" s="180">
        <v>29.121620246021401</v>
      </c>
      <c r="N237" s="181">
        <v>25.477764056246677</v>
      </c>
      <c r="O237" s="117"/>
      <c r="P237" s="178" t="s">
        <v>554</v>
      </c>
      <c r="Q237" s="178" t="s">
        <v>4</v>
      </c>
      <c r="R237" s="184" t="s">
        <v>572</v>
      </c>
      <c r="S237" s="187">
        <v>30.127917481559599</v>
      </c>
      <c r="T237" s="180">
        <v>30.435366709676451</v>
      </c>
      <c r="U237" s="182"/>
      <c r="V237" s="182">
        <v>2</v>
      </c>
      <c r="W237" s="185">
        <v>3.2181989939387909</v>
      </c>
      <c r="X237" s="185">
        <v>3.9825784052815574</v>
      </c>
    </row>
    <row r="238" spans="9:25" x14ac:dyDescent="0.2">
      <c r="I238" s="178" t="s">
        <v>554</v>
      </c>
      <c r="J238" s="178" t="s">
        <v>4</v>
      </c>
      <c r="K238" s="178" t="s">
        <v>571</v>
      </c>
      <c r="L238" s="187">
        <v>29.117749344325802</v>
      </c>
      <c r="M238" s="117"/>
      <c r="N238" s="185"/>
      <c r="O238" s="117"/>
      <c r="P238" s="178" t="s">
        <v>554</v>
      </c>
      <c r="Q238" s="178" t="s">
        <v>4</v>
      </c>
      <c r="R238" s="184" t="s">
        <v>572</v>
      </c>
      <c r="S238" s="187">
        <v>30.742815937793299</v>
      </c>
      <c r="T238" s="182"/>
      <c r="U238" s="182"/>
      <c r="V238" s="182">
        <v>2</v>
      </c>
      <c r="W238" s="117"/>
      <c r="X238" s="185">
        <v>2.6005275252971374</v>
      </c>
    </row>
    <row r="239" spans="9:25" x14ac:dyDescent="0.2">
      <c r="I239" s="184"/>
      <c r="J239" s="117"/>
      <c r="K239" s="117"/>
      <c r="L239" s="117"/>
      <c r="M239" s="117"/>
      <c r="N239" s="185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</row>
    <row r="240" spans="9:25" x14ac:dyDescent="0.2">
      <c r="I240" s="177" t="s">
        <v>555</v>
      </c>
      <c r="J240" s="177" t="s">
        <v>556</v>
      </c>
      <c r="K240" s="177" t="s">
        <v>557</v>
      </c>
      <c r="L240" s="177" t="s">
        <v>558</v>
      </c>
      <c r="M240" s="176" t="s">
        <v>563</v>
      </c>
      <c r="N240" s="176" t="s">
        <v>564</v>
      </c>
      <c r="O240" s="117"/>
      <c r="P240" s="177" t="s">
        <v>555</v>
      </c>
      <c r="Q240" s="177" t="s">
        <v>556</v>
      </c>
      <c r="R240" s="177" t="s">
        <v>557</v>
      </c>
      <c r="S240" s="177" t="s">
        <v>558</v>
      </c>
      <c r="T240" s="176" t="s">
        <v>563</v>
      </c>
      <c r="U240" s="176" t="s">
        <v>564</v>
      </c>
      <c r="V240" s="176" t="s">
        <v>565</v>
      </c>
      <c r="W240" s="176" t="s">
        <v>566</v>
      </c>
      <c r="X240" s="176" t="s">
        <v>567</v>
      </c>
    </row>
    <row r="241" spans="9:25" x14ac:dyDescent="0.2">
      <c r="I241" s="184" t="s">
        <v>568</v>
      </c>
      <c r="J241" s="178" t="s">
        <v>3</v>
      </c>
      <c r="K241" s="178" t="s">
        <v>573</v>
      </c>
      <c r="L241" s="187">
        <v>29.513172527658099</v>
      </c>
      <c r="M241" s="180">
        <v>28.957962986418302</v>
      </c>
      <c r="N241" s="181">
        <v>25.314106796643578</v>
      </c>
      <c r="O241" s="117"/>
      <c r="P241" s="184" t="s">
        <v>568</v>
      </c>
      <c r="Q241" s="178" t="s">
        <v>3</v>
      </c>
      <c r="R241" s="184" t="s">
        <v>574</v>
      </c>
      <c r="S241" s="187">
        <v>33.890415493649797</v>
      </c>
      <c r="T241" s="180">
        <v>33.253600142922949</v>
      </c>
      <c r="U241" s="182"/>
      <c r="V241" s="182">
        <v>2</v>
      </c>
      <c r="W241" s="185">
        <v>0.40735622034944435</v>
      </c>
      <c r="X241" s="185">
        <v>0.26198343380985356</v>
      </c>
      <c r="Y241" s="99" t="s">
        <v>589</v>
      </c>
    </row>
    <row r="242" spans="9:25" x14ac:dyDescent="0.2">
      <c r="I242" s="184" t="s">
        <v>568</v>
      </c>
      <c r="J242" s="178" t="s">
        <v>3</v>
      </c>
      <c r="K242" s="178" t="s">
        <v>573</v>
      </c>
      <c r="L242" s="187">
        <v>28.402753445178501</v>
      </c>
      <c r="M242" s="117"/>
      <c r="N242" s="185"/>
      <c r="O242" s="117"/>
      <c r="P242" s="184" t="s">
        <v>568</v>
      </c>
      <c r="Q242" s="178" t="s">
        <v>3</v>
      </c>
      <c r="R242" s="184" t="s">
        <v>574</v>
      </c>
      <c r="S242" s="187">
        <v>32.6167847921961</v>
      </c>
      <c r="T242" s="117"/>
      <c r="U242" s="182"/>
      <c r="V242" s="182">
        <v>2</v>
      </c>
      <c r="W242" s="117"/>
      <c r="X242" s="185">
        <v>0.63339535574536798</v>
      </c>
    </row>
    <row r="243" spans="9:25" x14ac:dyDescent="0.2">
      <c r="I243" s="184" t="s">
        <v>570</v>
      </c>
      <c r="J243" s="178" t="s">
        <v>3</v>
      </c>
      <c r="K243" s="178" t="s">
        <v>573</v>
      </c>
      <c r="L243" s="187">
        <v>29.593211121973599</v>
      </c>
      <c r="M243" s="180">
        <v>29.313902203818099</v>
      </c>
      <c r="N243" s="181">
        <v>25.670046014043372</v>
      </c>
      <c r="O243" s="117"/>
      <c r="P243" s="184" t="s">
        <v>570</v>
      </c>
      <c r="Q243" s="178" t="s">
        <v>3</v>
      </c>
      <c r="R243" s="184" t="s">
        <v>574</v>
      </c>
      <c r="S243" s="187">
        <v>36.849072135540801</v>
      </c>
      <c r="T243" s="180">
        <v>35.555346666253051</v>
      </c>
      <c r="U243" s="182"/>
      <c r="V243" s="182">
        <v>2</v>
      </c>
      <c r="W243" s="185">
        <v>0.10573724425022321</v>
      </c>
      <c r="X243" s="185">
        <v>4.3129836830398949E-2</v>
      </c>
    </row>
    <row r="244" spans="9:25" x14ac:dyDescent="0.2">
      <c r="I244" s="184" t="s">
        <v>570</v>
      </c>
      <c r="J244" s="178" t="s">
        <v>3</v>
      </c>
      <c r="K244" s="178" t="s">
        <v>573</v>
      </c>
      <c r="L244" s="187">
        <v>29.034593285662599</v>
      </c>
      <c r="M244" s="117"/>
      <c r="N244" s="185"/>
      <c r="O244" s="117"/>
      <c r="P244" s="184" t="s">
        <v>570</v>
      </c>
      <c r="Q244" s="178" t="s">
        <v>3</v>
      </c>
      <c r="R244" s="184" t="s">
        <v>574</v>
      </c>
      <c r="S244" s="187">
        <v>34.261621196965301</v>
      </c>
      <c r="T244" s="117"/>
      <c r="U244" s="182"/>
      <c r="V244" s="182">
        <v>2</v>
      </c>
      <c r="W244" s="117"/>
      <c r="X244" s="185">
        <v>0.25922576210052278</v>
      </c>
    </row>
    <row r="245" spans="9:25" x14ac:dyDescent="0.2">
      <c r="I245" s="178" t="s">
        <v>554</v>
      </c>
      <c r="J245" s="178" t="s">
        <v>3</v>
      </c>
      <c r="K245" s="178" t="s">
        <v>573</v>
      </c>
      <c r="L245" s="187">
        <v>27.1023992098986</v>
      </c>
      <c r="M245" s="180">
        <v>27.281451363078549</v>
      </c>
      <c r="N245" s="181">
        <v>23.637595173303822</v>
      </c>
      <c r="O245" s="117"/>
      <c r="P245" s="178" t="s">
        <v>554</v>
      </c>
      <c r="Q245" s="178" t="s">
        <v>3</v>
      </c>
      <c r="R245" s="184" t="s">
        <v>574</v>
      </c>
      <c r="S245" s="187">
        <v>33.822772205405798</v>
      </c>
      <c r="T245" s="180">
        <v>32.687905110185149</v>
      </c>
      <c r="U245" s="182"/>
      <c r="V245" s="182">
        <v>2</v>
      </c>
      <c r="W245" s="185">
        <v>0.18861891353524399</v>
      </c>
      <c r="X245" s="185">
        <v>8.5892689591839141E-2</v>
      </c>
    </row>
    <row r="246" spans="9:25" x14ac:dyDescent="0.2">
      <c r="I246" s="178" t="s">
        <v>554</v>
      </c>
      <c r="J246" s="178" t="s">
        <v>3</v>
      </c>
      <c r="K246" s="178" t="s">
        <v>573</v>
      </c>
      <c r="L246" s="187">
        <v>27.460503516258498</v>
      </c>
      <c r="M246" s="117"/>
      <c r="N246" s="185"/>
      <c r="O246" s="117"/>
      <c r="P246" s="178" t="s">
        <v>554</v>
      </c>
      <c r="Q246" s="178" t="s">
        <v>3</v>
      </c>
      <c r="R246" s="184" t="s">
        <v>574</v>
      </c>
      <c r="S246" s="187">
        <v>31.5530380149645</v>
      </c>
      <c r="T246" s="182"/>
      <c r="U246" s="182"/>
      <c r="V246" s="182">
        <v>2</v>
      </c>
      <c r="W246" s="117"/>
      <c r="X246" s="185">
        <v>0.4142039876999743</v>
      </c>
    </row>
  </sheetData>
  <mergeCells count="37">
    <mergeCell ref="I39:L39"/>
    <mergeCell ref="M39:P39"/>
    <mergeCell ref="Q39:T39"/>
    <mergeCell ref="U39:X39"/>
    <mergeCell ref="I54:L54"/>
    <mergeCell ref="M54:P54"/>
    <mergeCell ref="Q54:T54"/>
    <mergeCell ref="I52:T52"/>
    <mergeCell ref="I53:T53"/>
    <mergeCell ref="V54:X54"/>
    <mergeCell ref="Y54:AA54"/>
    <mergeCell ref="AB54:AD54"/>
    <mergeCell ref="V52:AD52"/>
    <mergeCell ref="V53:AD53"/>
    <mergeCell ref="I28:L28"/>
    <mergeCell ref="M28:P28"/>
    <mergeCell ref="Q28:T28"/>
    <mergeCell ref="U28:X28"/>
    <mergeCell ref="I38:X38"/>
    <mergeCell ref="Q17:T17"/>
    <mergeCell ref="U17:X17"/>
    <mergeCell ref="I16:X16"/>
    <mergeCell ref="I27:X27"/>
    <mergeCell ref="V3:AA3"/>
    <mergeCell ref="J10:O10"/>
    <mergeCell ref="P10:U10"/>
    <mergeCell ref="V10:AA10"/>
    <mergeCell ref="I1:AE1"/>
    <mergeCell ref="I2:AE2"/>
    <mergeCell ref="P3:U3"/>
    <mergeCell ref="A1:F1"/>
    <mergeCell ref="A2:F2"/>
    <mergeCell ref="A10:F10"/>
    <mergeCell ref="A18:F18"/>
    <mergeCell ref="J3:O3"/>
    <mergeCell ref="I17:L17"/>
    <mergeCell ref="M17:P17"/>
  </mergeCells>
  <conditionalFormatting sqref="AC3:AE7 AC10:AE14">
    <cfRule type="cellIs" dxfId="0" priority="1" operator="lessThanOrEqual">
      <formula>0.05</formula>
    </cfRule>
  </conditionalFormatting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126"/>
  <sheetViews>
    <sheetView zoomScale="70" zoomScaleNormal="70" workbookViewId="0">
      <selection activeCell="Q70" sqref="Q70"/>
    </sheetView>
  </sheetViews>
  <sheetFormatPr defaultColWidth="9.140625" defaultRowHeight="14.25" x14ac:dyDescent="0.2"/>
  <cols>
    <col min="1" max="1" width="25" style="39" bestFit="1" customWidth="1"/>
    <col min="2" max="2" width="10" style="39" bestFit="1" customWidth="1"/>
    <col min="3" max="4" width="9.140625" style="39"/>
    <col min="5" max="5" width="25" style="39" bestFit="1" customWidth="1"/>
    <col min="6" max="6" width="11" style="39" bestFit="1" customWidth="1"/>
    <col min="7" max="32" width="9.140625" style="39"/>
    <col min="33" max="33" width="30.7109375" style="39" bestFit="1" customWidth="1"/>
    <col min="34" max="34" width="12.28515625" style="39" customWidth="1"/>
    <col min="35" max="35" width="15.7109375" style="39" bestFit="1" customWidth="1"/>
    <col min="36" max="36" width="16.28515625" style="39" bestFit="1" customWidth="1"/>
    <col min="37" max="37" width="12.28515625" style="39" customWidth="1"/>
    <col min="38" max="38" width="15.85546875" style="39" bestFit="1" customWidth="1"/>
    <col min="39" max="40" width="12.28515625" style="39" customWidth="1"/>
    <col min="41" max="16384" width="9.140625" style="39"/>
  </cols>
  <sheetData>
    <row r="1" spans="1:40" x14ac:dyDescent="0.2">
      <c r="B1" s="120" t="s">
        <v>499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AG1" s="144" t="s">
        <v>63</v>
      </c>
      <c r="AH1" s="144"/>
      <c r="AI1" s="144"/>
      <c r="AJ1" s="144"/>
      <c r="AK1" s="144"/>
      <c r="AL1" s="144"/>
      <c r="AM1" s="144"/>
      <c r="AN1" s="144"/>
    </row>
    <row r="2" spans="1:40" x14ac:dyDescent="0.2">
      <c r="B2" s="142" t="s">
        <v>30</v>
      </c>
      <c r="C2" s="142"/>
      <c r="D2" s="142"/>
      <c r="E2" s="143" t="s">
        <v>4</v>
      </c>
      <c r="F2" s="143"/>
      <c r="G2" s="143"/>
      <c r="H2" s="142" t="s">
        <v>32</v>
      </c>
      <c r="I2" s="142"/>
      <c r="J2" s="142"/>
      <c r="K2" s="143" t="s">
        <v>45</v>
      </c>
      <c r="L2" s="143"/>
      <c r="M2" s="143"/>
      <c r="N2" s="142" t="s">
        <v>34</v>
      </c>
      <c r="O2" s="142"/>
      <c r="P2" s="142"/>
      <c r="Q2" s="143" t="s">
        <v>46</v>
      </c>
      <c r="R2" s="143"/>
      <c r="S2" s="143"/>
      <c r="T2" s="142" t="s">
        <v>36</v>
      </c>
      <c r="U2" s="142"/>
      <c r="V2" s="142"/>
      <c r="W2" s="143" t="s">
        <v>47</v>
      </c>
      <c r="X2" s="143"/>
      <c r="Y2" s="143"/>
      <c r="AG2" s="145" t="s">
        <v>64</v>
      </c>
      <c r="AH2" s="146"/>
      <c r="AI2" s="146"/>
      <c r="AJ2" s="146"/>
      <c r="AK2" s="146"/>
      <c r="AL2" s="146"/>
      <c r="AM2" s="146"/>
      <c r="AN2" s="147"/>
    </row>
    <row r="3" spans="1:40" ht="15" thickBot="1" x14ac:dyDescent="0.25">
      <c r="B3" s="13" t="s">
        <v>48</v>
      </c>
      <c r="C3" s="13" t="s">
        <v>49</v>
      </c>
      <c r="D3" s="13" t="s">
        <v>50</v>
      </c>
      <c r="E3" s="13" t="s">
        <v>48</v>
      </c>
      <c r="F3" s="13" t="s">
        <v>49</v>
      </c>
      <c r="G3" s="13" t="s">
        <v>50</v>
      </c>
      <c r="H3" s="13" t="s">
        <v>48</v>
      </c>
      <c r="I3" s="13" t="s">
        <v>49</v>
      </c>
      <c r="J3" s="13" t="s">
        <v>50</v>
      </c>
      <c r="K3" s="13" t="s">
        <v>48</v>
      </c>
      <c r="L3" s="13" t="s">
        <v>49</v>
      </c>
      <c r="M3" s="13" t="s">
        <v>50</v>
      </c>
      <c r="N3" s="13" t="s">
        <v>48</v>
      </c>
      <c r="O3" s="13" t="s">
        <v>49</v>
      </c>
      <c r="P3" s="13" t="s">
        <v>50</v>
      </c>
      <c r="Q3" s="13" t="s">
        <v>48</v>
      </c>
      <c r="R3" s="13" t="s">
        <v>49</v>
      </c>
      <c r="S3" s="13" t="s">
        <v>50</v>
      </c>
      <c r="T3" s="13" t="s">
        <v>48</v>
      </c>
      <c r="U3" s="13" t="s">
        <v>49</v>
      </c>
      <c r="V3" s="13" t="s">
        <v>50</v>
      </c>
      <c r="W3" s="13" t="s">
        <v>48</v>
      </c>
      <c r="X3" s="13" t="s">
        <v>49</v>
      </c>
      <c r="Y3" s="13" t="s">
        <v>50</v>
      </c>
      <c r="AG3" s="120" t="s">
        <v>51</v>
      </c>
      <c r="AH3" s="120"/>
      <c r="AI3" s="120"/>
      <c r="AJ3" s="120"/>
      <c r="AK3" s="120"/>
      <c r="AL3" s="120"/>
      <c r="AM3" s="120"/>
      <c r="AN3" s="120"/>
    </row>
    <row r="4" spans="1:40" x14ac:dyDescent="0.2">
      <c r="A4" s="39" t="s">
        <v>57</v>
      </c>
      <c r="B4" s="23">
        <v>281.59910000000002</v>
      </c>
      <c r="C4" s="14">
        <v>82.930009999999996</v>
      </c>
      <c r="D4" s="4">
        <v>446</v>
      </c>
      <c r="E4" s="17">
        <v>319.59930000000003</v>
      </c>
      <c r="F4" s="17">
        <v>72.215329999999994</v>
      </c>
      <c r="G4" s="3">
        <v>598</v>
      </c>
      <c r="H4" s="20">
        <v>59.548160000000003</v>
      </c>
      <c r="I4" s="20">
        <v>16.100940000000001</v>
      </c>
      <c r="J4" s="2">
        <v>120</v>
      </c>
      <c r="K4" s="3">
        <v>198.54159999999999</v>
      </c>
      <c r="L4" s="3">
        <v>45.386519999999997</v>
      </c>
      <c r="M4" s="3">
        <v>601</v>
      </c>
      <c r="N4" s="20">
        <v>254.1763</v>
      </c>
      <c r="O4" s="20">
        <v>42.254989999999999</v>
      </c>
      <c r="P4" s="2">
        <v>589</v>
      </c>
      <c r="Q4" s="17">
        <v>326.13369999999998</v>
      </c>
      <c r="R4" s="17">
        <v>34.735520000000001</v>
      </c>
      <c r="S4" s="3">
        <v>605</v>
      </c>
      <c r="T4" s="20">
        <v>254.9357</v>
      </c>
      <c r="U4" s="20">
        <v>28.840430000000001</v>
      </c>
      <c r="V4" s="2">
        <v>775</v>
      </c>
      <c r="W4" s="17">
        <v>273.7407</v>
      </c>
      <c r="X4" s="17">
        <v>25.712730000000001</v>
      </c>
      <c r="Y4" s="3">
        <v>875</v>
      </c>
      <c r="Z4" s="134" t="s">
        <v>38</v>
      </c>
      <c r="AA4" s="135"/>
      <c r="AG4" s="15" t="s">
        <v>30</v>
      </c>
      <c r="AH4" s="10" t="s">
        <v>52</v>
      </c>
      <c r="AI4" s="15" t="s">
        <v>4</v>
      </c>
      <c r="AJ4" s="10" t="s">
        <v>53</v>
      </c>
      <c r="AK4" s="15" t="s">
        <v>32</v>
      </c>
      <c r="AL4" s="10" t="s">
        <v>54</v>
      </c>
      <c r="AM4" s="15" t="s">
        <v>45</v>
      </c>
      <c r="AN4" s="10" t="s">
        <v>56</v>
      </c>
    </row>
    <row r="5" spans="1:40" x14ac:dyDescent="0.2">
      <c r="A5" s="39" t="s">
        <v>58</v>
      </c>
      <c r="B5" s="23">
        <v>355.06760000000003</v>
      </c>
      <c r="C5" s="14">
        <v>73.998720000000006</v>
      </c>
      <c r="D5" s="4">
        <v>558</v>
      </c>
      <c r="E5" s="18">
        <v>299.54790000000003</v>
      </c>
      <c r="F5" s="18">
        <v>79.311340000000001</v>
      </c>
      <c r="G5" s="5">
        <v>638</v>
      </c>
      <c r="H5" s="14">
        <v>101.4156</v>
      </c>
      <c r="I5" s="14">
        <v>45.051780000000001</v>
      </c>
      <c r="J5" s="4">
        <v>147</v>
      </c>
      <c r="K5" s="5">
        <v>238.4967</v>
      </c>
      <c r="L5" s="5">
        <v>37.616370000000003</v>
      </c>
      <c r="M5" s="5">
        <v>481</v>
      </c>
      <c r="N5" s="14">
        <v>516.49829999999997</v>
      </c>
      <c r="O5" s="14">
        <v>62.255989999999997</v>
      </c>
      <c r="P5" s="4">
        <v>827</v>
      </c>
      <c r="Q5" s="18">
        <v>556.64949999999999</v>
      </c>
      <c r="R5" s="18">
        <v>58.551650000000002</v>
      </c>
      <c r="S5" s="5">
        <v>858</v>
      </c>
      <c r="T5" s="14">
        <v>335.36919999999998</v>
      </c>
      <c r="U5" s="14">
        <v>56.555439999999997</v>
      </c>
      <c r="V5" s="4">
        <v>764</v>
      </c>
      <c r="W5" s="18">
        <v>345.71719999999999</v>
      </c>
      <c r="X5" s="18">
        <v>7.9254059999999997</v>
      </c>
      <c r="Y5" s="5">
        <v>302</v>
      </c>
      <c r="Z5" s="136"/>
      <c r="AA5" s="137"/>
      <c r="AG5" s="13" t="s">
        <v>55</v>
      </c>
      <c r="AH5" s="13" t="s">
        <v>55</v>
      </c>
      <c r="AI5" s="13" t="s">
        <v>55</v>
      </c>
      <c r="AJ5" s="13" t="s">
        <v>55</v>
      </c>
      <c r="AK5" s="13" t="s">
        <v>55</v>
      </c>
      <c r="AL5" s="13" t="s">
        <v>55</v>
      </c>
      <c r="AM5" s="13" t="s">
        <v>55</v>
      </c>
      <c r="AN5" s="13" t="s">
        <v>55</v>
      </c>
    </row>
    <row r="6" spans="1:40" ht="15" thickBot="1" x14ac:dyDescent="0.25">
      <c r="A6" s="39" t="s">
        <v>59</v>
      </c>
      <c r="B6" s="24">
        <v>291.46230000000003</v>
      </c>
      <c r="C6" s="21">
        <v>69.146270000000001</v>
      </c>
      <c r="D6" s="6">
        <v>670</v>
      </c>
      <c r="E6" s="19">
        <v>411.02859999999998</v>
      </c>
      <c r="F6" s="19">
        <v>86.97533</v>
      </c>
      <c r="G6" s="7">
        <v>586</v>
      </c>
      <c r="H6" s="21">
        <v>56.144539999999999</v>
      </c>
      <c r="I6" s="21">
        <v>33.671120000000002</v>
      </c>
      <c r="J6" s="6">
        <v>204</v>
      </c>
      <c r="K6" s="7">
        <v>111.6718</v>
      </c>
      <c r="L6" s="7">
        <v>40.746690000000001</v>
      </c>
      <c r="M6" s="7">
        <v>286</v>
      </c>
      <c r="N6" s="21">
        <v>577.8877</v>
      </c>
      <c r="O6" s="21">
        <v>56.09451</v>
      </c>
      <c r="P6" s="6">
        <v>712</v>
      </c>
      <c r="Q6" s="19">
        <v>567.69169999999997</v>
      </c>
      <c r="R6" s="19">
        <v>64.620540000000005</v>
      </c>
      <c r="S6" s="7">
        <v>771</v>
      </c>
      <c r="T6" s="21">
        <v>370.16090000000003</v>
      </c>
      <c r="U6" s="21">
        <v>60.561990000000002</v>
      </c>
      <c r="V6" s="6">
        <v>900</v>
      </c>
      <c r="W6" s="19">
        <v>257.25799999999998</v>
      </c>
      <c r="X6" s="19">
        <v>65.392989999999998</v>
      </c>
      <c r="Y6" s="7">
        <v>576</v>
      </c>
      <c r="Z6" s="138"/>
      <c r="AA6" s="139"/>
      <c r="AG6" s="16">
        <v>9.06</v>
      </c>
      <c r="AH6" s="16">
        <v>10.050000000000001</v>
      </c>
      <c r="AI6" s="16">
        <v>9.0399999999999991</v>
      </c>
      <c r="AJ6" s="16">
        <v>9.5500000000000007</v>
      </c>
      <c r="AK6" s="16">
        <v>11.91</v>
      </c>
      <c r="AL6" s="16">
        <v>12.32</v>
      </c>
      <c r="AM6" s="16">
        <v>12.54</v>
      </c>
      <c r="AN6" s="16">
        <v>13.17</v>
      </c>
    </row>
    <row r="7" spans="1:40" ht="15" thickBot="1" x14ac:dyDescent="0.25">
      <c r="B7" s="8" t="s">
        <v>44</v>
      </c>
      <c r="C7" s="8"/>
      <c r="D7" s="8">
        <f>SUM(D4:D6)</f>
        <v>1674</v>
      </c>
      <c r="E7" s="8"/>
      <c r="F7" s="8"/>
      <c r="G7" s="8">
        <f>SUM(G4:G6)</f>
        <v>1822</v>
      </c>
      <c r="H7" s="8"/>
      <c r="I7" s="8"/>
      <c r="J7" s="8">
        <f>SUM(J4:J6)</f>
        <v>471</v>
      </c>
      <c r="K7" s="8"/>
      <c r="L7" s="8"/>
      <c r="M7" s="8">
        <f>SUM(M4:M6)</f>
        <v>1368</v>
      </c>
      <c r="N7" s="8"/>
      <c r="O7" s="8"/>
      <c r="P7" s="8">
        <f>SUM(P4:P6)</f>
        <v>2128</v>
      </c>
      <c r="Q7" s="8"/>
      <c r="R7" s="8"/>
      <c r="S7" s="8">
        <f>SUM(S4:S6)</f>
        <v>2234</v>
      </c>
      <c r="T7" s="8"/>
      <c r="U7" s="8"/>
      <c r="V7" s="8">
        <f>SUM(V4:V6)</f>
        <v>2439</v>
      </c>
      <c r="W7" s="8"/>
      <c r="X7" s="8"/>
      <c r="Y7" s="8">
        <f>SUM(Y4:Y6)</f>
        <v>1753</v>
      </c>
      <c r="AG7" s="16">
        <v>9.41</v>
      </c>
      <c r="AH7" s="16">
        <v>10.09</v>
      </c>
      <c r="AI7" s="16">
        <v>9.4700000000000006</v>
      </c>
      <c r="AJ7" s="16">
        <v>9.64</v>
      </c>
      <c r="AK7" s="16">
        <v>10.53</v>
      </c>
      <c r="AL7" s="16">
        <v>12.75</v>
      </c>
      <c r="AM7" s="16">
        <v>12.31</v>
      </c>
      <c r="AN7" s="16">
        <v>12.98</v>
      </c>
    </row>
    <row r="8" spans="1:40" x14ac:dyDescent="0.2">
      <c r="A8" s="39" t="s">
        <v>60</v>
      </c>
      <c r="B8" s="25">
        <v>308.32440000000003</v>
      </c>
      <c r="C8" s="20">
        <v>78.125050000000002</v>
      </c>
      <c r="D8" s="2">
        <v>636</v>
      </c>
      <c r="E8" s="17">
        <v>534.69280000000003</v>
      </c>
      <c r="F8" s="17">
        <v>101.12179999999999</v>
      </c>
      <c r="G8" s="3">
        <v>737</v>
      </c>
      <c r="H8" s="20">
        <v>262.8519</v>
      </c>
      <c r="I8" s="20">
        <v>97.040869999999998</v>
      </c>
      <c r="J8" s="2">
        <v>332</v>
      </c>
      <c r="K8" s="3">
        <v>239.13319999999999</v>
      </c>
      <c r="L8" s="3">
        <v>98.8065</v>
      </c>
      <c r="M8" s="3">
        <v>594</v>
      </c>
      <c r="N8" s="20">
        <v>308.0829</v>
      </c>
      <c r="O8" s="20">
        <v>82.738299999999995</v>
      </c>
      <c r="P8" s="2">
        <v>581</v>
      </c>
      <c r="Q8" s="17">
        <v>363.94290000000001</v>
      </c>
      <c r="R8" s="17">
        <v>63.762450000000001</v>
      </c>
      <c r="S8" s="3">
        <v>774</v>
      </c>
      <c r="T8" s="20">
        <v>369.13909999999998</v>
      </c>
      <c r="U8" s="20">
        <v>59.545459999999999</v>
      </c>
      <c r="V8" s="2">
        <v>844</v>
      </c>
      <c r="W8" s="17">
        <v>286.14190000000002</v>
      </c>
      <c r="X8" s="17">
        <v>39.036160000000002</v>
      </c>
      <c r="Y8" s="3">
        <v>854</v>
      </c>
      <c r="Z8" s="134" t="s">
        <v>39</v>
      </c>
      <c r="AA8" s="135"/>
      <c r="AG8" s="16">
        <v>9.8800000000000008</v>
      </c>
      <c r="AH8" s="16">
        <v>9.99</v>
      </c>
      <c r="AI8" s="16">
        <v>8.09</v>
      </c>
      <c r="AJ8" s="16">
        <v>9.3800000000000008</v>
      </c>
      <c r="AK8" s="16">
        <v>11.9</v>
      </c>
      <c r="AL8" s="16">
        <v>12.85</v>
      </c>
      <c r="AM8" s="16">
        <v>12.03</v>
      </c>
      <c r="AN8" s="16">
        <v>13.19</v>
      </c>
    </row>
    <row r="9" spans="1:40" x14ac:dyDescent="0.2">
      <c r="A9" s="39" t="s">
        <v>61</v>
      </c>
      <c r="B9" s="23">
        <v>497.8374</v>
      </c>
      <c r="C9" s="14">
        <v>81.831890000000001</v>
      </c>
      <c r="D9" s="4">
        <v>786</v>
      </c>
      <c r="E9" s="18">
        <v>656.92139999999995</v>
      </c>
      <c r="F9" s="18">
        <v>77.381349999999998</v>
      </c>
      <c r="G9" s="5">
        <v>844</v>
      </c>
      <c r="H9" s="14">
        <v>93.448759999999993</v>
      </c>
      <c r="I9" s="14">
        <v>70.27364</v>
      </c>
      <c r="J9" s="4">
        <v>186</v>
      </c>
      <c r="K9" s="5">
        <v>69.561480000000003</v>
      </c>
      <c r="L9" s="5">
        <v>43.456020000000002</v>
      </c>
      <c r="M9" s="5">
        <v>66</v>
      </c>
      <c r="N9" s="14">
        <v>423.3458</v>
      </c>
      <c r="O9" s="14">
        <v>48.81812</v>
      </c>
      <c r="P9" s="4">
        <v>866</v>
      </c>
      <c r="Q9" s="18">
        <v>402.80529999999999</v>
      </c>
      <c r="R9" s="18">
        <v>71.77458</v>
      </c>
      <c r="S9" s="5">
        <v>758</v>
      </c>
      <c r="T9" s="14">
        <v>382.19760000000002</v>
      </c>
      <c r="U9" s="14">
        <v>47.362020000000001</v>
      </c>
      <c r="V9" s="4">
        <v>828</v>
      </c>
      <c r="W9" s="18">
        <v>374.49579999999997</v>
      </c>
      <c r="X9" s="18">
        <v>44.071449999999999</v>
      </c>
      <c r="Y9" s="5">
        <v>873</v>
      </c>
      <c r="Z9" s="136"/>
      <c r="AA9" s="137"/>
      <c r="AG9" s="16">
        <v>9.8800000000000008</v>
      </c>
      <c r="AH9" s="16">
        <v>9.82</v>
      </c>
      <c r="AI9" s="16">
        <v>8.75</v>
      </c>
      <c r="AJ9" s="16">
        <v>10.16</v>
      </c>
      <c r="AK9" s="16">
        <v>11.24</v>
      </c>
      <c r="AL9" s="16">
        <v>12.13</v>
      </c>
      <c r="AM9" s="16">
        <v>13.05</v>
      </c>
      <c r="AN9" s="16">
        <v>13.19</v>
      </c>
    </row>
    <row r="10" spans="1:40" ht="15" thickBot="1" x14ac:dyDescent="0.25">
      <c r="A10" s="39" t="s">
        <v>62</v>
      </c>
      <c r="B10" s="23">
        <v>529.4479</v>
      </c>
      <c r="C10" s="14">
        <v>41.720529999999997</v>
      </c>
      <c r="D10" s="4">
        <v>832</v>
      </c>
      <c r="E10" s="18">
        <v>656.66269999999997</v>
      </c>
      <c r="F10" s="18">
        <v>70.111580000000004</v>
      </c>
      <c r="G10" s="5">
        <v>885</v>
      </c>
      <c r="H10" s="14">
        <v>113.80719999999999</v>
      </c>
      <c r="I10" s="14">
        <v>72.788349999999994</v>
      </c>
      <c r="J10" s="4">
        <v>317</v>
      </c>
      <c r="K10" s="5">
        <v>104.0288</v>
      </c>
      <c r="L10" s="5">
        <v>33.21358</v>
      </c>
      <c r="M10" s="5">
        <v>154</v>
      </c>
      <c r="N10" s="14">
        <v>596.20709999999997</v>
      </c>
      <c r="O10" s="14">
        <v>76.275040000000004</v>
      </c>
      <c r="P10" s="4">
        <v>760</v>
      </c>
      <c r="Q10" s="18">
        <v>473.6977</v>
      </c>
      <c r="R10" s="18">
        <v>95.554190000000006</v>
      </c>
      <c r="S10" s="5">
        <v>865</v>
      </c>
      <c r="T10" s="14">
        <v>350.46429999999998</v>
      </c>
      <c r="U10" s="14">
        <v>47.856360000000002</v>
      </c>
      <c r="V10" s="4">
        <v>859</v>
      </c>
      <c r="W10" s="18">
        <v>191.27930000000001</v>
      </c>
      <c r="X10" s="18">
        <v>28.889040000000001</v>
      </c>
      <c r="Y10" s="5">
        <v>528</v>
      </c>
      <c r="Z10" s="138"/>
      <c r="AA10" s="139"/>
      <c r="AG10" s="16">
        <v>9.52</v>
      </c>
      <c r="AH10" s="16">
        <v>10.35</v>
      </c>
      <c r="AI10" s="16">
        <v>7.54</v>
      </c>
      <c r="AJ10" s="16">
        <v>9.24</v>
      </c>
      <c r="AK10" s="16">
        <v>11.47</v>
      </c>
      <c r="AL10" s="16">
        <v>11.84</v>
      </c>
      <c r="AM10" s="16">
        <v>12.99</v>
      </c>
      <c r="AN10" s="16">
        <v>12.74</v>
      </c>
    </row>
    <row r="11" spans="1:40" x14ac:dyDescent="0.2">
      <c r="B11" s="9" t="s">
        <v>44</v>
      </c>
      <c r="C11" s="83"/>
      <c r="D11" s="83">
        <f>SUM(D8:D10)</f>
        <v>2254</v>
      </c>
      <c r="E11" s="83"/>
      <c r="F11" s="83"/>
      <c r="G11" s="83">
        <f>SUM(G8:G10)</f>
        <v>2466</v>
      </c>
      <c r="H11" s="83"/>
      <c r="I11" s="83"/>
      <c r="J11" s="83">
        <f>SUM(J8:J10)</f>
        <v>835</v>
      </c>
      <c r="K11" s="83"/>
      <c r="L11" s="83"/>
      <c r="M11" s="83">
        <f>SUM(M8:M10)</f>
        <v>814</v>
      </c>
      <c r="N11" s="83"/>
      <c r="O11" s="83"/>
      <c r="P11" s="83">
        <f>SUM(P8:P10)</f>
        <v>2207</v>
      </c>
      <c r="Q11" s="83"/>
      <c r="R11" s="83"/>
      <c r="S11" s="83">
        <f>SUM(S8:S10)</f>
        <v>2397</v>
      </c>
      <c r="T11" s="83"/>
      <c r="U11" s="83"/>
      <c r="V11" s="83">
        <f>SUM(V8:V10)</f>
        <v>2531</v>
      </c>
      <c r="W11" s="83"/>
      <c r="X11" s="83"/>
      <c r="Y11" s="83">
        <f>SUM(Y8:Y10)</f>
        <v>2255</v>
      </c>
      <c r="AG11" s="16">
        <v>9.9600000000000009</v>
      </c>
      <c r="AH11" s="16">
        <v>9.8000000000000007</v>
      </c>
      <c r="AI11" s="16">
        <v>8.98</v>
      </c>
      <c r="AJ11" s="16">
        <v>9.58</v>
      </c>
      <c r="AK11" s="16">
        <v>11.39</v>
      </c>
      <c r="AL11" s="16">
        <v>12.15</v>
      </c>
      <c r="AM11" s="16">
        <v>12.88</v>
      </c>
      <c r="AN11" s="16">
        <v>13.13</v>
      </c>
    </row>
    <row r="12" spans="1:40" x14ac:dyDescent="0.2">
      <c r="AG12" s="16">
        <v>9.91</v>
      </c>
      <c r="AH12" s="16">
        <v>9.44</v>
      </c>
      <c r="AI12" s="16">
        <v>9.65</v>
      </c>
      <c r="AJ12" s="16">
        <v>9.4600000000000009</v>
      </c>
      <c r="AK12" s="16">
        <v>11.27</v>
      </c>
      <c r="AL12" s="16">
        <v>12.33</v>
      </c>
      <c r="AM12" s="16">
        <v>13.32</v>
      </c>
      <c r="AN12" s="16">
        <v>12.63</v>
      </c>
    </row>
    <row r="13" spans="1:40" x14ac:dyDescent="0.2">
      <c r="B13" s="123" t="s">
        <v>500</v>
      </c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5"/>
      <c r="AG13" s="16">
        <v>9.56</v>
      </c>
      <c r="AH13" s="16">
        <v>10.94</v>
      </c>
      <c r="AI13" s="16">
        <v>9.0399999999999991</v>
      </c>
      <c r="AJ13" s="16">
        <v>9.3699999999999992</v>
      </c>
      <c r="AK13" s="16">
        <v>10.41</v>
      </c>
      <c r="AL13" s="16">
        <v>12.66</v>
      </c>
      <c r="AM13" s="16">
        <v>13.24</v>
      </c>
      <c r="AN13" s="16">
        <v>12.77</v>
      </c>
    </row>
    <row r="14" spans="1:40" x14ac:dyDescent="0.2">
      <c r="B14" s="140" t="s">
        <v>30</v>
      </c>
      <c r="C14" s="140"/>
      <c r="D14" s="140"/>
      <c r="E14" s="141" t="s">
        <v>4</v>
      </c>
      <c r="F14" s="141"/>
      <c r="G14" s="141"/>
      <c r="H14" s="140" t="s">
        <v>32</v>
      </c>
      <c r="I14" s="140"/>
      <c r="J14" s="140"/>
      <c r="K14" s="141" t="s">
        <v>45</v>
      </c>
      <c r="L14" s="141"/>
      <c r="M14" s="141"/>
      <c r="N14" s="140" t="s">
        <v>34</v>
      </c>
      <c r="O14" s="140"/>
      <c r="P14" s="140"/>
      <c r="Q14" s="141" t="s">
        <v>46</v>
      </c>
      <c r="R14" s="141"/>
      <c r="S14" s="141"/>
      <c r="T14" s="140" t="s">
        <v>36</v>
      </c>
      <c r="U14" s="140"/>
      <c r="V14" s="140"/>
      <c r="W14" s="141" t="s">
        <v>47</v>
      </c>
      <c r="X14" s="141"/>
      <c r="Y14" s="141"/>
      <c r="AG14" s="16">
        <v>10.25</v>
      </c>
      <c r="AH14" s="16">
        <v>9.89</v>
      </c>
      <c r="AI14" s="16">
        <v>9.33</v>
      </c>
      <c r="AJ14" s="16">
        <v>9.98</v>
      </c>
      <c r="AK14" s="16">
        <v>10.63</v>
      </c>
      <c r="AL14" s="16">
        <v>11.75</v>
      </c>
      <c r="AM14" s="16">
        <v>13.05</v>
      </c>
      <c r="AN14" s="16">
        <v>12.65</v>
      </c>
    </row>
    <row r="15" spans="1:40" ht="15" thickBot="1" x14ac:dyDescent="0.25">
      <c r="B15" s="13" t="s">
        <v>48</v>
      </c>
      <c r="C15" s="13" t="s">
        <v>49</v>
      </c>
      <c r="D15" s="13" t="s">
        <v>50</v>
      </c>
      <c r="E15" s="13" t="s">
        <v>48</v>
      </c>
      <c r="F15" s="13" t="s">
        <v>49</v>
      </c>
      <c r="G15" s="13" t="s">
        <v>50</v>
      </c>
      <c r="H15" s="13" t="s">
        <v>48</v>
      </c>
      <c r="I15" s="13" t="s">
        <v>49</v>
      </c>
      <c r="J15" s="13" t="s">
        <v>50</v>
      </c>
      <c r="K15" s="13" t="s">
        <v>48</v>
      </c>
      <c r="L15" s="13" t="s">
        <v>49</v>
      </c>
      <c r="M15" s="13" t="s">
        <v>50</v>
      </c>
      <c r="N15" s="13" t="s">
        <v>48</v>
      </c>
      <c r="O15" s="13" t="s">
        <v>49</v>
      </c>
      <c r="P15" s="13" t="s">
        <v>50</v>
      </c>
      <c r="Q15" s="13" t="s">
        <v>48</v>
      </c>
      <c r="R15" s="13" t="s">
        <v>49</v>
      </c>
      <c r="S15" s="13" t="s">
        <v>50</v>
      </c>
      <c r="T15" s="13" t="s">
        <v>48</v>
      </c>
      <c r="U15" s="13" t="s">
        <v>49</v>
      </c>
      <c r="V15" s="13" t="s">
        <v>50</v>
      </c>
      <c r="W15" s="13" t="s">
        <v>48</v>
      </c>
      <c r="X15" s="13" t="s">
        <v>49</v>
      </c>
      <c r="Y15" s="13" t="s">
        <v>50</v>
      </c>
      <c r="AG15" s="16">
        <v>10.53</v>
      </c>
      <c r="AH15" s="16">
        <v>9.2200000000000006</v>
      </c>
      <c r="AI15" s="16">
        <v>9.1999999999999993</v>
      </c>
      <c r="AJ15" s="16">
        <v>10.25</v>
      </c>
      <c r="AK15" s="16">
        <v>10.41</v>
      </c>
      <c r="AL15" s="16">
        <v>12.5</v>
      </c>
      <c r="AM15" s="16">
        <v>13.1</v>
      </c>
      <c r="AN15" s="16">
        <v>13.45</v>
      </c>
    </row>
    <row r="16" spans="1:40" x14ac:dyDescent="0.2">
      <c r="A16" s="39" t="s">
        <v>57</v>
      </c>
      <c r="B16" s="16">
        <v>835.8741</v>
      </c>
      <c r="C16" s="16">
        <v>187.7081</v>
      </c>
      <c r="D16" s="11">
        <v>446</v>
      </c>
      <c r="E16" s="22">
        <v>496.23869999999999</v>
      </c>
      <c r="F16" s="22">
        <v>43.078899999999997</v>
      </c>
      <c r="G16" s="12">
        <v>598</v>
      </c>
      <c r="H16" s="16">
        <v>974.94629999999995</v>
      </c>
      <c r="I16" s="16">
        <v>74.648079999999993</v>
      </c>
      <c r="J16" s="11">
        <v>120</v>
      </c>
      <c r="K16" s="22">
        <v>1044.4929999999999</v>
      </c>
      <c r="L16" s="22">
        <v>64.740179999999995</v>
      </c>
      <c r="M16" s="12">
        <v>601</v>
      </c>
      <c r="N16" s="16">
        <v>559.08720000000005</v>
      </c>
      <c r="O16" s="16">
        <v>113.0185</v>
      </c>
      <c r="P16" s="11">
        <v>589</v>
      </c>
      <c r="Q16" s="22">
        <v>487.7921</v>
      </c>
      <c r="R16" s="22">
        <v>79.318049999999999</v>
      </c>
      <c r="S16" s="12">
        <v>605</v>
      </c>
      <c r="T16" s="16">
        <v>655.5154</v>
      </c>
      <c r="U16" s="16">
        <v>35.735729999999997</v>
      </c>
      <c r="V16" s="11">
        <v>775</v>
      </c>
      <c r="W16" s="22">
        <v>651.20699999999999</v>
      </c>
      <c r="X16" s="22">
        <v>26.203769999999999</v>
      </c>
      <c r="Y16" s="12">
        <v>875</v>
      </c>
      <c r="Z16" s="134" t="s">
        <v>38</v>
      </c>
      <c r="AA16" s="135"/>
      <c r="AG16" s="16">
        <v>9.9700000000000006</v>
      </c>
      <c r="AH16" s="16">
        <v>9</v>
      </c>
      <c r="AI16" s="16">
        <v>9.5399999999999991</v>
      </c>
      <c r="AJ16" s="16">
        <v>10.23</v>
      </c>
      <c r="AK16" s="54"/>
      <c r="AL16" s="16">
        <v>11.98</v>
      </c>
      <c r="AM16" s="16">
        <v>12.3</v>
      </c>
      <c r="AN16" s="16">
        <v>13.42</v>
      </c>
    </row>
    <row r="17" spans="1:40" x14ac:dyDescent="0.2">
      <c r="A17" s="39" t="s">
        <v>58</v>
      </c>
      <c r="B17" s="16">
        <v>572.22500000000002</v>
      </c>
      <c r="C17" s="16">
        <v>25.453669999999999</v>
      </c>
      <c r="D17" s="11">
        <v>558</v>
      </c>
      <c r="E17" s="22">
        <v>432.5172</v>
      </c>
      <c r="F17" s="22">
        <v>32.580089999999998</v>
      </c>
      <c r="G17" s="12">
        <v>638</v>
      </c>
      <c r="H17" s="16">
        <v>1300.9680000000001</v>
      </c>
      <c r="I17" s="16">
        <v>89.888689999999997</v>
      </c>
      <c r="J17" s="11">
        <v>117</v>
      </c>
      <c r="K17" s="22">
        <v>1512.0029999999999</v>
      </c>
      <c r="L17" s="22">
        <v>111.7513</v>
      </c>
      <c r="M17" s="12">
        <v>481</v>
      </c>
      <c r="N17" s="16">
        <v>573.95069999999998</v>
      </c>
      <c r="O17" s="16">
        <v>25.13721</v>
      </c>
      <c r="P17" s="11">
        <v>827</v>
      </c>
      <c r="Q17" s="22">
        <v>553.17430000000002</v>
      </c>
      <c r="R17" s="22">
        <v>41.71754</v>
      </c>
      <c r="S17" s="12">
        <v>858</v>
      </c>
      <c r="T17" s="16">
        <v>737.1884</v>
      </c>
      <c r="U17" s="16">
        <v>42.947150000000001</v>
      </c>
      <c r="V17" s="11">
        <v>764</v>
      </c>
      <c r="W17" s="22">
        <v>895.68820000000005</v>
      </c>
      <c r="X17" s="22">
        <v>40.951949999999997</v>
      </c>
      <c r="Y17" s="12">
        <v>302</v>
      </c>
      <c r="Z17" s="136"/>
      <c r="AA17" s="137"/>
      <c r="AG17" s="16"/>
      <c r="AH17" s="16">
        <v>10.67</v>
      </c>
      <c r="AI17" s="16">
        <v>9.64</v>
      </c>
      <c r="AJ17" s="16">
        <v>9.9700000000000006</v>
      </c>
      <c r="AK17" s="16"/>
      <c r="AL17" s="16">
        <v>11.38</v>
      </c>
      <c r="AM17" s="16">
        <v>12.68</v>
      </c>
      <c r="AN17" s="16">
        <v>13.24</v>
      </c>
    </row>
    <row r="18" spans="1:40" ht="15" thickBot="1" x14ac:dyDescent="0.25">
      <c r="A18" s="39" t="s">
        <v>59</v>
      </c>
      <c r="B18" s="16">
        <v>408.21589999999998</v>
      </c>
      <c r="C18" s="16">
        <v>28.310639999999999</v>
      </c>
      <c r="D18" s="11">
        <v>670</v>
      </c>
      <c r="E18" s="22">
        <v>589.5951</v>
      </c>
      <c r="F18" s="22">
        <v>44.318649999999998</v>
      </c>
      <c r="G18" s="12">
        <v>586</v>
      </c>
      <c r="H18" s="16">
        <v>702.06690000000003</v>
      </c>
      <c r="I18" s="16">
        <v>150.90209999999999</v>
      </c>
      <c r="J18" s="11">
        <v>171</v>
      </c>
      <c r="K18" s="22">
        <v>953.48099999999999</v>
      </c>
      <c r="L18" s="22">
        <v>142.69550000000001</v>
      </c>
      <c r="M18" s="12">
        <v>286</v>
      </c>
      <c r="N18" s="16">
        <v>509.78469999999999</v>
      </c>
      <c r="O18" s="16">
        <v>48.78154</v>
      </c>
      <c r="P18" s="11">
        <v>712</v>
      </c>
      <c r="Q18" s="22">
        <v>545.38720000000001</v>
      </c>
      <c r="R18" s="22">
        <v>33.768360000000001</v>
      </c>
      <c r="S18" s="12">
        <v>771</v>
      </c>
      <c r="T18" s="16">
        <v>804.47159999999997</v>
      </c>
      <c r="U18" s="16">
        <v>42.789740000000002</v>
      </c>
      <c r="V18" s="11">
        <v>900</v>
      </c>
      <c r="W18" s="22">
        <v>1021.795</v>
      </c>
      <c r="X18" s="22">
        <v>49.828749999999999</v>
      </c>
      <c r="Y18" s="12">
        <v>576</v>
      </c>
      <c r="Z18" s="138"/>
      <c r="AA18" s="139"/>
      <c r="AG18" s="16"/>
      <c r="AH18" s="16">
        <v>9.3800000000000008</v>
      </c>
      <c r="AI18" s="16"/>
      <c r="AJ18" s="16">
        <v>9.23</v>
      </c>
      <c r="AK18" s="16"/>
      <c r="AL18" s="16">
        <v>13.35</v>
      </c>
      <c r="AM18" s="16"/>
      <c r="AN18" s="16">
        <v>13.34</v>
      </c>
    </row>
    <row r="19" spans="1:40" ht="15" thickBot="1" x14ac:dyDescent="0.25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AG19" s="16"/>
      <c r="AH19" s="16">
        <v>9.0299999999999994</v>
      </c>
      <c r="AI19" s="16"/>
      <c r="AJ19" s="16">
        <v>9.86</v>
      </c>
      <c r="AK19" s="16"/>
      <c r="AL19" s="16">
        <v>12.76</v>
      </c>
      <c r="AM19" s="16"/>
      <c r="AN19" s="16">
        <v>13.78</v>
      </c>
    </row>
    <row r="20" spans="1:40" x14ac:dyDescent="0.2">
      <c r="A20" s="39" t="s">
        <v>60</v>
      </c>
      <c r="B20" s="16">
        <v>460.16199999999998</v>
      </c>
      <c r="C20" s="16">
        <v>39.493969999999997</v>
      </c>
      <c r="D20" s="11">
        <v>636</v>
      </c>
      <c r="E20" s="22">
        <v>610.88589999999999</v>
      </c>
      <c r="F20" s="22">
        <v>48.583489999999998</v>
      </c>
      <c r="G20" s="12">
        <v>737</v>
      </c>
      <c r="H20" s="16">
        <v>1350.204</v>
      </c>
      <c r="I20" s="16">
        <v>189.64680000000001</v>
      </c>
      <c r="J20" s="11">
        <v>332</v>
      </c>
      <c r="K20" s="22">
        <v>991.36149999999998</v>
      </c>
      <c r="L20" s="22">
        <v>67.557159999999996</v>
      </c>
      <c r="M20" s="12">
        <v>594</v>
      </c>
      <c r="N20" s="16">
        <v>490.6816</v>
      </c>
      <c r="O20" s="16">
        <v>26.25515</v>
      </c>
      <c r="P20" s="11">
        <v>581</v>
      </c>
      <c r="Q20" s="22">
        <v>418.44400000000002</v>
      </c>
      <c r="R20" s="22">
        <v>45.809989999999999</v>
      </c>
      <c r="S20" s="12">
        <v>774</v>
      </c>
      <c r="T20" s="16">
        <v>903.85730000000001</v>
      </c>
      <c r="U20" s="16">
        <v>37.417789999999997</v>
      </c>
      <c r="V20" s="11">
        <v>844</v>
      </c>
      <c r="W20" s="22">
        <v>788.97799999999995</v>
      </c>
      <c r="X20" s="22">
        <v>43.075479999999999</v>
      </c>
      <c r="Y20" s="12">
        <v>854</v>
      </c>
      <c r="Z20" s="134" t="s">
        <v>39</v>
      </c>
      <c r="AA20" s="135"/>
      <c r="AG20" s="16"/>
      <c r="AH20" s="16">
        <v>8.9700000000000006</v>
      </c>
      <c r="AI20" s="16"/>
      <c r="AJ20" s="16">
        <v>9.4499999999999993</v>
      </c>
      <c r="AK20" s="16"/>
      <c r="AL20" s="16">
        <v>13.44</v>
      </c>
      <c r="AM20" s="16"/>
      <c r="AN20" s="16">
        <v>13.52</v>
      </c>
    </row>
    <row r="21" spans="1:40" x14ac:dyDescent="0.2">
      <c r="A21" s="39" t="s">
        <v>61</v>
      </c>
      <c r="B21" s="16">
        <v>521.97140000000002</v>
      </c>
      <c r="C21" s="16">
        <v>49.62509</v>
      </c>
      <c r="D21" s="11">
        <v>786</v>
      </c>
      <c r="E21" s="22">
        <v>685.33759999999995</v>
      </c>
      <c r="F21" s="22">
        <v>42.232140000000001</v>
      </c>
      <c r="G21" s="12">
        <v>844</v>
      </c>
      <c r="H21" s="16">
        <v>1067.912</v>
      </c>
      <c r="I21" s="16">
        <v>213.07669999999999</v>
      </c>
      <c r="J21" s="11">
        <v>186</v>
      </c>
      <c r="K21" s="22">
        <v>1021.775</v>
      </c>
      <c r="L21" s="22">
        <v>690.58079999999995</v>
      </c>
      <c r="M21" s="12">
        <v>66</v>
      </c>
      <c r="N21" s="16">
        <v>424.27289999999999</v>
      </c>
      <c r="O21" s="16">
        <v>23.741669999999999</v>
      </c>
      <c r="P21" s="11">
        <v>866</v>
      </c>
      <c r="Q21" s="22">
        <v>430.80610000000001</v>
      </c>
      <c r="R21" s="22">
        <v>23.51163</v>
      </c>
      <c r="S21" s="12">
        <v>758</v>
      </c>
      <c r="T21" s="16">
        <v>903.95839999999998</v>
      </c>
      <c r="U21" s="16">
        <v>49.20402</v>
      </c>
      <c r="V21" s="11">
        <v>828</v>
      </c>
      <c r="W21" s="22">
        <v>910.98479999999995</v>
      </c>
      <c r="X21" s="22">
        <v>50.906089999999999</v>
      </c>
      <c r="Y21" s="12">
        <v>873</v>
      </c>
      <c r="Z21" s="136"/>
      <c r="AA21" s="137"/>
      <c r="AG21" s="16"/>
      <c r="AH21" s="16">
        <v>9.6199999999999992</v>
      </c>
      <c r="AI21" s="16"/>
      <c r="AJ21" s="16">
        <v>9.82</v>
      </c>
      <c r="AK21" s="16"/>
      <c r="AL21" s="16">
        <v>11.7</v>
      </c>
      <c r="AM21" s="16"/>
      <c r="AN21" s="16">
        <v>13.78</v>
      </c>
    </row>
    <row r="22" spans="1:40" ht="15" thickBot="1" x14ac:dyDescent="0.25">
      <c r="A22" s="39" t="s">
        <v>62</v>
      </c>
      <c r="B22" s="16">
        <v>499.22730000000001</v>
      </c>
      <c r="C22" s="16">
        <v>45.146340000000002</v>
      </c>
      <c r="D22" s="11">
        <v>832</v>
      </c>
      <c r="E22" s="22">
        <v>640.69169999999997</v>
      </c>
      <c r="F22" s="22">
        <v>27.126429999999999</v>
      </c>
      <c r="G22" s="12">
        <v>885</v>
      </c>
      <c r="H22" s="16">
        <v>806.226</v>
      </c>
      <c r="I22" s="16">
        <v>155.82579999999999</v>
      </c>
      <c r="J22" s="11">
        <v>317</v>
      </c>
      <c r="K22" s="22">
        <v>999.1662</v>
      </c>
      <c r="L22" s="22">
        <v>136.59020000000001</v>
      </c>
      <c r="M22" s="12">
        <v>154</v>
      </c>
      <c r="N22" s="16">
        <v>537.44269999999995</v>
      </c>
      <c r="O22" s="16">
        <v>43.981580000000001</v>
      </c>
      <c r="P22" s="11">
        <v>760</v>
      </c>
      <c r="Q22" s="22">
        <v>474.56240000000003</v>
      </c>
      <c r="R22" s="22">
        <v>22.610379999999999</v>
      </c>
      <c r="S22" s="12">
        <v>865</v>
      </c>
      <c r="T22" s="16">
        <v>843.19939999999997</v>
      </c>
      <c r="U22" s="16">
        <v>56.322870000000002</v>
      </c>
      <c r="V22" s="11">
        <v>859</v>
      </c>
      <c r="W22" s="22">
        <v>568.14779999999996</v>
      </c>
      <c r="X22" s="22">
        <v>31.001919999999998</v>
      </c>
      <c r="Y22" s="12">
        <v>528</v>
      </c>
      <c r="Z22" s="138"/>
      <c r="AA22" s="139"/>
      <c r="AG22" s="16"/>
      <c r="AH22" s="16"/>
      <c r="AI22" s="16"/>
      <c r="AJ22" s="16">
        <v>9.75</v>
      </c>
      <c r="AK22" s="16"/>
      <c r="AL22" s="16">
        <v>13.55</v>
      </c>
      <c r="AM22" s="16"/>
      <c r="AN22" s="16">
        <v>13.98</v>
      </c>
    </row>
    <row r="23" spans="1:40" x14ac:dyDescent="0.2">
      <c r="AG23" s="16"/>
      <c r="AH23" s="16"/>
      <c r="AI23" s="16"/>
      <c r="AJ23" s="16">
        <v>10</v>
      </c>
      <c r="AK23" s="16"/>
      <c r="AL23" s="16">
        <v>12.12</v>
      </c>
      <c r="AM23" s="16"/>
      <c r="AN23" s="16">
        <v>13.96</v>
      </c>
    </row>
    <row r="24" spans="1:40" x14ac:dyDescent="0.2">
      <c r="AG24" s="16"/>
      <c r="AH24" s="16"/>
      <c r="AI24" s="16"/>
      <c r="AJ24" s="16">
        <v>10.78</v>
      </c>
      <c r="AK24" s="16"/>
      <c r="AL24" s="16">
        <v>11.31</v>
      </c>
      <c r="AM24" s="16"/>
      <c r="AN24" s="16">
        <v>14.02</v>
      </c>
    </row>
    <row r="25" spans="1:40" x14ac:dyDescent="0.2">
      <c r="B25" s="120" t="s">
        <v>40</v>
      </c>
      <c r="C25" s="120"/>
      <c r="D25" s="120"/>
      <c r="E25" s="120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  <c r="S25" s="120"/>
      <c r="T25" s="120"/>
      <c r="U25" s="120"/>
      <c r="V25" s="120"/>
      <c r="W25" s="120"/>
      <c r="X25" s="120"/>
      <c r="Y25" s="120"/>
      <c r="AG25" s="16"/>
      <c r="AH25" s="16"/>
      <c r="AI25" s="16"/>
      <c r="AJ25" s="16"/>
      <c r="AK25" s="16"/>
      <c r="AL25" s="16">
        <v>12.18</v>
      </c>
      <c r="AM25" s="16"/>
      <c r="AN25" s="16">
        <v>14.73</v>
      </c>
    </row>
    <row r="26" spans="1:40" x14ac:dyDescent="0.2">
      <c r="B26" s="140" t="s">
        <v>30</v>
      </c>
      <c r="C26" s="140"/>
      <c r="D26" s="140"/>
      <c r="E26" s="141" t="s">
        <v>4</v>
      </c>
      <c r="F26" s="141"/>
      <c r="G26" s="141"/>
      <c r="H26" s="140" t="s">
        <v>32</v>
      </c>
      <c r="I26" s="140"/>
      <c r="J26" s="140"/>
      <c r="K26" s="141" t="s">
        <v>45</v>
      </c>
      <c r="L26" s="141"/>
      <c r="M26" s="141"/>
      <c r="N26" s="140" t="s">
        <v>34</v>
      </c>
      <c r="O26" s="140"/>
      <c r="P26" s="140"/>
      <c r="Q26" s="141" t="s">
        <v>46</v>
      </c>
      <c r="R26" s="141"/>
      <c r="S26" s="141"/>
      <c r="T26" s="140" t="s">
        <v>36</v>
      </c>
      <c r="U26" s="140"/>
      <c r="V26" s="140"/>
      <c r="W26" s="141" t="s">
        <v>47</v>
      </c>
      <c r="X26" s="141"/>
      <c r="Y26" s="141"/>
      <c r="AG26" s="16"/>
      <c r="AH26" s="16"/>
      <c r="AI26" s="16"/>
      <c r="AJ26" s="16"/>
      <c r="AK26" s="16"/>
      <c r="AL26" s="16">
        <v>13.53</v>
      </c>
      <c r="AM26" s="16"/>
      <c r="AN26" s="16">
        <v>14.34</v>
      </c>
    </row>
    <row r="27" spans="1:40" x14ac:dyDescent="0.2">
      <c r="B27" s="13" t="s">
        <v>48</v>
      </c>
      <c r="C27" s="13" t="s">
        <v>49</v>
      </c>
      <c r="D27" s="13" t="s">
        <v>50</v>
      </c>
      <c r="E27" s="13" t="s">
        <v>48</v>
      </c>
      <c r="F27" s="13" t="s">
        <v>49</v>
      </c>
      <c r="G27" s="13" t="s">
        <v>50</v>
      </c>
      <c r="H27" s="13" t="s">
        <v>48</v>
      </c>
      <c r="I27" s="13" t="s">
        <v>49</v>
      </c>
      <c r="J27" s="13" t="s">
        <v>50</v>
      </c>
      <c r="K27" s="13" t="s">
        <v>48</v>
      </c>
      <c r="L27" s="13" t="s">
        <v>49</v>
      </c>
      <c r="M27" s="13" t="s">
        <v>50</v>
      </c>
      <c r="N27" s="13" t="s">
        <v>48</v>
      </c>
      <c r="O27" s="13" t="s">
        <v>49</v>
      </c>
      <c r="P27" s="13" t="s">
        <v>50</v>
      </c>
      <c r="Q27" s="13" t="s">
        <v>48</v>
      </c>
      <c r="R27" s="13" t="s">
        <v>49</v>
      </c>
      <c r="S27" s="13" t="s">
        <v>50</v>
      </c>
      <c r="T27" s="13" t="s">
        <v>48</v>
      </c>
      <c r="U27" s="13" t="s">
        <v>49</v>
      </c>
      <c r="V27" s="13" t="s">
        <v>50</v>
      </c>
      <c r="W27" s="13" t="s">
        <v>48</v>
      </c>
      <c r="X27" s="13" t="s">
        <v>49</v>
      </c>
      <c r="Y27" s="13" t="s">
        <v>50</v>
      </c>
      <c r="AG27" s="16"/>
      <c r="AH27" s="16"/>
      <c r="AI27" s="16"/>
      <c r="AJ27" s="16"/>
      <c r="AK27" s="16"/>
      <c r="AL27" s="16"/>
      <c r="AM27" s="16"/>
      <c r="AN27" s="16">
        <v>14.38</v>
      </c>
    </row>
    <row r="28" spans="1:40" x14ac:dyDescent="0.2">
      <c r="A28" s="39" t="s">
        <v>57</v>
      </c>
      <c r="B28" s="16">
        <v>182.9177</v>
      </c>
      <c r="C28" s="16">
        <v>20.38148</v>
      </c>
      <c r="D28" s="11">
        <v>636</v>
      </c>
      <c r="E28" s="22">
        <v>189.7516</v>
      </c>
      <c r="F28" s="22">
        <v>31.416340000000002</v>
      </c>
      <c r="G28" s="12">
        <v>737</v>
      </c>
      <c r="H28" s="16">
        <v>73.225930000000005</v>
      </c>
      <c r="I28" s="16">
        <v>16.825520000000001</v>
      </c>
      <c r="J28" s="11">
        <v>332</v>
      </c>
      <c r="K28" s="22">
        <v>92.318070000000006</v>
      </c>
      <c r="L28" s="22">
        <v>33.35866</v>
      </c>
      <c r="M28" s="12">
        <v>594</v>
      </c>
      <c r="N28" s="16">
        <v>176.5889</v>
      </c>
      <c r="O28" s="16">
        <v>23.317440000000001</v>
      </c>
      <c r="P28" s="11">
        <v>581</v>
      </c>
      <c r="Q28" s="22">
        <v>272.06560000000002</v>
      </c>
      <c r="R28" s="22">
        <v>24.008299999999998</v>
      </c>
      <c r="S28" s="12">
        <v>774</v>
      </c>
      <c r="T28" s="11">
        <v>132.1096</v>
      </c>
      <c r="U28" s="11">
        <v>20.655539999999998</v>
      </c>
      <c r="V28" s="11">
        <v>844</v>
      </c>
      <c r="W28" s="12">
        <v>141.48939999999999</v>
      </c>
      <c r="X28" s="12">
        <v>24.330870000000001</v>
      </c>
      <c r="Y28" s="12">
        <v>854</v>
      </c>
      <c r="AG28" s="16"/>
      <c r="AH28" s="16"/>
      <c r="AI28" s="16"/>
      <c r="AJ28" s="16"/>
      <c r="AK28" s="16"/>
      <c r="AL28" s="16"/>
      <c r="AM28" s="16"/>
      <c r="AN28" s="16">
        <v>13.56</v>
      </c>
    </row>
    <row r="29" spans="1:40" x14ac:dyDescent="0.2">
      <c r="A29" s="39" t="s">
        <v>58</v>
      </c>
      <c r="B29" s="16">
        <v>200.57249999999999</v>
      </c>
      <c r="C29" s="16">
        <v>19.43431</v>
      </c>
      <c r="D29" s="11">
        <v>786</v>
      </c>
      <c r="E29" s="22">
        <v>325.93560000000002</v>
      </c>
      <c r="F29" s="22">
        <v>40.632109999999997</v>
      </c>
      <c r="G29" s="12">
        <v>844</v>
      </c>
      <c r="H29" s="16">
        <v>45.637419999999999</v>
      </c>
      <c r="I29" s="16">
        <v>23.444299999999998</v>
      </c>
      <c r="J29" s="11">
        <v>186</v>
      </c>
      <c r="K29" s="22">
        <v>40.237810000000003</v>
      </c>
      <c r="L29" s="22">
        <v>9.3414160000000006</v>
      </c>
      <c r="M29" s="12">
        <v>66</v>
      </c>
      <c r="N29" s="16">
        <v>275.30459999999999</v>
      </c>
      <c r="O29" s="16">
        <v>29.84498</v>
      </c>
      <c r="P29" s="11">
        <v>866</v>
      </c>
      <c r="Q29" s="22">
        <v>281.50869999999998</v>
      </c>
      <c r="R29" s="22">
        <v>25.32959</v>
      </c>
      <c r="S29" s="12">
        <v>758</v>
      </c>
      <c r="T29" s="11">
        <v>129.66309999999999</v>
      </c>
      <c r="U29" s="11">
        <v>13.2293</v>
      </c>
      <c r="V29" s="11">
        <v>828</v>
      </c>
      <c r="W29" s="12">
        <v>131.8509</v>
      </c>
      <c r="X29" s="12">
        <v>13.62907</v>
      </c>
      <c r="Y29" s="12">
        <v>873</v>
      </c>
      <c r="AG29" s="16"/>
      <c r="AH29" s="16"/>
      <c r="AI29" s="16"/>
      <c r="AJ29" s="16"/>
      <c r="AK29" s="16"/>
      <c r="AL29" s="16"/>
      <c r="AM29" s="16"/>
      <c r="AN29" s="16">
        <v>13.83</v>
      </c>
    </row>
    <row r="30" spans="1:40" x14ac:dyDescent="0.2">
      <c r="A30" s="39" t="s">
        <v>59</v>
      </c>
      <c r="B30" s="16">
        <v>270.4889</v>
      </c>
      <c r="C30" s="16">
        <v>31.381270000000001</v>
      </c>
      <c r="D30" s="11">
        <v>832</v>
      </c>
      <c r="E30" s="22">
        <v>307.06900000000002</v>
      </c>
      <c r="F30" s="22">
        <v>28.63195</v>
      </c>
      <c r="G30" s="12">
        <v>885</v>
      </c>
      <c r="H30" s="16">
        <v>73.455569999999994</v>
      </c>
      <c r="I30" s="16">
        <v>36.159059999999997</v>
      </c>
      <c r="J30" s="11">
        <v>317</v>
      </c>
      <c r="K30" s="22">
        <v>44.045839999999998</v>
      </c>
      <c r="L30" s="22">
        <v>12.6441</v>
      </c>
      <c r="M30" s="12">
        <v>154</v>
      </c>
      <c r="N30" s="16">
        <v>182.30860000000001</v>
      </c>
      <c r="O30" s="16">
        <v>16.421240000000001</v>
      </c>
      <c r="P30" s="11">
        <v>760</v>
      </c>
      <c r="Q30" s="22">
        <v>277.05930000000001</v>
      </c>
      <c r="R30" s="22">
        <v>34.360599999999998</v>
      </c>
      <c r="S30" s="12">
        <v>865</v>
      </c>
      <c r="T30" s="11">
        <v>142.8468</v>
      </c>
      <c r="U30" s="11">
        <v>20.01519</v>
      </c>
      <c r="V30" s="11">
        <v>859</v>
      </c>
      <c r="W30" s="12">
        <v>135.65119999999999</v>
      </c>
      <c r="X30" s="12">
        <v>30.047460000000001</v>
      </c>
      <c r="Y30" s="12">
        <v>528</v>
      </c>
      <c r="AG30" s="16"/>
      <c r="AH30" s="16"/>
      <c r="AI30" s="16"/>
      <c r="AJ30" s="16"/>
      <c r="AK30" s="16"/>
      <c r="AL30" s="16"/>
      <c r="AM30" s="16"/>
      <c r="AN30" s="16">
        <v>15</v>
      </c>
    </row>
    <row r="33" spans="1:40" x14ac:dyDescent="0.2">
      <c r="B33" s="120" t="s">
        <v>41</v>
      </c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120"/>
      <c r="N33" s="120"/>
      <c r="O33" s="120"/>
      <c r="P33" s="120"/>
      <c r="Q33" s="120"/>
      <c r="R33" s="120"/>
      <c r="S33" s="120"/>
      <c r="T33" s="120"/>
      <c r="U33" s="120"/>
      <c r="V33" s="120"/>
      <c r="W33" s="120"/>
      <c r="X33" s="120"/>
      <c r="Y33" s="120"/>
      <c r="AG33" s="120" t="s">
        <v>51</v>
      </c>
      <c r="AH33" s="120"/>
      <c r="AI33" s="120"/>
      <c r="AJ33" s="120"/>
      <c r="AK33" s="120"/>
      <c r="AL33" s="120"/>
      <c r="AM33" s="120"/>
      <c r="AN33" s="120"/>
    </row>
    <row r="34" spans="1:40" x14ac:dyDescent="0.2">
      <c r="B34" s="140" t="s">
        <v>30</v>
      </c>
      <c r="C34" s="140"/>
      <c r="D34" s="140"/>
      <c r="E34" s="141" t="s">
        <v>4</v>
      </c>
      <c r="F34" s="141"/>
      <c r="G34" s="141"/>
      <c r="H34" s="140" t="s">
        <v>32</v>
      </c>
      <c r="I34" s="140"/>
      <c r="J34" s="140"/>
      <c r="K34" s="141" t="s">
        <v>45</v>
      </c>
      <c r="L34" s="141"/>
      <c r="M34" s="141"/>
      <c r="N34" s="140" t="s">
        <v>34</v>
      </c>
      <c r="O34" s="140"/>
      <c r="P34" s="140"/>
      <c r="Q34" s="141" t="s">
        <v>46</v>
      </c>
      <c r="R34" s="141"/>
      <c r="S34" s="141"/>
      <c r="T34" s="140" t="s">
        <v>36</v>
      </c>
      <c r="U34" s="140"/>
      <c r="V34" s="140"/>
      <c r="W34" s="141" t="s">
        <v>47</v>
      </c>
      <c r="X34" s="141"/>
      <c r="Y34" s="141"/>
      <c r="AG34" s="15" t="s">
        <v>30</v>
      </c>
      <c r="AH34" s="10" t="s">
        <v>52</v>
      </c>
      <c r="AI34" s="15" t="s">
        <v>4</v>
      </c>
      <c r="AJ34" s="10" t="s">
        <v>53</v>
      </c>
      <c r="AK34" s="15" t="s">
        <v>32</v>
      </c>
      <c r="AL34" s="10" t="s">
        <v>54</v>
      </c>
      <c r="AM34" s="15" t="s">
        <v>45</v>
      </c>
      <c r="AN34" s="10" t="s">
        <v>56</v>
      </c>
    </row>
    <row r="35" spans="1:40" x14ac:dyDescent="0.2">
      <c r="B35" s="13" t="s">
        <v>48</v>
      </c>
      <c r="C35" s="13" t="s">
        <v>49</v>
      </c>
      <c r="D35" s="13" t="s">
        <v>50</v>
      </c>
      <c r="E35" s="13" t="s">
        <v>48</v>
      </c>
      <c r="F35" s="13" t="s">
        <v>49</v>
      </c>
      <c r="G35" s="13" t="s">
        <v>50</v>
      </c>
      <c r="H35" s="13" t="s">
        <v>48</v>
      </c>
      <c r="I35" s="13" t="s">
        <v>49</v>
      </c>
      <c r="J35" s="13" t="s">
        <v>50</v>
      </c>
      <c r="K35" s="13" t="s">
        <v>48</v>
      </c>
      <c r="L35" s="13" t="s">
        <v>49</v>
      </c>
      <c r="M35" s="13" t="s">
        <v>50</v>
      </c>
      <c r="N35" s="13" t="s">
        <v>48</v>
      </c>
      <c r="O35" s="13" t="s">
        <v>49</v>
      </c>
      <c r="P35" s="13" t="s">
        <v>50</v>
      </c>
      <c r="Q35" s="13" t="s">
        <v>48</v>
      </c>
      <c r="R35" s="13" t="s">
        <v>49</v>
      </c>
      <c r="S35" s="13" t="s">
        <v>50</v>
      </c>
      <c r="T35" s="13" t="s">
        <v>48</v>
      </c>
      <c r="U35" s="13" t="s">
        <v>49</v>
      </c>
      <c r="V35" s="13" t="s">
        <v>50</v>
      </c>
      <c r="W35" s="13" t="s">
        <v>48</v>
      </c>
      <c r="X35" s="13" t="s">
        <v>49</v>
      </c>
      <c r="Y35" s="13" t="s">
        <v>50</v>
      </c>
      <c r="AG35" s="13" t="s">
        <v>55</v>
      </c>
      <c r="AH35" s="13" t="s">
        <v>55</v>
      </c>
      <c r="AI35" s="13" t="s">
        <v>55</v>
      </c>
      <c r="AJ35" s="13" t="s">
        <v>55</v>
      </c>
      <c r="AK35" s="13" t="s">
        <v>55</v>
      </c>
      <c r="AL35" s="13" t="s">
        <v>55</v>
      </c>
      <c r="AM35" s="13" t="s">
        <v>55</v>
      </c>
      <c r="AN35" s="13" t="s">
        <v>55</v>
      </c>
    </row>
    <row r="36" spans="1:40" x14ac:dyDescent="0.2">
      <c r="A36" s="39" t="s">
        <v>57</v>
      </c>
      <c r="B36" s="16">
        <v>169.85640000000001</v>
      </c>
      <c r="C36" s="16">
        <v>28.84432</v>
      </c>
      <c r="D36" s="11">
        <v>636</v>
      </c>
      <c r="E36" s="22">
        <v>176.91050000000001</v>
      </c>
      <c r="F36" s="22">
        <v>28.27854</v>
      </c>
      <c r="G36" s="12">
        <v>737</v>
      </c>
      <c r="H36" s="16">
        <v>248.22970000000001</v>
      </c>
      <c r="I36" s="16">
        <v>52.853119999999997</v>
      </c>
      <c r="J36" s="11">
        <v>332</v>
      </c>
      <c r="K36" s="22">
        <v>251.78739999999999</v>
      </c>
      <c r="L36" s="22">
        <v>24.581060000000001</v>
      </c>
      <c r="M36" s="12">
        <v>594</v>
      </c>
      <c r="N36" s="16">
        <v>184.95140000000001</v>
      </c>
      <c r="O36" s="16">
        <v>26.78135</v>
      </c>
      <c r="P36" s="11">
        <v>581</v>
      </c>
      <c r="Q36" s="22">
        <v>167.20959999999999</v>
      </c>
      <c r="R36" s="22">
        <v>30.35689</v>
      </c>
      <c r="S36" s="12">
        <v>774</v>
      </c>
      <c r="T36" s="16">
        <v>216.31110000000001</v>
      </c>
      <c r="U36" s="16">
        <v>11.87006</v>
      </c>
      <c r="V36" s="11">
        <v>844</v>
      </c>
      <c r="W36" s="22">
        <v>210.83410000000001</v>
      </c>
      <c r="X36" s="22">
        <v>12.544140000000001</v>
      </c>
      <c r="Y36" s="12">
        <v>854</v>
      </c>
      <c r="AG36" s="16">
        <v>9.11</v>
      </c>
      <c r="AH36" s="16">
        <v>9.8699999999999992</v>
      </c>
      <c r="AI36" s="16">
        <v>9.2799999999999994</v>
      </c>
      <c r="AJ36" s="16">
        <v>11.51</v>
      </c>
      <c r="AK36" s="16">
        <v>10.28</v>
      </c>
      <c r="AL36" s="16">
        <v>11.93</v>
      </c>
      <c r="AM36" s="16">
        <v>9.6999999999999993</v>
      </c>
      <c r="AN36" s="16">
        <v>10.97</v>
      </c>
    </row>
    <row r="37" spans="1:40" x14ac:dyDescent="0.2">
      <c r="A37" s="39" t="s">
        <v>58</v>
      </c>
      <c r="B37" s="16">
        <v>161.01439999999999</v>
      </c>
      <c r="C37" s="16">
        <v>27.38907</v>
      </c>
      <c r="D37" s="11">
        <v>786</v>
      </c>
      <c r="E37" s="22">
        <v>298.8922</v>
      </c>
      <c r="F37" s="22">
        <v>37.676259999999999</v>
      </c>
      <c r="G37" s="12">
        <v>844</v>
      </c>
      <c r="H37" s="16">
        <v>289.2758</v>
      </c>
      <c r="I37" s="16">
        <v>87.956270000000004</v>
      </c>
      <c r="J37" s="11">
        <v>186</v>
      </c>
      <c r="K37" s="22">
        <v>261.0591</v>
      </c>
      <c r="L37" s="22">
        <v>163.36439999999999</v>
      </c>
      <c r="M37" s="12">
        <v>66</v>
      </c>
      <c r="N37" s="16">
        <v>218.48410000000001</v>
      </c>
      <c r="O37" s="16">
        <v>23.336490000000001</v>
      </c>
      <c r="P37" s="11">
        <v>866</v>
      </c>
      <c r="Q37" s="22">
        <v>153.9589</v>
      </c>
      <c r="R37" s="22">
        <v>21.90446</v>
      </c>
      <c r="S37" s="12">
        <v>758</v>
      </c>
      <c r="T37" s="16">
        <v>228.27109999999999</v>
      </c>
      <c r="U37" s="16">
        <v>19.22071</v>
      </c>
      <c r="V37" s="11">
        <v>828</v>
      </c>
      <c r="W37" s="22">
        <v>222.81360000000001</v>
      </c>
      <c r="X37" s="22">
        <v>18.447199999999999</v>
      </c>
      <c r="Y37" s="12">
        <v>873</v>
      </c>
      <c r="AG37" s="16">
        <v>9.33</v>
      </c>
      <c r="AH37" s="16">
        <v>11.47</v>
      </c>
      <c r="AI37" s="16">
        <v>8.99</v>
      </c>
      <c r="AJ37" s="16">
        <v>11.67</v>
      </c>
      <c r="AK37" s="16">
        <v>11.13</v>
      </c>
      <c r="AL37" s="16">
        <v>11.52</v>
      </c>
      <c r="AM37" s="16">
        <v>11.73</v>
      </c>
      <c r="AN37" s="16">
        <v>10.84</v>
      </c>
    </row>
    <row r="38" spans="1:40" x14ac:dyDescent="0.2">
      <c r="A38" s="39" t="s">
        <v>59</v>
      </c>
      <c r="B38" s="16">
        <v>213.54419999999999</v>
      </c>
      <c r="C38" s="16">
        <v>62.048699999999997</v>
      </c>
      <c r="D38" s="11">
        <v>832</v>
      </c>
      <c r="E38" s="22">
        <v>244.70609999999999</v>
      </c>
      <c r="F38" s="22">
        <v>31.323440000000002</v>
      </c>
      <c r="G38" s="12">
        <v>885</v>
      </c>
      <c r="H38" s="16">
        <v>352.42099999999999</v>
      </c>
      <c r="I38" s="16">
        <v>66.369699999999995</v>
      </c>
      <c r="J38" s="11">
        <v>317</v>
      </c>
      <c r="K38" s="22">
        <v>247.35149999999999</v>
      </c>
      <c r="L38" s="22">
        <v>49.131549999999997</v>
      </c>
      <c r="M38" s="12">
        <v>154</v>
      </c>
      <c r="N38" s="16">
        <v>123.7658</v>
      </c>
      <c r="O38" s="16">
        <v>15.17151</v>
      </c>
      <c r="P38" s="11">
        <v>760</v>
      </c>
      <c r="Q38" s="22">
        <v>143.23500000000001</v>
      </c>
      <c r="R38" s="22">
        <v>28.05829</v>
      </c>
      <c r="S38" s="12">
        <v>865</v>
      </c>
      <c r="T38" s="16">
        <v>244.10480000000001</v>
      </c>
      <c r="U38" s="16">
        <v>37.969679999999997</v>
      </c>
      <c r="V38" s="11">
        <v>859</v>
      </c>
      <c r="W38" s="22">
        <v>263.23649999999998</v>
      </c>
      <c r="X38" s="22">
        <v>20.987749999999998</v>
      </c>
      <c r="Y38" s="12">
        <v>528</v>
      </c>
      <c r="AG38" s="16">
        <v>9.17</v>
      </c>
      <c r="AH38" s="16">
        <v>11.38</v>
      </c>
      <c r="AI38" s="16">
        <v>8.09</v>
      </c>
      <c r="AJ38" s="16">
        <v>11.05</v>
      </c>
      <c r="AK38" s="16">
        <v>10.4</v>
      </c>
      <c r="AL38" s="16">
        <v>11.08</v>
      </c>
      <c r="AM38" s="16">
        <v>10.44</v>
      </c>
      <c r="AN38" s="16">
        <v>11.03</v>
      </c>
    </row>
    <row r="39" spans="1:40" x14ac:dyDescent="0.2">
      <c r="AG39" s="16">
        <v>8.76</v>
      </c>
      <c r="AH39" s="16">
        <v>11.68</v>
      </c>
      <c r="AI39" s="16">
        <v>8.1300000000000008</v>
      </c>
      <c r="AJ39" s="16">
        <v>8.84</v>
      </c>
      <c r="AK39" s="16">
        <v>9.86</v>
      </c>
      <c r="AL39" s="16">
        <v>11.19</v>
      </c>
      <c r="AM39" s="16">
        <v>9.92</v>
      </c>
      <c r="AN39" s="16">
        <v>10.87</v>
      </c>
    </row>
    <row r="40" spans="1:40" x14ac:dyDescent="0.2">
      <c r="AG40" s="16">
        <v>8.49</v>
      </c>
      <c r="AH40" s="16">
        <v>10.97</v>
      </c>
      <c r="AI40" s="16">
        <v>8.19</v>
      </c>
      <c r="AJ40" s="16">
        <v>8.9700000000000006</v>
      </c>
      <c r="AK40" s="16">
        <v>9.26</v>
      </c>
      <c r="AL40" s="16">
        <v>11.46</v>
      </c>
      <c r="AM40" s="16">
        <v>9.81</v>
      </c>
      <c r="AN40" s="16">
        <v>10.72</v>
      </c>
    </row>
    <row r="41" spans="1:40" x14ac:dyDescent="0.2">
      <c r="B41" s="120" t="s">
        <v>42</v>
      </c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AG41" s="16">
        <v>7.69</v>
      </c>
      <c r="AH41" s="16">
        <v>10.84</v>
      </c>
      <c r="AI41" s="16">
        <v>8.02</v>
      </c>
      <c r="AJ41" s="16">
        <v>9.48</v>
      </c>
      <c r="AK41" s="16">
        <v>9.8000000000000007</v>
      </c>
      <c r="AL41" s="16">
        <v>10.02</v>
      </c>
      <c r="AM41" s="16">
        <v>9.59</v>
      </c>
      <c r="AN41" s="16">
        <v>10.5</v>
      </c>
    </row>
    <row r="42" spans="1:40" x14ac:dyDescent="0.2">
      <c r="B42" s="140" t="s">
        <v>30</v>
      </c>
      <c r="C42" s="140"/>
      <c r="D42" s="140"/>
      <c r="E42" s="141" t="s">
        <v>4</v>
      </c>
      <c r="F42" s="141"/>
      <c r="G42" s="141"/>
      <c r="H42" s="140" t="s">
        <v>32</v>
      </c>
      <c r="I42" s="140"/>
      <c r="J42" s="140"/>
      <c r="K42" s="141" t="s">
        <v>45</v>
      </c>
      <c r="L42" s="141"/>
      <c r="M42" s="141"/>
      <c r="N42" s="140" t="s">
        <v>34</v>
      </c>
      <c r="O42" s="140"/>
      <c r="P42" s="140"/>
      <c r="Q42" s="141" t="s">
        <v>46</v>
      </c>
      <c r="R42" s="141"/>
      <c r="S42" s="141"/>
      <c r="T42" s="140" t="s">
        <v>36</v>
      </c>
      <c r="U42" s="140"/>
      <c r="V42" s="140"/>
      <c r="W42" s="141" t="s">
        <v>47</v>
      </c>
      <c r="X42" s="141"/>
      <c r="Y42" s="141"/>
      <c r="AG42" s="16">
        <v>9.9499999999999993</v>
      </c>
      <c r="AH42" s="16">
        <v>11.03</v>
      </c>
      <c r="AI42" s="16">
        <v>8.5299999999999994</v>
      </c>
      <c r="AJ42" s="16">
        <v>8.81</v>
      </c>
      <c r="AK42" s="16">
        <v>8.6199999999999992</v>
      </c>
      <c r="AL42" s="16">
        <v>10.1</v>
      </c>
      <c r="AM42" s="16">
        <v>9.75</v>
      </c>
      <c r="AN42" s="16">
        <v>11.4</v>
      </c>
    </row>
    <row r="43" spans="1:40" x14ac:dyDescent="0.2">
      <c r="B43" s="13" t="s">
        <v>48</v>
      </c>
      <c r="C43" s="13" t="s">
        <v>49</v>
      </c>
      <c r="D43" s="13" t="s">
        <v>50</v>
      </c>
      <c r="E43" s="13" t="s">
        <v>48</v>
      </c>
      <c r="F43" s="13" t="s">
        <v>49</v>
      </c>
      <c r="G43" s="13" t="s">
        <v>50</v>
      </c>
      <c r="H43" s="13" t="s">
        <v>48</v>
      </c>
      <c r="I43" s="13" t="s">
        <v>49</v>
      </c>
      <c r="J43" s="13" t="s">
        <v>50</v>
      </c>
      <c r="K43" s="13" t="s">
        <v>48</v>
      </c>
      <c r="L43" s="13" t="s">
        <v>49</v>
      </c>
      <c r="M43" s="13" t="s">
        <v>50</v>
      </c>
      <c r="N43" s="13" t="s">
        <v>48</v>
      </c>
      <c r="O43" s="13" t="s">
        <v>49</v>
      </c>
      <c r="P43" s="13" t="s">
        <v>50</v>
      </c>
      <c r="Q43" s="13" t="s">
        <v>48</v>
      </c>
      <c r="R43" s="13" t="s">
        <v>49</v>
      </c>
      <c r="S43" s="13" t="s">
        <v>50</v>
      </c>
      <c r="T43" s="13" t="s">
        <v>48</v>
      </c>
      <c r="U43" s="13" t="s">
        <v>49</v>
      </c>
      <c r="V43" s="13" t="s">
        <v>50</v>
      </c>
      <c r="W43" s="13" t="s">
        <v>48</v>
      </c>
      <c r="X43" s="13" t="s">
        <v>49</v>
      </c>
      <c r="Y43" s="13" t="s">
        <v>50</v>
      </c>
      <c r="AG43" s="16">
        <v>9.66</v>
      </c>
      <c r="AH43" s="16">
        <v>10.87</v>
      </c>
      <c r="AI43" s="16">
        <v>8.81</v>
      </c>
      <c r="AJ43" s="16">
        <v>8.6999999999999993</v>
      </c>
      <c r="AK43" s="16">
        <v>9.6199999999999992</v>
      </c>
      <c r="AL43" s="16">
        <v>9.9</v>
      </c>
      <c r="AM43" s="16">
        <v>8.56</v>
      </c>
      <c r="AN43" s="16">
        <v>10.26</v>
      </c>
    </row>
    <row r="44" spans="1:40" x14ac:dyDescent="0.2">
      <c r="A44" s="39" t="s">
        <v>60</v>
      </c>
      <c r="B44" s="16">
        <v>344.21499999999997</v>
      </c>
      <c r="C44" s="16">
        <v>94.052890000000005</v>
      </c>
      <c r="D44" s="11">
        <v>446</v>
      </c>
      <c r="E44" s="22">
        <v>435.70510000000002</v>
      </c>
      <c r="F44" s="22">
        <v>107.70010000000001</v>
      </c>
      <c r="G44" s="12">
        <v>598</v>
      </c>
      <c r="H44" s="16">
        <v>129.5718</v>
      </c>
      <c r="I44" s="16">
        <v>45.286380000000001</v>
      </c>
      <c r="J44" s="11">
        <v>120</v>
      </c>
      <c r="K44" s="22">
        <v>257.5702</v>
      </c>
      <c r="L44" s="22">
        <v>72.765320000000003</v>
      </c>
      <c r="M44" s="12">
        <v>601</v>
      </c>
      <c r="N44" s="16">
        <v>469.08909999999997</v>
      </c>
      <c r="O44" s="16">
        <v>53.783920000000002</v>
      </c>
      <c r="P44" s="11">
        <v>589</v>
      </c>
      <c r="Q44" s="22">
        <v>530.1241</v>
      </c>
      <c r="R44" s="22">
        <v>58.475900000000003</v>
      </c>
      <c r="S44" s="12">
        <v>605</v>
      </c>
      <c r="T44" s="16">
        <v>396.79020000000003</v>
      </c>
      <c r="U44" s="16">
        <v>37.090800000000002</v>
      </c>
      <c r="V44" s="11">
        <v>775</v>
      </c>
      <c r="W44" s="22">
        <v>432.20530000000002</v>
      </c>
      <c r="X44" s="22">
        <v>30.144380000000002</v>
      </c>
      <c r="Y44" s="12">
        <v>875</v>
      </c>
      <c r="AG44" s="16">
        <v>9.17</v>
      </c>
      <c r="AH44" s="16">
        <v>10.72</v>
      </c>
      <c r="AI44" s="16">
        <v>8.0500000000000007</v>
      </c>
      <c r="AJ44" s="16">
        <v>9.75</v>
      </c>
      <c r="AK44" s="16">
        <v>9.52</v>
      </c>
      <c r="AL44" s="16">
        <v>10.25</v>
      </c>
      <c r="AM44" s="16">
        <v>10.67</v>
      </c>
      <c r="AN44" s="16">
        <v>9.75</v>
      </c>
    </row>
    <row r="45" spans="1:40" x14ac:dyDescent="0.2">
      <c r="A45" s="39" t="s">
        <v>61</v>
      </c>
      <c r="B45" s="16">
        <v>443.78179999999998</v>
      </c>
      <c r="C45" s="16">
        <v>111.75879999999999</v>
      </c>
      <c r="D45" s="11">
        <v>558</v>
      </c>
      <c r="E45" s="22">
        <v>447.0806</v>
      </c>
      <c r="F45" s="22">
        <v>142.28030000000001</v>
      </c>
      <c r="G45" s="12">
        <v>638</v>
      </c>
      <c r="H45" s="16">
        <v>95.983819999999994</v>
      </c>
      <c r="I45" s="16">
        <v>39.196390000000001</v>
      </c>
      <c r="J45" s="11">
        <v>117</v>
      </c>
      <c r="K45" s="22">
        <v>205.26759999999999</v>
      </c>
      <c r="L45" s="22">
        <v>47.536499999999997</v>
      </c>
      <c r="M45" s="12">
        <v>481</v>
      </c>
      <c r="N45" s="16">
        <v>671.21600000000001</v>
      </c>
      <c r="O45" s="16">
        <v>66.864519999999999</v>
      </c>
      <c r="P45" s="11">
        <v>827</v>
      </c>
      <c r="Q45" s="22">
        <v>720.55229999999995</v>
      </c>
      <c r="R45" s="22">
        <v>101.35939999999999</v>
      </c>
      <c r="S45" s="12">
        <v>858</v>
      </c>
      <c r="T45" s="16">
        <v>432.17989999999998</v>
      </c>
      <c r="U45" s="16">
        <v>30.054300000000001</v>
      </c>
      <c r="V45" s="11">
        <v>764</v>
      </c>
      <c r="W45" s="22">
        <v>424.12630000000001</v>
      </c>
      <c r="X45" s="22">
        <v>21.472259999999999</v>
      </c>
      <c r="Y45" s="12">
        <v>302</v>
      </c>
      <c r="AG45" s="16">
        <v>10.64</v>
      </c>
      <c r="AH45" s="16">
        <v>10.5</v>
      </c>
      <c r="AI45" s="16">
        <v>8.4600000000000009</v>
      </c>
      <c r="AJ45" s="16">
        <v>8.59</v>
      </c>
      <c r="AK45" s="16">
        <v>9.99</v>
      </c>
      <c r="AL45" s="16">
        <v>10.65</v>
      </c>
      <c r="AM45" s="16">
        <v>9.85</v>
      </c>
      <c r="AN45" s="16">
        <v>8.59</v>
      </c>
    </row>
    <row r="46" spans="1:40" x14ac:dyDescent="0.2">
      <c r="A46" s="39" t="s">
        <v>62</v>
      </c>
      <c r="B46" s="16">
        <v>481.88639999999998</v>
      </c>
      <c r="C46" s="16">
        <v>116.1191</v>
      </c>
      <c r="D46" s="11">
        <v>670</v>
      </c>
      <c r="E46" s="22">
        <v>434.2217</v>
      </c>
      <c r="F46" s="22">
        <v>99.031530000000004</v>
      </c>
      <c r="G46" s="12">
        <v>586</v>
      </c>
      <c r="H46" s="16">
        <v>106.3075</v>
      </c>
      <c r="I46" s="16">
        <v>46.323740000000001</v>
      </c>
      <c r="J46" s="11">
        <v>171</v>
      </c>
      <c r="K46" s="22">
        <v>131.88560000000001</v>
      </c>
      <c r="L46" s="22">
        <v>32.265270000000001</v>
      </c>
      <c r="M46" s="12">
        <v>286</v>
      </c>
      <c r="N46" s="16">
        <v>733.38239999999996</v>
      </c>
      <c r="O46" s="16">
        <v>83.393699999999995</v>
      </c>
      <c r="P46" s="11">
        <v>712</v>
      </c>
      <c r="Q46" s="22">
        <v>728.71289999999999</v>
      </c>
      <c r="R46" s="22">
        <v>64.427909999999997</v>
      </c>
      <c r="S46" s="12">
        <v>771</v>
      </c>
      <c r="T46" s="16">
        <v>480.72030000000001</v>
      </c>
      <c r="U46" s="16">
        <v>57.048360000000002</v>
      </c>
      <c r="V46" s="11">
        <v>900</v>
      </c>
      <c r="W46" s="22">
        <v>328.76060000000001</v>
      </c>
      <c r="X46" s="22">
        <v>83.048410000000004</v>
      </c>
      <c r="Y46" s="12">
        <v>576</v>
      </c>
      <c r="AG46" s="16">
        <v>11.29</v>
      </c>
      <c r="AH46" s="16">
        <v>11.4</v>
      </c>
      <c r="AI46" s="16">
        <v>8.42</v>
      </c>
      <c r="AJ46" s="16">
        <v>10.32</v>
      </c>
      <c r="AK46" s="16">
        <v>9.06</v>
      </c>
      <c r="AL46" s="16"/>
      <c r="AM46" s="16">
        <v>9.36</v>
      </c>
      <c r="AN46" s="16">
        <v>10.32</v>
      </c>
    </row>
    <row r="47" spans="1:40" x14ac:dyDescent="0.2">
      <c r="AG47" s="16">
        <v>10.62</v>
      </c>
      <c r="AH47" s="16">
        <v>10.26</v>
      </c>
      <c r="AI47" s="16">
        <v>8.39</v>
      </c>
      <c r="AJ47" s="16">
        <v>9.06</v>
      </c>
      <c r="AK47" s="16">
        <v>8.83</v>
      </c>
      <c r="AL47" s="16"/>
      <c r="AM47" s="16">
        <v>9.7100000000000009</v>
      </c>
      <c r="AN47" s="16">
        <v>9.06</v>
      </c>
    </row>
    <row r="48" spans="1:40" x14ac:dyDescent="0.2">
      <c r="AG48" s="16">
        <v>9.7799999999999994</v>
      </c>
      <c r="AH48" s="16">
        <v>10.02</v>
      </c>
      <c r="AI48" s="16">
        <v>8.4700000000000006</v>
      </c>
      <c r="AJ48" s="16"/>
      <c r="AK48" s="16">
        <v>10.210000000000001</v>
      </c>
      <c r="AL48" s="16"/>
      <c r="AM48" s="16">
        <v>9.86</v>
      </c>
      <c r="AN48" s="16"/>
    </row>
    <row r="49" spans="1:40" x14ac:dyDescent="0.2">
      <c r="B49" s="120" t="s">
        <v>43</v>
      </c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AG49" s="16">
        <v>11.24</v>
      </c>
      <c r="AH49" s="16">
        <v>10.1</v>
      </c>
      <c r="AI49" s="16">
        <v>9.23</v>
      </c>
      <c r="AJ49" s="16"/>
      <c r="AK49" s="16">
        <v>9.89</v>
      </c>
      <c r="AL49" s="16"/>
      <c r="AM49" s="16">
        <v>9.68</v>
      </c>
      <c r="AN49" s="54"/>
    </row>
    <row r="50" spans="1:40" x14ac:dyDescent="0.2">
      <c r="B50" s="140" t="s">
        <v>30</v>
      </c>
      <c r="C50" s="140"/>
      <c r="D50" s="140"/>
      <c r="E50" s="141" t="s">
        <v>31</v>
      </c>
      <c r="F50" s="141"/>
      <c r="G50" s="141"/>
      <c r="H50" s="140" t="s">
        <v>32</v>
      </c>
      <c r="I50" s="140"/>
      <c r="J50" s="140"/>
      <c r="K50" s="141" t="s">
        <v>33</v>
      </c>
      <c r="L50" s="141"/>
      <c r="M50" s="141"/>
      <c r="N50" s="140" t="s">
        <v>34</v>
      </c>
      <c r="O50" s="140"/>
      <c r="P50" s="140"/>
      <c r="Q50" s="141" t="s">
        <v>35</v>
      </c>
      <c r="R50" s="141"/>
      <c r="S50" s="141"/>
      <c r="T50" s="140" t="s">
        <v>36</v>
      </c>
      <c r="U50" s="140"/>
      <c r="V50" s="140"/>
      <c r="W50" s="141" t="s">
        <v>37</v>
      </c>
      <c r="X50" s="141"/>
      <c r="Y50" s="141"/>
      <c r="AG50" s="16">
        <v>10.88</v>
      </c>
      <c r="AH50" s="16">
        <v>9.9</v>
      </c>
      <c r="AI50" s="16">
        <v>9.07</v>
      </c>
      <c r="AJ50" s="16"/>
      <c r="AK50" s="16">
        <v>9.1300000000000008</v>
      </c>
      <c r="AL50" s="16"/>
      <c r="AM50" s="16">
        <v>9.9499999999999993</v>
      </c>
      <c r="AN50" s="54"/>
    </row>
    <row r="51" spans="1:40" x14ac:dyDescent="0.2">
      <c r="B51" s="13" t="s">
        <v>48</v>
      </c>
      <c r="C51" s="13" t="s">
        <v>49</v>
      </c>
      <c r="D51" s="13" t="s">
        <v>50</v>
      </c>
      <c r="E51" s="13" t="s">
        <v>48</v>
      </c>
      <c r="F51" s="13" t="s">
        <v>49</v>
      </c>
      <c r="G51" s="13" t="s">
        <v>50</v>
      </c>
      <c r="H51" s="13" t="s">
        <v>48</v>
      </c>
      <c r="I51" s="13" t="s">
        <v>49</v>
      </c>
      <c r="J51" s="13" t="s">
        <v>50</v>
      </c>
      <c r="K51" s="13" t="s">
        <v>48</v>
      </c>
      <c r="L51" s="13" t="s">
        <v>49</v>
      </c>
      <c r="M51" s="13" t="s">
        <v>50</v>
      </c>
      <c r="N51" s="13" t="s">
        <v>48</v>
      </c>
      <c r="O51" s="13" t="s">
        <v>49</v>
      </c>
      <c r="P51" s="13" t="s">
        <v>50</v>
      </c>
      <c r="Q51" s="13" t="s">
        <v>48</v>
      </c>
      <c r="R51" s="13" t="s">
        <v>49</v>
      </c>
      <c r="S51" s="13" t="s">
        <v>50</v>
      </c>
      <c r="T51" s="13" t="s">
        <v>48</v>
      </c>
      <c r="U51" s="13" t="s">
        <v>49</v>
      </c>
      <c r="V51" s="13" t="s">
        <v>50</v>
      </c>
      <c r="W51" s="13" t="s">
        <v>48</v>
      </c>
      <c r="X51" s="13" t="s">
        <v>49</v>
      </c>
      <c r="Y51" s="13" t="s">
        <v>50</v>
      </c>
      <c r="AG51" s="16">
        <v>9.9499999999999993</v>
      </c>
      <c r="AH51" s="16">
        <v>10.25</v>
      </c>
      <c r="AI51" s="16">
        <v>9.83</v>
      </c>
      <c r="AJ51" s="16"/>
      <c r="AK51" s="16">
        <v>9.49</v>
      </c>
      <c r="AL51" s="16"/>
      <c r="AM51" s="16">
        <v>10.79</v>
      </c>
      <c r="AN51" s="54"/>
    </row>
    <row r="52" spans="1:40" x14ac:dyDescent="0.2">
      <c r="A52" s="39" t="s">
        <v>60</v>
      </c>
      <c r="B52" s="16">
        <v>800.2998</v>
      </c>
      <c r="C52" s="16">
        <v>239.9778</v>
      </c>
      <c r="D52" s="11">
        <v>446</v>
      </c>
      <c r="E52" s="22">
        <v>1410.662</v>
      </c>
      <c r="F52" s="22">
        <v>107.19710000000001</v>
      </c>
      <c r="G52" s="12">
        <v>598</v>
      </c>
      <c r="H52" s="16">
        <v>616.81700000000001</v>
      </c>
      <c r="I52" s="16">
        <v>147.85659999999999</v>
      </c>
      <c r="J52" s="11">
        <v>120</v>
      </c>
      <c r="K52" s="22">
        <v>2047.684</v>
      </c>
      <c r="L52" s="22">
        <v>240.46639999999999</v>
      </c>
      <c r="M52" s="12">
        <v>601</v>
      </c>
      <c r="N52" s="16">
        <v>880.16790000000003</v>
      </c>
      <c r="O52" s="16">
        <v>193.9718</v>
      </c>
      <c r="P52" s="11">
        <v>589</v>
      </c>
      <c r="Q52" s="22">
        <v>1480.3119999999999</v>
      </c>
      <c r="R52" s="22">
        <v>156.71969999999999</v>
      </c>
      <c r="S52" s="12">
        <v>605</v>
      </c>
      <c r="T52" s="16">
        <v>781.87490000000003</v>
      </c>
      <c r="U52" s="16">
        <v>52.423569999999998</v>
      </c>
      <c r="V52" s="11">
        <v>775</v>
      </c>
      <c r="W52" s="22">
        <v>2627.9450000000002</v>
      </c>
      <c r="X52" s="22">
        <v>232.5752</v>
      </c>
      <c r="Y52" s="12">
        <v>875</v>
      </c>
      <c r="AG52" s="16">
        <v>10.73</v>
      </c>
      <c r="AH52" s="16">
        <v>10.65</v>
      </c>
      <c r="AI52" s="16">
        <v>8.2899999999999991</v>
      </c>
      <c r="AJ52" s="16"/>
      <c r="AK52" s="16">
        <v>10.17</v>
      </c>
      <c r="AL52" s="16"/>
      <c r="AM52" s="16">
        <v>10.19</v>
      </c>
      <c r="AN52" s="54"/>
    </row>
    <row r="53" spans="1:40" x14ac:dyDescent="0.2">
      <c r="A53" s="39" t="s">
        <v>61</v>
      </c>
      <c r="B53" s="16">
        <v>629.20709999999997</v>
      </c>
      <c r="C53" s="16">
        <v>29.515910000000002</v>
      </c>
      <c r="D53" s="11">
        <v>558</v>
      </c>
      <c r="E53" s="22">
        <v>1435.9580000000001</v>
      </c>
      <c r="F53" s="22">
        <v>155.9742</v>
      </c>
      <c r="G53" s="12">
        <v>638</v>
      </c>
      <c r="H53" s="16">
        <v>775.84569999999997</v>
      </c>
      <c r="I53" s="16">
        <v>106.6015</v>
      </c>
      <c r="J53" s="11">
        <v>117</v>
      </c>
      <c r="K53" s="22">
        <v>2366.11</v>
      </c>
      <c r="L53" s="22">
        <v>284.358</v>
      </c>
      <c r="M53" s="12">
        <v>481</v>
      </c>
      <c r="N53" s="16">
        <v>712.94069999999999</v>
      </c>
      <c r="O53" s="16">
        <v>49.803789999999999</v>
      </c>
      <c r="P53" s="11">
        <v>827</v>
      </c>
      <c r="Q53" s="22">
        <v>1515.02</v>
      </c>
      <c r="R53" s="22">
        <v>168.95099999999999</v>
      </c>
      <c r="S53" s="12">
        <v>858</v>
      </c>
      <c r="T53" s="16">
        <v>744.91010000000006</v>
      </c>
      <c r="U53" s="16">
        <v>58.348059999999997</v>
      </c>
      <c r="V53" s="11">
        <v>764</v>
      </c>
      <c r="W53" s="22">
        <v>2948.252</v>
      </c>
      <c r="X53" s="22">
        <v>100.34180000000001</v>
      </c>
      <c r="Y53" s="12">
        <v>302</v>
      </c>
      <c r="AG53" s="16">
        <v>11.11</v>
      </c>
      <c r="AH53" s="16"/>
      <c r="AI53" s="16">
        <v>8.51</v>
      </c>
      <c r="AJ53" s="16"/>
      <c r="AK53" s="16">
        <v>9.8699999999999992</v>
      </c>
      <c r="AL53" s="16"/>
      <c r="AM53" s="16">
        <v>9.8800000000000008</v>
      </c>
      <c r="AN53" s="54"/>
    </row>
    <row r="54" spans="1:40" x14ac:dyDescent="0.2">
      <c r="A54" s="39" t="s">
        <v>62</v>
      </c>
      <c r="B54" s="16">
        <v>665.81889999999999</v>
      </c>
      <c r="C54" s="16">
        <v>42.280470000000001</v>
      </c>
      <c r="D54" s="11">
        <v>670</v>
      </c>
      <c r="E54" s="22">
        <v>1489.0909999999999</v>
      </c>
      <c r="F54" s="22">
        <v>164.19309999999999</v>
      </c>
      <c r="G54" s="12">
        <v>586</v>
      </c>
      <c r="H54" s="16">
        <v>747.01919999999996</v>
      </c>
      <c r="I54" s="16">
        <v>146.62209999999999</v>
      </c>
      <c r="J54" s="11">
        <v>171</v>
      </c>
      <c r="K54" s="22">
        <v>1775.6669999999999</v>
      </c>
      <c r="L54" s="22">
        <v>179.5521</v>
      </c>
      <c r="M54" s="12">
        <v>286</v>
      </c>
      <c r="N54" s="16">
        <v>614.65009999999995</v>
      </c>
      <c r="O54" s="16">
        <v>79.521420000000006</v>
      </c>
      <c r="P54" s="11">
        <v>712</v>
      </c>
      <c r="Q54" s="22">
        <v>1538.415</v>
      </c>
      <c r="R54" s="22">
        <v>57.839320000000001</v>
      </c>
      <c r="S54" s="12">
        <v>771</v>
      </c>
      <c r="T54" s="16">
        <v>843.46220000000005</v>
      </c>
      <c r="U54" s="16">
        <v>43.456679999999999</v>
      </c>
      <c r="V54" s="11">
        <v>900</v>
      </c>
      <c r="W54" s="22">
        <v>2764.3789999999999</v>
      </c>
      <c r="X54" s="22">
        <v>250.79839999999999</v>
      </c>
      <c r="Y54" s="12">
        <v>576</v>
      </c>
      <c r="AG54" s="16">
        <v>8.94</v>
      </c>
      <c r="AH54" s="16"/>
      <c r="AI54" s="16">
        <v>8</v>
      </c>
      <c r="AJ54" s="16"/>
      <c r="AK54" s="16">
        <v>9.8000000000000007</v>
      </c>
      <c r="AL54" s="16"/>
      <c r="AM54" s="16">
        <v>9.77</v>
      </c>
      <c r="AN54" s="54"/>
    </row>
    <row r="55" spans="1:40" x14ac:dyDescent="0.2">
      <c r="AG55" s="16">
        <v>9.32</v>
      </c>
      <c r="AH55" s="16"/>
      <c r="AI55" s="16">
        <v>8.1999999999999993</v>
      </c>
      <c r="AJ55" s="16"/>
      <c r="AK55" s="16">
        <v>9.82</v>
      </c>
      <c r="AL55" s="16"/>
      <c r="AM55" s="16">
        <v>8.84</v>
      </c>
      <c r="AN55" s="54"/>
    </row>
    <row r="56" spans="1:40" x14ac:dyDescent="0.2">
      <c r="AG56" s="16">
        <v>9.5299999999999994</v>
      </c>
      <c r="AH56" s="16"/>
      <c r="AI56" s="16">
        <v>9.76</v>
      </c>
      <c r="AJ56" s="16"/>
      <c r="AK56" s="16">
        <v>11.38</v>
      </c>
      <c r="AL56" s="16"/>
      <c r="AM56" s="16">
        <v>9.5</v>
      </c>
      <c r="AN56" s="54"/>
    </row>
    <row r="57" spans="1:40" x14ac:dyDescent="0.2">
      <c r="AG57" s="16">
        <v>8.84</v>
      </c>
      <c r="AH57" s="16"/>
      <c r="AI57" s="16"/>
      <c r="AJ57" s="16"/>
      <c r="AK57" s="16">
        <v>9.3699999999999992</v>
      </c>
      <c r="AL57" s="16"/>
      <c r="AM57" s="16">
        <v>10.08</v>
      </c>
      <c r="AN57" s="54"/>
    </row>
    <row r="58" spans="1:40" x14ac:dyDescent="0.2">
      <c r="A58" s="131" t="s">
        <v>511</v>
      </c>
      <c r="B58" s="131"/>
      <c r="C58" s="131"/>
      <c r="E58" s="131" t="s">
        <v>512</v>
      </c>
      <c r="F58" s="131"/>
      <c r="G58" s="131"/>
      <c r="AG58" s="16"/>
      <c r="AH58" s="16"/>
      <c r="AI58" s="16"/>
      <c r="AJ58" s="16"/>
      <c r="AK58" s="16">
        <v>8.81</v>
      </c>
      <c r="AL58" s="16"/>
      <c r="AM58" s="16">
        <v>9.6999999999999993</v>
      </c>
      <c r="AN58" s="54"/>
    </row>
    <row r="59" spans="1:40" x14ac:dyDescent="0.2">
      <c r="A59" s="74" t="s">
        <v>501</v>
      </c>
      <c r="B59" s="73" t="s">
        <v>74</v>
      </c>
      <c r="C59" s="73">
        <v>0.36330000000000001</v>
      </c>
      <c r="E59" s="74" t="s">
        <v>501</v>
      </c>
      <c r="F59" s="73" t="s">
        <v>74</v>
      </c>
      <c r="G59" s="73">
        <v>0.99460000000000004</v>
      </c>
      <c r="AG59" s="16"/>
      <c r="AH59" s="16"/>
      <c r="AI59" s="16"/>
      <c r="AJ59" s="16"/>
      <c r="AK59" s="16">
        <v>12.73</v>
      </c>
      <c r="AL59" s="16"/>
      <c r="AM59" s="16">
        <v>9.7899999999999991</v>
      </c>
      <c r="AN59" s="54"/>
    </row>
    <row r="60" spans="1:40" x14ac:dyDescent="0.2">
      <c r="A60" s="74" t="s">
        <v>502</v>
      </c>
      <c r="B60" s="73" t="s">
        <v>121</v>
      </c>
      <c r="C60" s="73">
        <v>3.0000000000000001E-3</v>
      </c>
      <c r="E60" s="74" t="s">
        <v>502</v>
      </c>
      <c r="F60" s="73" t="s">
        <v>121</v>
      </c>
      <c r="G60" s="73">
        <v>2E-3</v>
      </c>
      <c r="AG60" s="16"/>
      <c r="AH60" s="16"/>
      <c r="AI60" s="16"/>
      <c r="AJ60" s="16"/>
      <c r="AK60" s="16">
        <v>9.41</v>
      </c>
      <c r="AL60" s="16"/>
      <c r="AM60" s="16">
        <v>9.4</v>
      </c>
      <c r="AN60" s="54"/>
    </row>
    <row r="61" spans="1:40" x14ac:dyDescent="0.2">
      <c r="A61" s="74" t="s">
        <v>503</v>
      </c>
      <c r="B61" s="73" t="s">
        <v>79</v>
      </c>
      <c r="C61" s="73">
        <v>1.3100000000000001E-2</v>
      </c>
      <c r="E61" s="74" t="s">
        <v>503</v>
      </c>
      <c r="F61" s="73" t="s">
        <v>139</v>
      </c>
      <c r="G61" s="73">
        <v>8.0000000000000004E-4</v>
      </c>
      <c r="AG61" s="16"/>
      <c r="AH61" s="16"/>
      <c r="AI61" s="16"/>
      <c r="AJ61" s="16"/>
      <c r="AK61" s="16">
        <v>9.6199999999999992</v>
      </c>
      <c r="AL61" s="16"/>
      <c r="AM61" s="54"/>
      <c r="AN61" s="54"/>
    </row>
    <row r="62" spans="1:40" x14ac:dyDescent="0.2">
      <c r="A62" s="74" t="s">
        <v>504</v>
      </c>
      <c r="B62" s="73" t="s">
        <v>74</v>
      </c>
      <c r="C62" s="73" t="s">
        <v>75</v>
      </c>
      <c r="E62" s="74" t="s">
        <v>504</v>
      </c>
      <c r="F62" s="73" t="s">
        <v>74</v>
      </c>
      <c r="G62" s="73">
        <v>0.95899999999999996</v>
      </c>
      <c r="AG62" s="16"/>
      <c r="AH62" s="16"/>
      <c r="AI62" s="16"/>
      <c r="AJ62" s="16"/>
      <c r="AK62" s="16">
        <v>9.18</v>
      </c>
      <c r="AL62" s="16"/>
      <c r="AM62" s="54"/>
      <c r="AN62" s="54"/>
    </row>
    <row r="63" spans="1:40" x14ac:dyDescent="0.2">
      <c r="A63" s="74" t="s">
        <v>505</v>
      </c>
      <c r="B63" s="73" t="s">
        <v>74</v>
      </c>
      <c r="C63" s="73">
        <v>0.17599999999999999</v>
      </c>
      <c r="E63" s="74" t="s">
        <v>505</v>
      </c>
      <c r="F63" s="73" t="s">
        <v>121</v>
      </c>
      <c r="G63" s="73">
        <v>1.5E-3</v>
      </c>
    </row>
    <row r="64" spans="1:40" x14ac:dyDescent="0.2">
      <c r="A64" s="74" t="s">
        <v>506</v>
      </c>
      <c r="B64" s="73" t="s">
        <v>79</v>
      </c>
      <c r="C64" s="73">
        <v>2.0299999999999999E-2</v>
      </c>
      <c r="E64" s="74" t="s">
        <v>506</v>
      </c>
      <c r="F64" s="73" t="s">
        <v>121</v>
      </c>
      <c r="G64" s="73">
        <v>1.6000000000000001E-3</v>
      </c>
    </row>
    <row r="65" spans="1:38" x14ac:dyDescent="0.2">
      <c r="A65" s="56"/>
      <c r="B65" s="56"/>
      <c r="C65" s="56"/>
      <c r="E65" s="56"/>
      <c r="F65" s="56"/>
      <c r="G65" s="56"/>
    </row>
    <row r="66" spans="1:38" x14ac:dyDescent="0.2">
      <c r="A66" s="78" t="s">
        <v>507</v>
      </c>
      <c r="B66" s="73" t="s">
        <v>74</v>
      </c>
      <c r="C66" s="73">
        <v>0.2661</v>
      </c>
      <c r="E66" s="78" t="s">
        <v>507</v>
      </c>
      <c r="F66" s="73" t="s">
        <v>74</v>
      </c>
      <c r="G66" s="73">
        <v>0.56899999999999995</v>
      </c>
      <c r="AG66" s="120" t="s">
        <v>122</v>
      </c>
      <c r="AH66" s="120"/>
      <c r="AI66" s="120"/>
      <c r="AJ66" s="120"/>
      <c r="AK66" s="120"/>
      <c r="AL66" s="120"/>
    </row>
    <row r="67" spans="1:38" x14ac:dyDescent="0.2">
      <c r="A67" s="78" t="s">
        <v>510</v>
      </c>
      <c r="B67" s="73" t="s">
        <v>74</v>
      </c>
      <c r="C67" s="73">
        <v>0.72529999999999994</v>
      </c>
      <c r="E67" s="78" t="s">
        <v>510</v>
      </c>
      <c r="F67" s="73" t="s">
        <v>74</v>
      </c>
      <c r="G67" s="73">
        <v>0.1701</v>
      </c>
      <c r="AG67" s="26" t="s">
        <v>65</v>
      </c>
      <c r="AH67" s="11" t="s">
        <v>66</v>
      </c>
      <c r="AI67" s="11" t="s">
        <v>67</v>
      </c>
      <c r="AJ67" s="11" t="s">
        <v>68</v>
      </c>
      <c r="AK67" s="11" t="s">
        <v>69</v>
      </c>
      <c r="AL67" s="11" t="s">
        <v>70</v>
      </c>
    </row>
    <row r="68" spans="1:38" x14ac:dyDescent="0.2">
      <c r="A68" s="78" t="s">
        <v>508</v>
      </c>
      <c r="B68" s="73" t="s">
        <v>139</v>
      </c>
      <c r="C68" s="73">
        <v>5.9999999999999995E-4</v>
      </c>
      <c r="E68" s="78" t="s">
        <v>508</v>
      </c>
      <c r="F68" s="73" t="s">
        <v>74</v>
      </c>
      <c r="G68" s="73">
        <v>9.1700000000000004E-2</v>
      </c>
      <c r="AG68" s="26" t="s">
        <v>71</v>
      </c>
      <c r="AH68" s="11">
        <v>4.5569999999999999E-2</v>
      </c>
      <c r="AI68" s="11" t="s">
        <v>72</v>
      </c>
      <c r="AJ68" s="11" t="s">
        <v>73</v>
      </c>
      <c r="AK68" s="11" t="s">
        <v>74</v>
      </c>
      <c r="AL68" s="10" t="s">
        <v>75</v>
      </c>
    </row>
    <row r="69" spans="1:38" x14ac:dyDescent="0.2">
      <c r="A69" s="78" t="s">
        <v>509</v>
      </c>
      <c r="B69" s="73" t="s">
        <v>79</v>
      </c>
      <c r="C69" s="73">
        <v>1.9800000000000002E-2</v>
      </c>
      <c r="E69" s="78" t="s">
        <v>509</v>
      </c>
      <c r="F69" s="73" t="s">
        <v>79</v>
      </c>
      <c r="G69" s="73">
        <v>3.8600000000000002E-2</v>
      </c>
      <c r="AG69" s="26" t="s">
        <v>76</v>
      </c>
      <c r="AH69" s="11">
        <v>0.7893</v>
      </c>
      <c r="AI69" s="11" t="s">
        <v>77</v>
      </c>
      <c r="AJ69" s="11" t="s">
        <v>78</v>
      </c>
      <c r="AK69" s="11" t="s">
        <v>79</v>
      </c>
      <c r="AL69" s="10">
        <v>2.3300000000000001E-2</v>
      </c>
    </row>
    <row r="70" spans="1:38" x14ac:dyDescent="0.2">
      <c r="A70" s="106"/>
      <c r="B70" s="97"/>
      <c r="C70" s="97"/>
      <c r="AG70" s="26" t="s">
        <v>80</v>
      </c>
      <c r="AH70" s="11">
        <v>3.8129999999999997E-2</v>
      </c>
      <c r="AI70" s="11" t="s">
        <v>81</v>
      </c>
      <c r="AJ70" s="11" t="s">
        <v>73</v>
      </c>
      <c r="AK70" s="11" t="s">
        <v>74</v>
      </c>
      <c r="AL70" s="10" t="s">
        <v>75</v>
      </c>
    </row>
    <row r="71" spans="1:38" x14ac:dyDescent="0.2">
      <c r="A71" s="106"/>
      <c r="B71" s="97"/>
      <c r="C71" s="97"/>
      <c r="AG71" s="26" t="s">
        <v>82</v>
      </c>
      <c r="AH71" s="11">
        <v>-1.266</v>
      </c>
      <c r="AI71" s="11" t="s">
        <v>83</v>
      </c>
      <c r="AJ71" s="11" t="s">
        <v>78</v>
      </c>
      <c r="AK71" s="11" t="s">
        <v>84</v>
      </c>
      <c r="AL71" s="10" t="s">
        <v>85</v>
      </c>
    </row>
    <row r="72" spans="1:38" x14ac:dyDescent="0.2">
      <c r="A72" s="131" t="s">
        <v>513</v>
      </c>
      <c r="B72" s="131"/>
      <c r="C72" s="131"/>
      <c r="E72" s="131" t="s">
        <v>514</v>
      </c>
      <c r="F72" s="131"/>
      <c r="G72" s="131"/>
      <c r="AG72" s="26" t="s">
        <v>86</v>
      </c>
      <c r="AH72" s="11">
        <v>-2.597</v>
      </c>
      <c r="AI72" s="11" t="s">
        <v>87</v>
      </c>
      <c r="AJ72" s="11" t="s">
        <v>78</v>
      </c>
      <c r="AK72" s="11" t="s">
        <v>84</v>
      </c>
      <c r="AL72" s="10" t="s">
        <v>85</v>
      </c>
    </row>
    <row r="73" spans="1:38" x14ac:dyDescent="0.2">
      <c r="A73" s="74" t="s">
        <v>501</v>
      </c>
      <c r="B73" s="73" t="s">
        <v>74</v>
      </c>
      <c r="C73" s="73">
        <v>0.53649999999999998</v>
      </c>
      <c r="E73" s="74" t="s">
        <v>501</v>
      </c>
      <c r="F73" s="73" t="s">
        <v>74</v>
      </c>
      <c r="G73" s="73">
        <v>0.57789999999999997</v>
      </c>
      <c r="AG73" s="26" t="s">
        <v>123</v>
      </c>
      <c r="AH73" s="11">
        <v>-2.9790000000000001</v>
      </c>
      <c r="AI73" s="11" t="s">
        <v>88</v>
      </c>
      <c r="AJ73" s="11" t="s">
        <v>78</v>
      </c>
      <c r="AK73" s="11" t="s">
        <v>84</v>
      </c>
      <c r="AL73" s="10" t="s">
        <v>85</v>
      </c>
    </row>
    <row r="74" spans="1:38" x14ac:dyDescent="0.2">
      <c r="A74" s="74" t="s">
        <v>502</v>
      </c>
      <c r="B74" s="73" t="s">
        <v>79</v>
      </c>
      <c r="C74" s="73">
        <v>3.1800000000000002E-2</v>
      </c>
      <c r="E74" s="74" t="s">
        <v>502</v>
      </c>
      <c r="F74" s="73" t="s">
        <v>74</v>
      </c>
      <c r="G74" s="73">
        <v>6.2300000000000001E-2</v>
      </c>
      <c r="AG74" s="26" t="s">
        <v>124</v>
      </c>
      <c r="AH74" s="11">
        <v>-3.7389999999999999</v>
      </c>
      <c r="AI74" s="11" t="s">
        <v>89</v>
      </c>
      <c r="AJ74" s="11" t="s">
        <v>78</v>
      </c>
      <c r="AK74" s="11" t="s">
        <v>84</v>
      </c>
      <c r="AL74" s="10" t="s">
        <v>85</v>
      </c>
    </row>
    <row r="75" spans="1:38" x14ac:dyDescent="0.2">
      <c r="A75" s="74" t="s">
        <v>503</v>
      </c>
      <c r="B75" s="73" t="s">
        <v>79</v>
      </c>
      <c r="C75" s="73">
        <v>2.75E-2</v>
      </c>
      <c r="E75" s="74" t="s">
        <v>503</v>
      </c>
      <c r="F75" s="73" t="s">
        <v>74</v>
      </c>
      <c r="G75" s="73">
        <v>0.16289999999999999</v>
      </c>
      <c r="AG75" s="26" t="s">
        <v>90</v>
      </c>
      <c r="AH75" s="11">
        <v>0.74380000000000002</v>
      </c>
      <c r="AI75" s="11" t="s">
        <v>91</v>
      </c>
      <c r="AJ75" s="11" t="s">
        <v>78</v>
      </c>
      <c r="AK75" s="11" t="s">
        <v>79</v>
      </c>
      <c r="AL75" s="10">
        <v>1.72E-2</v>
      </c>
    </row>
    <row r="76" spans="1:38" x14ac:dyDescent="0.2">
      <c r="A76" s="74" t="s">
        <v>504</v>
      </c>
      <c r="B76" s="73" t="s">
        <v>74</v>
      </c>
      <c r="C76" s="73">
        <v>0.1124</v>
      </c>
      <c r="E76" s="74" t="s">
        <v>504</v>
      </c>
      <c r="F76" s="73" t="s">
        <v>74</v>
      </c>
      <c r="G76" s="73">
        <v>0.82699999999999996</v>
      </c>
      <c r="AG76" s="26" t="s">
        <v>92</v>
      </c>
      <c r="AH76" s="11">
        <v>-7.4339999999999996E-3</v>
      </c>
      <c r="AI76" s="11" t="s">
        <v>93</v>
      </c>
      <c r="AJ76" s="11" t="s">
        <v>73</v>
      </c>
      <c r="AK76" s="11" t="s">
        <v>74</v>
      </c>
      <c r="AL76" s="10" t="s">
        <v>75</v>
      </c>
    </row>
    <row r="77" spans="1:38" x14ac:dyDescent="0.2">
      <c r="A77" s="74" t="s">
        <v>505</v>
      </c>
      <c r="B77" s="73" t="s">
        <v>74</v>
      </c>
      <c r="C77" s="73">
        <v>6.4299999999999996E-2</v>
      </c>
      <c r="E77" s="74" t="s">
        <v>505</v>
      </c>
      <c r="F77" s="73" t="s">
        <v>74</v>
      </c>
      <c r="G77" s="73">
        <v>0.53039999999999998</v>
      </c>
      <c r="AG77" s="26" t="s">
        <v>94</v>
      </c>
      <c r="AH77" s="11">
        <v>-1.3120000000000001</v>
      </c>
      <c r="AI77" s="11" t="s">
        <v>95</v>
      </c>
      <c r="AJ77" s="11" t="s">
        <v>78</v>
      </c>
      <c r="AK77" s="11" t="s">
        <v>84</v>
      </c>
      <c r="AL77" s="10" t="s">
        <v>85</v>
      </c>
    </row>
    <row r="78" spans="1:38" x14ac:dyDescent="0.2">
      <c r="A78" s="74" t="s">
        <v>506</v>
      </c>
      <c r="B78" s="73" t="s">
        <v>74</v>
      </c>
      <c r="C78" s="73">
        <v>6.9099999999999995E-2</v>
      </c>
      <c r="E78" s="74" t="s">
        <v>506</v>
      </c>
      <c r="F78" s="73" t="s">
        <v>74</v>
      </c>
      <c r="G78" s="73">
        <v>0.621</v>
      </c>
      <c r="AG78" s="26" t="s">
        <v>96</v>
      </c>
      <c r="AH78" s="11">
        <v>-2.6419999999999999</v>
      </c>
      <c r="AI78" s="11" t="s">
        <v>97</v>
      </c>
      <c r="AJ78" s="11" t="s">
        <v>78</v>
      </c>
      <c r="AK78" s="11" t="s">
        <v>84</v>
      </c>
      <c r="AL78" s="10" t="s">
        <v>85</v>
      </c>
    </row>
    <row r="79" spans="1:38" x14ac:dyDescent="0.2">
      <c r="A79" s="56"/>
      <c r="B79" s="56"/>
      <c r="C79" s="56"/>
      <c r="E79" s="56"/>
      <c r="F79" s="56"/>
      <c r="G79" s="56"/>
      <c r="AG79" s="26" t="s">
        <v>125</v>
      </c>
      <c r="AH79" s="11">
        <v>-3.0249999999999999</v>
      </c>
      <c r="AI79" s="11" t="s">
        <v>98</v>
      </c>
      <c r="AJ79" s="11" t="s">
        <v>78</v>
      </c>
      <c r="AK79" s="11" t="s">
        <v>84</v>
      </c>
      <c r="AL79" s="10" t="s">
        <v>85</v>
      </c>
    </row>
    <row r="80" spans="1:38" x14ac:dyDescent="0.2">
      <c r="A80" s="78" t="s">
        <v>507</v>
      </c>
      <c r="B80" s="73" t="s">
        <v>74</v>
      </c>
      <c r="C80" s="73">
        <v>0.90139999999999998</v>
      </c>
      <c r="E80" s="78" t="s">
        <v>507</v>
      </c>
      <c r="F80" s="73" t="s">
        <v>74</v>
      </c>
      <c r="G80" s="73">
        <v>0.90769999999999995</v>
      </c>
      <c r="AG80" s="26" t="s">
        <v>126</v>
      </c>
      <c r="AH80" s="11">
        <v>-3.7850000000000001</v>
      </c>
      <c r="AI80" s="11" t="s">
        <v>99</v>
      </c>
      <c r="AJ80" s="11" t="s">
        <v>78</v>
      </c>
      <c r="AK80" s="11" t="s">
        <v>84</v>
      </c>
      <c r="AL80" s="10" t="s">
        <v>85</v>
      </c>
    </row>
    <row r="81" spans="1:38" x14ac:dyDescent="0.2">
      <c r="A81" s="78" t="s">
        <v>510</v>
      </c>
      <c r="B81" s="73" t="s">
        <v>74</v>
      </c>
      <c r="C81" s="73">
        <v>0.95369999999999999</v>
      </c>
      <c r="E81" s="78" t="s">
        <v>510</v>
      </c>
      <c r="F81" s="73" t="s">
        <v>74</v>
      </c>
      <c r="G81" s="73">
        <v>0.16550000000000001</v>
      </c>
      <c r="AG81" s="26" t="s">
        <v>100</v>
      </c>
      <c r="AH81" s="11">
        <v>-0.75119999999999998</v>
      </c>
      <c r="AI81" s="11" t="s">
        <v>101</v>
      </c>
      <c r="AJ81" s="11" t="s">
        <v>78</v>
      </c>
      <c r="AK81" s="11" t="s">
        <v>79</v>
      </c>
      <c r="AL81" s="10">
        <v>1.04E-2</v>
      </c>
    </row>
    <row r="82" spans="1:38" x14ac:dyDescent="0.2">
      <c r="A82" s="78" t="s">
        <v>508</v>
      </c>
      <c r="B82" s="73" t="s">
        <v>79</v>
      </c>
      <c r="C82" s="73">
        <v>1.04E-2</v>
      </c>
      <c r="E82" s="78" t="s">
        <v>508</v>
      </c>
      <c r="F82" s="73" t="s">
        <v>74</v>
      </c>
      <c r="G82" s="73">
        <v>9.4700000000000006E-2</v>
      </c>
      <c r="AG82" s="26" t="s">
        <v>102</v>
      </c>
      <c r="AH82" s="11">
        <v>-2.056</v>
      </c>
      <c r="AI82" s="11" t="s">
        <v>103</v>
      </c>
      <c r="AJ82" s="11" t="s">
        <v>78</v>
      </c>
      <c r="AK82" s="11" t="s">
        <v>84</v>
      </c>
      <c r="AL82" s="10" t="s">
        <v>85</v>
      </c>
    </row>
    <row r="83" spans="1:38" x14ac:dyDescent="0.2">
      <c r="A83" s="78" t="s">
        <v>509</v>
      </c>
      <c r="B83" s="73" t="s">
        <v>79</v>
      </c>
      <c r="C83" s="73">
        <v>3.1800000000000002E-2</v>
      </c>
      <c r="E83" s="78" t="s">
        <v>509</v>
      </c>
      <c r="F83" s="73" t="s">
        <v>74</v>
      </c>
      <c r="G83" s="73">
        <v>0.37240000000000001</v>
      </c>
      <c r="AG83" s="26" t="s">
        <v>104</v>
      </c>
      <c r="AH83" s="11">
        <v>-3.3860000000000001</v>
      </c>
      <c r="AI83" s="11" t="s">
        <v>105</v>
      </c>
      <c r="AJ83" s="11" t="s">
        <v>78</v>
      </c>
      <c r="AK83" s="11" t="s">
        <v>84</v>
      </c>
      <c r="AL83" s="10" t="s">
        <v>85</v>
      </c>
    </row>
    <row r="84" spans="1:38" x14ac:dyDescent="0.2">
      <c r="AG84" s="26" t="s">
        <v>127</v>
      </c>
      <c r="AH84" s="11">
        <v>-3.7679999999999998</v>
      </c>
      <c r="AI84" s="11" t="s">
        <v>106</v>
      </c>
      <c r="AJ84" s="11" t="s">
        <v>78</v>
      </c>
      <c r="AK84" s="11" t="s">
        <v>84</v>
      </c>
      <c r="AL84" s="10" t="s">
        <v>85</v>
      </c>
    </row>
    <row r="85" spans="1:38" x14ac:dyDescent="0.2">
      <c r="AG85" s="26" t="s">
        <v>128</v>
      </c>
      <c r="AH85" s="11">
        <v>-4.5289999999999999</v>
      </c>
      <c r="AI85" s="11" t="s">
        <v>107</v>
      </c>
      <c r="AJ85" s="11" t="s">
        <v>78</v>
      </c>
      <c r="AK85" s="11" t="s">
        <v>84</v>
      </c>
      <c r="AL85" s="10" t="s">
        <v>85</v>
      </c>
    </row>
    <row r="86" spans="1:38" x14ac:dyDescent="0.2">
      <c r="A86" s="131" t="s">
        <v>515</v>
      </c>
      <c r="B86" s="131"/>
      <c r="C86" s="131"/>
      <c r="E86" s="131" t="s">
        <v>516</v>
      </c>
      <c r="F86" s="131"/>
      <c r="G86" s="131"/>
      <c r="AG86" s="26" t="s">
        <v>108</v>
      </c>
      <c r="AH86" s="11">
        <v>-1.304</v>
      </c>
      <c r="AI86" s="11" t="s">
        <v>109</v>
      </c>
      <c r="AJ86" s="11" t="s">
        <v>78</v>
      </c>
      <c r="AK86" s="11" t="s">
        <v>84</v>
      </c>
      <c r="AL86" s="10" t="s">
        <v>85</v>
      </c>
    </row>
    <row r="87" spans="1:38" x14ac:dyDescent="0.2">
      <c r="A87" s="74" t="s">
        <v>501</v>
      </c>
      <c r="B87" s="73" t="s">
        <v>74</v>
      </c>
      <c r="C87" s="73">
        <v>0.98450000000000004</v>
      </c>
      <c r="E87" s="74" t="s">
        <v>501</v>
      </c>
      <c r="F87" s="73" t="s">
        <v>121</v>
      </c>
      <c r="G87" s="73">
        <v>6.7000000000000002E-3</v>
      </c>
      <c r="AG87" s="26" t="s">
        <v>110</v>
      </c>
      <c r="AH87" s="11">
        <v>-2.6349999999999998</v>
      </c>
      <c r="AI87" s="11" t="s">
        <v>111</v>
      </c>
      <c r="AJ87" s="11" t="s">
        <v>78</v>
      </c>
      <c r="AK87" s="11" t="s">
        <v>84</v>
      </c>
      <c r="AL87" s="10" t="s">
        <v>85</v>
      </c>
    </row>
    <row r="88" spans="1:38" x14ac:dyDescent="0.2">
      <c r="A88" s="74" t="s">
        <v>502</v>
      </c>
      <c r="B88" s="73" t="s">
        <v>121</v>
      </c>
      <c r="C88" s="73">
        <v>1.9E-3</v>
      </c>
      <c r="E88" s="74" t="s">
        <v>502</v>
      </c>
      <c r="F88" s="73" t="s">
        <v>74</v>
      </c>
      <c r="G88" s="73">
        <v>0.99950000000000006</v>
      </c>
      <c r="AG88" s="26" t="s">
        <v>129</v>
      </c>
      <c r="AH88" s="11">
        <v>-3.0169999999999999</v>
      </c>
      <c r="AI88" s="11" t="s">
        <v>112</v>
      </c>
      <c r="AJ88" s="11" t="s">
        <v>78</v>
      </c>
      <c r="AK88" s="11" t="s">
        <v>84</v>
      </c>
      <c r="AL88" s="10" t="s">
        <v>85</v>
      </c>
    </row>
    <row r="89" spans="1:38" x14ac:dyDescent="0.2">
      <c r="A89" s="74" t="s">
        <v>503</v>
      </c>
      <c r="B89" s="73" t="s">
        <v>79</v>
      </c>
      <c r="C89" s="73">
        <v>1.0200000000000001E-2</v>
      </c>
      <c r="E89" s="74" t="s">
        <v>503</v>
      </c>
      <c r="F89" s="73" t="s">
        <v>139</v>
      </c>
      <c r="G89" s="73">
        <v>2.9999999999999997E-4</v>
      </c>
      <c r="AG89" s="26" t="s">
        <v>130</v>
      </c>
      <c r="AH89" s="11">
        <v>-3.778</v>
      </c>
      <c r="AI89" s="11" t="s">
        <v>113</v>
      </c>
      <c r="AJ89" s="11" t="s">
        <v>78</v>
      </c>
      <c r="AK89" s="11" t="s">
        <v>84</v>
      </c>
      <c r="AL89" s="10" t="s">
        <v>85</v>
      </c>
    </row>
    <row r="90" spans="1:38" x14ac:dyDescent="0.2">
      <c r="A90" s="74" t="s">
        <v>504</v>
      </c>
      <c r="B90" s="73" t="s">
        <v>74</v>
      </c>
      <c r="C90" s="73">
        <v>0.48049999999999998</v>
      </c>
      <c r="E90" s="74" t="s">
        <v>504</v>
      </c>
      <c r="F90" s="73" t="s">
        <v>79</v>
      </c>
      <c r="G90" s="73">
        <v>3.5999999999999997E-2</v>
      </c>
      <c r="AG90" s="26" t="s">
        <v>114</v>
      </c>
      <c r="AH90" s="11">
        <v>-1.33</v>
      </c>
      <c r="AI90" s="11" t="s">
        <v>115</v>
      </c>
      <c r="AJ90" s="11" t="s">
        <v>78</v>
      </c>
      <c r="AK90" s="11" t="s">
        <v>84</v>
      </c>
      <c r="AL90" s="10" t="s">
        <v>85</v>
      </c>
    </row>
    <row r="91" spans="1:38" x14ac:dyDescent="0.2">
      <c r="A91" s="74" t="s">
        <v>505</v>
      </c>
      <c r="B91" s="73" t="s">
        <v>74</v>
      </c>
      <c r="C91" s="73">
        <v>0.1981</v>
      </c>
      <c r="E91" s="74" t="s">
        <v>505</v>
      </c>
      <c r="F91" s="73" t="s">
        <v>74</v>
      </c>
      <c r="G91" s="73">
        <v>0.93300000000000005</v>
      </c>
      <c r="AG91" s="26" t="s">
        <v>131</v>
      </c>
      <c r="AH91" s="11">
        <v>-1.7130000000000001</v>
      </c>
      <c r="AI91" s="11" t="s">
        <v>116</v>
      </c>
      <c r="AJ91" s="11" t="s">
        <v>78</v>
      </c>
      <c r="AK91" s="11" t="s">
        <v>84</v>
      </c>
      <c r="AL91" s="10" t="s">
        <v>85</v>
      </c>
    </row>
    <row r="92" spans="1:38" x14ac:dyDescent="0.2">
      <c r="A92" s="74" t="s">
        <v>506</v>
      </c>
      <c r="B92" s="73" t="s">
        <v>74</v>
      </c>
      <c r="C92" s="73">
        <v>0.36809999999999998</v>
      </c>
      <c r="E92" s="74" t="s">
        <v>506</v>
      </c>
      <c r="F92" s="73" t="s">
        <v>79</v>
      </c>
      <c r="G92" s="73">
        <v>1.35E-2</v>
      </c>
      <c r="AG92" s="26" t="s">
        <v>132</v>
      </c>
      <c r="AH92" s="11">
        <v>-2.4729999999999999</v>
      </c>
      <c r="AI92" s="11" t="s">
        <v>117</v>
      </c>
      <c r="AJ92" s="11" t="s">
        <v>78</v>
      </c>
      <c r="AK92" s="11" t="s">
        <v>84</v>
      </c>
      <c r="AL92" s="10" t="s">
        <v>85</v>
      </c>
    </row>
    <row r="93" spans="1:38" x14ac:dyDescent="0.2">
      <c r="A93" s="56"/>
      <c r="B93" s="56"/>
      <c r="C93" s="56"/>
      <c r="E93" s="56"/>
      <c r="F93" s="56"/>
      <c r="G93" s="56"/>
      <c r="AG93" s="26" t="s">
        <v>133</v>
      </c>
      <c r="AH93" s="11">
        <v>-0.38229999999999997</v>
      </c>
      <c r="AI93" s="11" t="s">
        <v>118</v>
      </c>
      <c r="AJ93" s="11" t="s">
        <v>73</v>
      </c>
      <c r="AK93" s="11" t="s">
        <v>74</v>
      </c>
      <c r="AL93" s="10">
        <v>0.57320000000000004</v>
      </c>
    </row>
    <row r="94" spans="1:38" x14ac:dyDescent="0.2">
      <c r="A94" s="78" t="s">
        <v>507</v>
      </c>
      <c r="B94" s="73" t="s">
        <v>79</v>
      </c>
      <c r="C94" s="73">
        <v>3.5299999999999998E-2</v>
      </c>
      <c r="E94" s="78" t="s">
        <v>507</v>
      </c>
      <c r="F94" s="73" t="s">
        <v>74</v>
      </c>
      <c r="G94" s="73">
        <v>0.48699999999999999</v>
      </c>
      <c r="AG94" s="26" t="s">
        <v>134</v>
      </c>
      <c r="AH94" s="11">
        <v>-1.143</v>
      </c>
      <c r="AI94" s="11" t="s">
        <v>119</v>
      </c>
      <c r="AJ94" s="11" t="s">
        <v>78</v>
      </c>
      <c r="AK94" s="11" t="s">
        <v>84</v>
      </c>
      <c r="AL94" s="10" t="s">
        <v>85</v>
      </c>
    </row>
    <row r="95" spans="1:38" x14ac:dyDescent="0.2">
      <c r="A95" s="78" t="s">
        <v>510</v>
      </c>
      <c r="B95" s="73" t="s">
        <v>74</v>
      </c>
      <c r="C95" s="73">
        <v>7.3599999999999999E-2</v>
      </c>
      <c r="E95" s="78" t="s">
        <v>510</v>
      </c>
      <c r="F95" s="73" t="s">
        <v>74</v>
      </c>
      <c r="G95" s="73">
        <v>7.3700000000000002E-2</v>
      </c>
      <c r="AG95" s="26" t="s">
        <v>135</v>
      </c>
      <c r="AH95" s="11">
        <v>-0.76039999999999996</v>
      </c>
      <c r="AI95" s="11" t="s">
        <v>120</v>
      </c>
      <c r="AJ95" s="11" t="s">
        <v>78</v>
      </c>
      <c r="AK95" s="11" t="s">
        <v>121</v>
      </c>
      <c r="AL95" s="10">
        <v>4.7999999999999996E-3</v>
      </c>
    </row>
    <row r="96" spans="1:38" x14ac:dyDescent="0.2">
      <c r="A96" s="78" t="s">
        <v>508</v>
      </c>
      <c r="B96" s="73" t="s">
        <v>121</v>
      </c>
      <c r="C96" s="73">
        <v>9.1000000000000004E-3</v>
      </c>
      <c r="E96" s="78" t="s">
        <v>508</v>
      </c>
      <c r="F96" s="73" t="s">
        <v>74</v>
      </c>
      <c r="G96" s="73">
        <v>0.31259999999999999</v>
      </c>
    </row>
    <row r="97" spans="1:38" x14ac:dyDescent="0.2">
      <c r="A97" s="78" t="s">
        <v>509</v>
      </c>
      <c r="B97" s="73" t="s">
        <v>121</v>
      </c>
      <c r="C97" s="73">
        <v>4.1999999999999997E-3</v>
      </c>
      <c r="E97" s="78" t="s">
        <v>509</v>
      </c>
      <c r="F97" s="73" t="s">
        <v>79</v>
      </c>
      <c r="G97" s="73">
        <v>3.4099999999999998E-2</v>
      </c>
      <c r="AG97" s="120" t="s">
        <v>136</v>
      </c>
      <c r="AH97" s="120"/>
      <c r="AI97" s="120"/>
      <c r="AJ97" s="120"/>
      <c r="AK97" s="120"/>
      <c r="AL97" s="120"/>
    </row>
    <row r="98" spans="1:38" x14ac:dyDescent="0.2">
      <c r="AG98" s="26" t="s">
        <v>65</v>
      </c>
      <c r="AH98" s="11" t="s">
        <v>66</v>
      </c>
      <c r="AI98" s="11" t="s">
        <v>67</v>
      </c>
      <c r="AJ98" s="11" t="s">
        <v>68</v>
      </c>
      <c r="AK98" s="11" t="s">
        <v>69</v>
      </c>
      <c r="AL98" s="11" t="s">
        <v>70</v>
      </c>
    </row>
    <row r="99" spans="1:38" x14ac:dyDescent="0.2">
      <c r="AG99" s="26" t="s">
        <v>71</v>
      </c>
      <c r="AH99" s="11">
        <v>-0.96419999999999995</v>
      </c>
      <c r="AI99" s="11" t="s">
        <v>137</v>
      </c>
      <c r="AJ99" s="11" t="s">
        <v>78</v>
      </c>
      <c r="AK99" s="11" t="s">
        <v>121</v>
      </c>
      <c r="AL99" s="10">
        <v>5.7000000000000002E-3</v>
      </c>
    </row>
    <row r="100" spans="1:38" x14ac:dyDescent="0.2">
      <c r="AG100" s="26" t="s">
        <v>76</v>
      </c>
      <c r="AH100" s="11">
        <v>1.131</v>
      </c>
      <c r="AI100" s="11" t="s">
        <v>138</v>
      </c>
      <c r="AJ100" s="11" t="s">
        <v>78</v>
      </c>
      <c r="AK100" s="11" t="s">
        <v>139</v>
      </c>
      <c r="AL100" s="10">
        <v>2.0000000000000001E-4</v>
      </c>
    </row>
    <row r="101" spans="1:38" x14ac:dyDescent="0.2">
      <c r="AG101" s="26" t="s">
        <v>80</v>
      </c>
      <c r="AH101" s="11">
        <v>7.1970000000000003E-3</v>
      </c>
      <c r="AI101" s="11" t="s">
        <v>140</v>
      </c>
      <c r="AJ101" s="11" t="s">
        <v>73</v>
      </c>
      <c r="AK101" s="11" t="s">
        <v>74</v>
      </c>
      <c r="AL101" s="10" t="s">
        <v>75</v>
      </c>
    </row>
    <row r="102" spans="1:38" x14ac:dyDescent="0.2">
      <c r="AG102" s="26" t="s">
        <v>82</v>
      </c>
      <c r="AH102" s="11">
        <v>-8.7709999999999996E-2</v>
      </c>
      <c r="AI102" s="11" t="s">
        <v>141</v>
      </c>
      <c r="AJ102" s="11" t="s">
        <v>73</v>
      </c>
      <c r="AK102" s="11" t="s">
        <v>74</v>
      </c>
      <c r="AL102" s="10" t="s">
        <v>75</v>
      </c>
    </row>
    <row r="103" spans="1:38" x14ac:dyDescent="0.2">
      <c r="AG103" s="26" t="s">
        <v>86</v>
      </c>
      <c r="AH103" s="11">
        <v>-1.0740000000000001</v>
      </c>
      <c r="AI103" s="11" t="s">
        <v>142</v>
      </c>
      <c r="AJ103" s="11" t="s">
        <v>78</v>
      </c>
      <c r="AK103" s="11" t="s">
        <v>79</v>
      </c>
      <c r="AL103" s="10">
        <v>1.18E-2</v>
      </c>
    </row>
    <row r="104" spans="1:38" x14ac:dyDescent="0.2">
      <c r="AG104" s="26" t="s">
        <v>123</v>
      </c>
      <c r="AH104" s="11">
        <v>-0.1244</v>
      </c>
      <c r="AI104" s="11" t="s">
        <v>143</v>
      </c>
      <c r="AJ104" s="11" t="s">
        <v>73</v>
      </c>
      <c r="AK104" s="11" t="s">
        <v>74</v>
      </c>
      <c r="AL104" s="10">
        <v>0.99939999999999996</v>
      </c>
    </row>
    <row r="105" spans="1:38" x14ac:dyDescent="0.2">
      <c r="AG105" s="26" t="s">
        <v>124</v>
      </c>
      <c r="AH105" s="11">
        <v>-0.62280000000000002</v>
      </c>
      <c r="AI105" s="11" t="s">
        <v>144</v>
      </c>
      <c r="AJ105" s="11" t="s">
        <v>73</v>
      </c>
      <c r="AK105" s="11" t="s">
        <v>74</v>
      </c>
      <c r="AL105" s="10">
        <v>0.3634</v>
      </c>
    </row>
    <row r="106" spans="1:38" x14ac:dyDescent="0.2">
      <c r="AG106" s="26" t="s">
        <v>90</v>
      </c>
      <c r="AH106" s="11">
        <v>2.0950000000000002</v>
      </c>
      <c r="AI106" s="11" t="s">
        <v>145</v>
      </c>
      <c r="AJ106" s="11" t="s">
        <v>78</v>
      </c>
      <c r="AK106" s="11" t="s">
        <v>84</v>
      </c>
      <c r="AL106" s="10" t="s">
        <v>85</v>
      </c>
    </row>
    <row r="107" spans="1:38" x14ac:dyDescent="0.2">
      <c r="AG107" s="26" t="s">
        <v>92</v>
      </c>
      <c r="AH107" s="11">
        <v>0.97140000000000004</v>
      </c>
      <c r="AI107" s="11" t="s">
        <v>146</v>
      </c>
      <c r="AJ107" s="11" t="s">
        <v>78</v>
      </c>
      <c r="AK107" s="11" t="s">
        <v>79</v>
      </c>
      <c r="AL107" s="10">
        <v>3.0200000000000001E-2</v>
      </c>
    </row>
    <row r="108" spans="1:38" x14ac:dyDescent="0.2">
      <c r="AG108" s="26" t="s">
        <v>94</v>
      </c>
      <c r="AH108" s="11">
        <v>0.87649999999999995</v>
      </c>
      <c r="AI108" s="11" t="s">
        <v>147</v>
      </c>
      <c r="AJ108" s="11" t="s">
        <v>78</v>
      </c>
      <c r="AK108" s="11" t="s">
        <v>79</v>
      </c>
      <c r="AL108" s="10">
        <v>1.11E-2</v>
      </c>
    </row>
    <row r="109" spans="1:38" x14ac:dyDescent="0.2">
      <c r="AG109" s="26" t="s">
        <v>96</v>
      </c>
      <c r="AH109" s="11">
        <v>-0.1094</v>
      </c>
      <c r="AI109" s="11" t="s">
        <v>148</v>
      </c>
      <c r="AJ109" s="11" t="s">
        <v>73</v>
      </c>
      <c r="AK109" s="11" t="s">
        <v>74</v>
      </c>
      <c r="AL109" s="10" t="s">
        <v>75</v>
      </c>
    </row>
    <row r="110" spans="1:38" x14ac:dyDescent="0.2">
      <c r="AG110" s="26" t="s">
        <v>125</v>
      </c>
      <c r="AH110" s="11">
        <v>0.83979999999999999</v>
      </c>
      <c r="AI110" s="11" t="s">
        <v>149</v>
      </c>
      <c r="AJ110" s="11" t="s">
        <v>78</v>
      </c>
      <c r="AK110" s="11" t="s">
        <v>79</v>
      </c>
      <c r="AL110" s="10">
        <v>2.1000000000000001E-2</v>
      </c>
    </row>
    <row r="111" spans="1:38" x14ac:dyDescent="0.2">
      <c r="AG111" s="26" t="s">
        <v>126</v>
      </c>
      <c r="AH111" s="11">
        <v>0.34139999999999998</v>
      </c>
      <c r="AI111" s="11" t="s">
        <v>150</v>
      </c>
      <c r="AJ111" s="11" t="s">
        <v>73</v>
      </c>
      <c r="AK111" s="11" t="s">
        <v>74</v>
      </c>
      <c r="AL111" s="10">
        <v>0.94589999999999996</v>
      </c>
    </row>
    <row r="112" spans="1:38" x14ac:dyDescent="0.2">
      <c r="AG112" s="26" t="s">
        <v>100</v>
      </c>
      <c r="AH112" s="11">
        <v>-1.123</v>
      </c>
      <c r="AI112" s="11" t="s">
        <v>151</v>
      </c>
      <c r="AJ112" s="11" t="s">
        <v>78</v>
      </c>
      <c r="AK112" s="11" t="s">
        <v>121</v>
      </c>
      <c r="AL112" s="10">
        <v>3.3999999999999998E-3</v>
      </c>
    </row>
    <row r="113" spans="33:38" x14ac:dyDescent="0.2">
      <c r="AG113" s="26" t="s">
        <v>102</v>
      </c>
      <c r="AH113" s="11">
        <v>-1.218</v>
      </c>
      <c r="AI113" s="11" t="s">
        <v>152</v>
      </c>
      <c r="AJ113" s="11" t="s">
        <v>78</v>
      </c>
      <c r="AK113" s="11" t="s">
        <v>84</v>
      </c>
      <c r="AL113" s="10" t="s">
        <v>85</v>
      </c>
    </row>
    <row r="114" spans="33:38" x14ac:dyDescent="0.2">
      <c r="AG114" s="26" t="s">
        <v>104</v>
      </c>
      <c r="AH114" s="11">
        <v>-2.2040000000000002</v>
      </c>
      <c r="AI114" s="11" t="s">
        <v>153</v>
      </c>
      <c r="AJ114" s="11" t="s">
        <v>78</v>
      </c>
      <c r="AK114" s="11" t="s">
        <v>84</v>
      </c>
      <c r="AL114" s="10" t="s">
        <v>85</v>
      </c>
    </row>
    <row r="115" spans="33:38" x14ac:dyDescent="0.2">
      <c r="AG115" s="26" t="s">
        <v>127</v>
      </c>
      <c r="AH115" s="11">
        <v>-1.2549999999999999</v>
      </c>
      <c r="AI115" s="11" t="s">
        <v>154</v>
      </c>
      <c r="AJ115" s="11" t="s">
        <v>78</v>
      </c>
      <c r="AK115" s="11" t="s">
        <v>84</v>
      </c>
      <c r="AL115" s="10" t="s">
        <v>85</v>
      </c>
    </row>
    <row r="116" spans="33:38" x14ac:dyDescent="0.2">
      <c r="AG116" s="26" t="s">
        <v>128</v>
      </c>
      <c r="AH116" s="11">
        <v>-1.7529999999999999</v>
      </c>
      <c r="AI116" s="11" t="s">
        <v>155</v>
      </c>
      <c r="AJ116" s="11" t="s">
        <v>78</v>
      </c>
      <c r="AK116" s="11" t="s">
        <v>84</v>
      </c>
      <c r="AL116" s="10" t="s">
        <v>85</v>
      </c>
    </row>
    <row r="117" spans="33:38" x14ac:dyDescent="0.2">
      <c r="AG117" s="26" t="s">
        <v>108</v>
      </c>
      <c r="AH117" s="11">
        <v>-9.4909999999999994E-2</v>
      </c>
      <c r="AI117" s="11" t="s">
        <v>156</v>
      </c>
      <c r="AJ117" s="11" t="s">
        <v>73</v>
      </c>
      <c r="AK117" s="11" t="s">
        <v>74</v>
      </c>
      <c r="AL117" s="10" t="s">
        <v>75</v>
      </c>
    </row>
    <row r="118" spans="33:38" x14ac:dyDescent="0.2">
      <c r="AG118" s="26" t="s">
        <v>110</v>
      </c>
      <c r="AH118" s="11">
        <v>-1.081</v>
      </c>
      <c r="AI118" s="11" t="s">
        <v>157</v>
      </c>
      <c r="AJ118" s="11" t="s">
        <v>78</v>
      </c>
      <c r="AK118" s="11" t="s">
        <v>79</v>
      </c>
      <c r="AL118" s="10">
        <v>3.6700000000000003E-2</v>
      </c>
    </row>
    <row r="119" spans="33:38" x14ac:dyDescent="0.2">
      <c r="AG119" s="26" t="s">
        <v>129</v>
      </c>
      <c r="AH119" s="11">
        <v>-0.13159999999999999</v>
      </c>
      <c r="AI119" s="11" t="s">
        <v>158</v>
      </c>
      <c r="AJ119" s="11" t="s">
        <v>73</v>
      </c>
      <c r="AK119" s="11" t="s">
        <v>74</v>
      </c>
      <c r="AL119" s="10">
        <v>0.99980000000000002</v>
      </c>
    </row>
    <row r="120" spans="33:38" x14ac:dyDescent="0.2">
      <c r="AG120" s="26" t="s">
        <v>130</v>
      </c>
      <c r="AH120" s="11">
        <v>-0.63</v>
      </c>
      <c r="AI120" s="11" t="s">
        <v>159</v>
      </c>
      <c r="AJ120" s="11" t="s">
        <v>73</v>
      </c>
      <c r="AK120" s="11" t="s">
        <v>74</v>
      </c>
      <c r="AL120" s="10">
        <v>0.5202</v>
      </c>
    </row>
    <row r="121" spans="33:38" x14ac:dyDescent="0.2">
      <c r="AG121" s="26" t="s">
        <v>114</v>
      </c>
      <c r="AH121" s="11">
        <v>-0.9859</v>
      </c>
      <c r="AI121" s="11" t="s">
        <v>160</v>
      </c>
      <c r="AJ121" s="11" t="s">
        <v>78</v>
      </c>
      <c r="AK121" s="11" t="s">
        <v>79</v>
      </c>
      <c r="AL121" s="10">
        <v>2.1700000000000001E-2</v>
      </c>
    </row>
    <row r="122" spans="33:38" x14ac:dyDescent="0.2">
      <c r="AG122" s="26" t="s">
        <v>131</v>
      </c>
      <c r="AH122" s="11">
        <v>-3.6729999999999999E-2</v>
      </c>
      <c r="AI122" s="11" t="s">
        <v>161</v>
      </c>
      <c r="AJ122" s="11" t="s">
        <v>73</v>
      </c>
      <c r="AK122" s="11" t="s">
        <v>74</v>
      </c>
      <c r="AL122" s="10" t="s">
        <v>75</v>
      </c>
    </row>
    <row r="123" spans="33:38" x14ac:dyDescent="0.2">
      <c r="AG123" s="26" t="s">
        <v>132</v>
      </c>
      <c r="AH123" s="11">
        <v>-0.53510000000000002</v>
      </c>
      <c r="AI123" s="11" t="s">
        <v>162</v>
      </c>
      <c r="AJ123" s="11" t="s">
        <v>73</v>
      </c>
      <c r="AK123" s="11" t="s">
        <v>74</v>
      </c>
      <c r="AL123" s="10">
        <v>0.52100000000000002</v>
      </c>
    </row>
    <row r="124" spans="33:38" x14ac:dyDescent="0.2">
      <c r="AG124" s="26" t="s">
        <v>133</v>
      </c>
      <c r="AH124" s="11">
        <v>0.94920000000000004</v>
      </c>
      <c r="AI124" s="11" t="s">
        <v>163</v>
      </c>
      <c r="AJ124" s="11" t="s">
        <v>78</v>
      </c>
      <c r="AK124" s="11" t="s">
        <v>79</v>
      </c>
      <c r="AL124" s="10">
        <v>3.5000000000000003E-2</v>
      </c>
    </row>
    <row r="125" spans="33:38" x14ac:dyDescent="0.2">
      <c r="AG125" s="26" t="s">
        <v>134</v>
      </c>
      <c r="AH125" s="11">
        <v>0.45079999999999998</v>
      </c>
      <c r="AI125" s="11" t="s">
        <v>164</v>
      </c>
      <c r="AJ125" s="11" t="s">
        <v>73</v>
      </c>
      <c r="AK125" s="11" t="s">
        <v>74</v>
      </c>
      <c r="AL125" s="10">
        <v>0.88600000000000001</v>
      </c>
    </row>
    <row r="126" spans="33:38" x14ac:dyDescent="0.2">
      <c r="AG126" s="26" t="s">
        <v>135</v>
      </c>
      <c r="AH126" s="11">
        <v>-0.49840000000000001</v>
      </c>
      <c r="AI126" s="11" t="s">
        <v>165</v>
      </c>
      <c r="AJ126" s="11" t="s">
        <v>73</v>
      </c>
      <c r="AK126" s="11" t="s">
        <v>74</v>
      </c>
      <c r="AL126" s="10">
        <v>0.62649999999999995</v>
      </c>
    </row>
  </sheetData>
  <mergeCells count="70">
    <mergeCell ref="AG1:AN1"/>
    <mergeCell ref="AG2:AN2"/>
    <mergeCell ref="AG66:AL66"/>
    <mergeCell ref="AG97:AL97"/>
    <mergeCell ref="AG3:AN3"/>
    <mergeCell ref="AG33:AN33"/>
    <mergeCell ref="B1:Y1"/>
    <mergeCell ref="B13:Y13"/>
    <mergeCell ref="B25:Y25"/>
    <mergeCell ref="B33:Y33"/>
    <mergeCell ref="B41:Y41"/>
    <mergeCell ref="T14:V14"/>
    <mergeCell ref="W14:Y14"/>
    <mergeCell ref="T2:V2"/>
    <mergeCell ref="W2:Y2"/>
    <mergeCell ref="B2:D2"/>
    <mergeCell ref="E2:G2"/>
    <mergeCell ref="H2:J2"/>
    <mergeCell ref="K2:M2"/>
    <mergeCell ref="N2:P2"/>
    <mergeCell ref="Q2:S2"/>
    <mergeCell ref="B49:Y49"/>
    <mergeCell ref="T42:V42"/>
    <mergeCell ref="W42:Y42"/>
    <mergeCell ref="B50:D50"/>
    <mergeCell ref="E50:G50"/>
    <mergeCell ref="H50:J50"/>
    <mergeCell ref="K50:M50"/>
    <mergeCell ref="N50:P50"/>
    <mergeCell ref="Q50:S50"/>
    <mergeCell ref="T50:V50"/>
    <mergeCell ref="W50:Y50"/>
    <mergeCell ref="B42:D42"/>
    <mergeCell ref="E42:G42"/>
    <mergeCell ref="H42:J42"/>
    <mergeCell ref="K42:M42"/>
    <mergeCell ref="N42:P42"/>
    <mergeCell ref="Q42:S42"/>
    <mergeCell ref="T26:V26"/>
    <mergeCell ref="W26:Y26"/>
    <mergeCell ref="B34:D34"/>
    <mergeCell ref="E34:G34"/>
    <mergeCell ref="H34:J34"/>
    <mergeCell ref="K34:M34"/>
    <mergeCell ref="N34:P34"/>
    <mergeCell ref="Q34:S34"/>
    <mergeCell ref="T34:V34"/>
    <mergeCell ref="W34:Y34"/>
    <mergeCell ref="Z16:AA18"/>
    <mergeCell ref="Z20:AA22"/>
    <mergeCell ref="B26:D26"/>
    <mergeCell ref="E26:G26"/>
    <mergeCell ref="H26:J26"/>
    <mergeCell ref="K26:M26"/>
    <mergeCell ref="N26:P26"/>
    <mergeCell ref="Q26:S26"/>
    <mergeCell ref="Z4:AA6"/>
    <mergeCell ref="Z8:AA10"/>
    <mergeCell ref="B14:D14"/>
    <mergeCell ref="E14:G14"/>
    <mergeCell ref="H14:J14"/>
    <mergeCell ref="K14:M14"/>
    <mergeCell ref="N14:P14"/>
    <mergeCell ref="Q14:S14"/>
    <mergeCell ref="A58:C58"/>
    <mergeCell ref="E58:G58"/>
    <mergeCell ref="A72:C72"/>
    <mergeCell ref="E72:G72"/>
    <mergeCell ref="A86:C86"/>
    <mergeCell ref="E86:G86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"/>
  <sheetViews>
    <sheetView workbookViewId="0">
      <selection activeCell="H49" sqref="A1:XFD1048576"/>
    </sheetView>
  </sheetViews>
  <sheetFormatPr defaultColWidth="9.140625" defaultRowHeight="14.25" x14ac:dyDescent="0.2"/>
  <cols>
    <col min="1" max="3" width="9.140625" style="39"/>
    <col min="4" max="4" width="11" style="39" bestFit="1" customWidth="1"/>
    <col min="5" max="16384" width="9.140625" style="39"/>
  </cols>
  <sheetData>
    <row r="1" spans="1:4" x14ac:dyDescent="0.2">
      <c r="A1" s="122" t="s">
        <v>374</v>
      </c>
      <c r="B1" s="122"/>
      <c r="C1" s="122"/>
      <c r="D1" s="122"/>
    </row>
    <row r="2" spans="1:4" x14ac:dyDescent="0.2">
      <c r="A2" s="120" t="s">
        <v>391</v>
      </c>
      <c r="B2" s="120"/>
      <c r="C2" s="120"/>
      <c r="D2" s="120"/>
    </row>
    <row r="3" spans="1:4" x14ac:dyDescent="0.2">
      <c r="A3" s="80" t="s">
        <v>5</v>
      </c>
      <c r="B3" s="80" t="s">
        <v>4</v>
      </c>
      <c r="C3" s="80" t="s">
        <v>3</v>
      </c>
      <c r="D3" s="80" t="s">
        <v>2</v>
      </c>
    </row>
    <row r="4" spans="1:4" x14ac:dyDescent="0.2">
      <c r="A4" s="81">
        <v>0.28000000000000003</v>
      </c>
      <c r="B4" s="81">
        <v>0.32</v>
      </c>
      <c r="C4" s="81">
        <v>0.92</v>
      </c>
      <c r="D4" s="81">
        <v>0.83</v>
      </c>
    </row>
    <row r="5" spans="1:4" x14ac:dyDescent="0.2">
      <c r="A5" s="81">
        <v>0.21</v>
      </c>
      <c r="B5" s="81">
        <v>0.19</v>
      </c>
      <c r="C5" s="81">
        <v>0.81</v>
      </c>
      <c r="D5" s="81">
        <v>0.83</v>
      </c>
    </row>
    <row r="6" spans="1:4" x14ac:dyDescent="0.2">
      <c r="A6" s="81">
        <v>0.09</v>
      </c>
      <c r="B6" s="81">
        <v>0.13</v>
      </c>
      <c r="C6" s="81">
        <v>0.89</v>
      </c>
      <c r="D6" s="81">
        <v>0.81</v>
      </c>
    </row>
  </sheetData>
  <mergeCells count="2">
    <mergeCell ref="A1:D1"/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"/>
  <sheetViews>
    <sheetView workbookViewId="0">
      <selection activeCell="A29" sqref="A29:C39"/>
    </sheetView>
  </sheetViews>
  <sheetFormatPr defaultColWidth="9.140625" defaultRowHeight="14.25" x14ac:dyDescent="0.2"/>
  <cols>
    <col min="1" max="3" width="30.42578125" style="39" customWidth="1"/>
    <col min="4" max="16384" width="9.140625" style="39"/>
  </cols>
  <sheetData>
    <row r="1" spans="1:3" x14ac:dyDescent="0.2">
      <c r="A1" s="122" t="s">
        <v>374</v>
      </c>
      <c r="B1" s="122"/>
      <c r="C1" s="122"/>
    </row>
    <row r="2" spans="1:3" x14ac:dyDescent="0.2">
      <c r="A2" s="120" t="s">
        <v>473</v>
      </c>
      <c r="B2" s="120"/>
      <c r="C2" s="120"/>
    </row>
    <row r="3" spans="1:3" x14ac:dyDescent="0.2">
      <c r="A3" s="80" t="s">
        <v>20</v>
      </c>
      <c r="B3" s="80" t="s">
        <v>3</v>
      </c>
      <c r="C3" s="80" t="s">
        <v>5</v>
      </c>
    </row>
    <row r="4" spans="1:3" x14ac:dyDescent="0.2">
      <c r="A4" s="29">
        <v>1.54</v>
      </c>
      <c r="B4" s="29">
        <v>1.8</v>
      </c>
      <c r="C4" s="29">
        <v>1</v>
      </c>
    </row>
    <row r="5" spans="1:3" x14ac:dyDescent="0.2">
      <c r="A5" s="29">
        <v>0.92</v>
      </c>
      <c r="B5" s="29">
        <v>1.1599999999999999</v>
      </c>
      <c r="C5" s="29">
        <v>1</v>
      </c>
    </row>
    <row r="6" spans="1:3" x14ac:dyDescent="0.2">
      <c r="A6" s="29">
        <v>0.67</v>
      </c>
      <c r="B6" s="29">
        <v>3.82</v>
      </c>
      <c r="C6" s="29">
        <v>1</v>
      </c>
    </row>
    <row r="7" spans="1:3" x14ac:dyDescent="0.2">
      <c r="A7" s="100">
        <v>3.77</v>
      </c>
      <c r="B7" s="101">
        <v>10.7</v>
      </c>
      <c r="C7" s="29">
        <v>1</v>
      </c>
    </row>
    <row r="10" spans="1:3" x14ac:dyDescent="0.2">
      <c r="A10" s="122" t="s">
        <v>374</v>
      </c>
      <c r="B10" s="122"/>
      <c r="C10" s="122"/>
    </row>
    <row r="11" spans="1:3" x14ac:dyDescent="0.2">
      <c r="A11" s="120" t="s">
        <v>474</v>
      </c>
      <c r="B11" s="120"/>
      <c r="C11" s="120"/>
    </row>
    <row r="12" spans="1:3" x14ac:dyDescent="0.2">
      <c r="A12" s="80" t="s">
        <v>20</v>
      </c>
      <c r="B12" s="80" t="s">
        <v>3</v>
      </c>
      <c r="C12" s="80" t="s">
        <v>5</v>
      </c>
    </row>
    <row r="13" spans="1:3" x14ac:dyDescent="0.2">
      <c r="A13" s="29">
        <v>1.1499999999999999</v>
      </c>
      <c r="B13" s="29">
        <v>0.74</v>
      </c>
      <c r="C13" s="29">
        <v>1</v>
      </c>
    </row>
    <row r="14" spans="1:3" x14ac:dyDescent="0.2">
      <c r="A14" s="29">
        <v>1.03</v>
      </c>
      <c r="B14" s="29">
        <v>0.46</v>
      </c>
      <c r="C14" s="29">
        <v>1</v>
      </c>
    </row>
    <row r="15" spans="1:3" x14ac:dyDescent="0.2">
      <c r="A15" s="29">
        <v>1.41</v>
      </c>
      <c r="B15" s="29">
        <v>0.21</v>
      </c>
      <c r="C15" s="29">
        <v>1</v>
      </c>
    </row>
    <row r="16" spans="1:3" x14ac:dyDescent="0.2">
      <c r="A16" s="100">
        <v>0.35</v>
      </c>
      <c r="B16" s="101">
        <v>0.13</v>
      </c>
      <c r="C16" s="29">
        <v>1</v>
      </c>
    </row>
    <row r="19" spans="1:3" x14ac:dyDescent="0.2">
      <c r="A19" s="122" t="s">
        <v>374</v>
      </c>
      <c r="B19" s="122"/>
      <c r="C19" s="122"/>
    </row>
    <row r="20" spans="1:3" x14ac:dyDescent="0.2">
      <c r="A20" s="120" t="s">
        <v>475</v>
      </c>
      <c r="B20" s="120"/>
      <c r="C20" s="120"/>
    </row>
    <row r="21" spans="1:3" x14ac:dyDescent="0.2">
      <c r="A21" s="80" t="s">
        <v>20</v>
      </c>
      <c r="B21" s="80" t="s">
        <v>3</v>
      </c>
      <c r="C21" s="80" t="s">
        <v>5</v>
      </c>
    </row>
    <row r="22" spans="1:3" x14ac:dyDescent="0.2">
      <c r="A22" s="29">
        <v>0.6</v>
      </c>
      <c r="B22" s="29">
        <v>0.52</v>
      </c>
      <c r="C22" s="29">
        <v>1</v>
      </c>
    </row>
    <row r="23" spans="1:3" x14ac:dyDescent="0.2">
      <c r="A23" s="29">
        <v>1.02</v>
      </c>
      <c r="B23" s="29">
        <v>0.44</v>
      </c>
      <c r="C23" s="29">
        <v>1</v>
      </c>
    </row>
    <row r="24" spans="1:3" x14ac:dyDescent="0.2">
      <c r="A24" s="29">
        <v>0.94</v>
      </c>
      <c r="B24" s="29">
        <v>0.79</v>
      </c>
      <c r="C24" s="29">
        <v>1</v>
      </c>
    </row>
    <row r="25" spans="1:3" x14ac:dyDescent="0.2">
      <c r="A25" s="100">
        <v>0.76</v>
      </c>
      <c r="B25" s="101">
        <v>0.7</v>
      </c>
      <c r="C25" s="29">
        <v>1</v>
      </c>
    </row>
  </sheetData>
  <mergeCells count="6">
    <mergeCell ref="A20:C20"/>
    <mergeCell ref="A1:C1"/>
    <mergeCell ref="A2:C2"/>
    <mergeCell ref="A10:C10"/>
    <mergeCell ref="A11:C11"/>
    <mergeCell ref="A19:C19"/>
  </mergeCells>
  <phoneticPr fontId="1" type="noConversion"/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8"/>
  <sheetViews>
    <sheetView workbookViewId="0">
      <selection activeCell="H12" sqref="H12"/>
    </sheetView>
  </sheetViews>
  <sheetFormatPr defaultColWidth="9.140625" defaultRowHeight="14.25" x14ac:dyDescent="0.2"/>
  <cols>
    <col min="1" max="1" width="9.140625" style="39"/>
    <col min="2" max="2" width="18.140625" style="82" bestFit="1" customWidth="1"/>
    <col min="3" max="3" width="9.140625" style="82"/>
    <col min="4" max="4" width="15.5703125" style="39" bestFit="1" customWidth="1"/>
    <col min="5" max="6" width="9.140625" style="82"/>
    <col min="7" max="7" width="9.140625" style="39"/>
    <col min="8" max="9" width="9.140625" style="82"/>
    <col min="10" max="10" width="9.140625" style="39"/>
    <col min="11" max="12" width="9.140625" style="82"/>
    <col min="13" max="13" width="9.140625" style="39"/>
    <col min="14" max="15" width="9.140625" style="82"/>
    <col min="16" max="16" width="9.140625" style="39"/>
    <col min="17" max="18" width="9.140625" style="82"/>
    <col min="19" max="16384" width="9.140625" style="39"/>
  </cols>
  <sheetData>
    <row r="1" spans="1:19" x14ac:dyDescent="0.2">
      <c r="B1" s="120" t="s">
        <v>404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</row>
    <row r="2" spans="1:19" x14ac:dyDescent="0.2">
      <c r="B2" s="140" t="s">
        <v>11</v>
      </c>
      <c r="C2" s="140"/>
      <c r="D2" s="140"/>
      <c r="E2" s="148" t="s">
        <v>4</v>
      </c>
      <c r="F2" s="148"/>
      <c r="G2" s="148"/>
      <c r="H2" s="140" t="s">
        <v>3</v>
      </c>
      <c r="I2" s="140"/>
      <c r="J2" s="140"/>
      <c r="K2" s="148" t="s">
        <v>187</v>
      </c>
      <c r="L2" s="148"/>
      <c r="M2" s="148"/>
      <c r="N2" s="140" t="s">
        <v>194</v>
      </c>
      <c r="O2" s="140"/>
      <c r="P2" s="140"/>
      <c r="Q2" s="148" t="s">
        <v>188</v>
      </c>
      <c r="R2" s="148"/>
      <c r="S2" s="148"/>
    </row>
    <row r="3" spans="1:19" x14ac:dyDescent="0.2">
      <c r="B3" s="27" t="s">
        <v>48</v>
      </c>
      <c r="C3" s="27" t="s">
        <v>49</v>
      </c>
      <c r="D3" s="13" t="s">
        <v>50</v>
      </c>
      <c r="E3" s="27" t="s">
        <v>48</v>
      </c>
      <c r="F3" s="27" t="s">
        <v>49</v>
      </c>
      <c r="G3" s="13" t="s">
        <v>50</v>
      </c>
      <c r="H3" s="27" t="s">
        <v>48</v>
      </c>
      <c r="I3" s="27" t="s">
        <v>49</v>
      </c>
      <c r="J3" s="13" t="s">
        <v>50</v>
      </c>
      <c r="K3" s="27" t="s">
        <v>48</v>
      </c>
      <c r="L3" s="27" t="s">
        <v>49</v>
      </c>
      <c r="M3" s="13" t="s">
        <v>50</v>
      </c>
      <c r="N3" s="27" t="s">
        <v>48</v>
      </c>
      <c r="O3" s="27" t="s">
        <v>49</v>
      </c>
      <c r="P3" s="13" t="s">
        <v>50</v>
      </c>
      <c r="Q3" s="27" t="s">
        <v>48</v>
      </c>
      <c r="R3" s="27" t="s">
        <v>49</v>
      </c>
      <c r="S3" s="13" t="s">
        <v>50</v>
      </c>
    </row>
    <row r="4" spans="1:19" x14ac:dyDescent="0.2">
      <c r="A4" s="39" t="s">
        <v>14</v>
      </c>
      <c r="B4" s="16">
        <v>728.40840000000003</v>
      </c>
      <c r="C4" s="16">
        <v>57.265560000000001</v>
      </c>
      <c r="D4" s="11">
        <v>266</v>
      </c>
      <c r="E4" s="16">
        <v>690.01599999999996</v>
      </c>
      <c r="F4" s="16">
        <v>62.395499999999998</v>
      </c>
      <c r="G4" s="11">
        <v>305</v>
      </c>
      <c r="H4" s="16">
        <v>939.04049999999995</v>
      </c>
      <c r="I4" s="16">
        <v>115.68049999999999</v>
      </c>
      <c r="J4" s="11">
        <v>186</v>
      </c>
      <c r="K4" s="16">
        <v>479.62709999999998</v>
      </c>
      <c r="L4" s="16">
        <v>27.222200000000001</v>
      </c>
      <c r="M4" s="11">
        <v>211</v>
      </c>
      <c r="N4" s="16">
        <v>828.13520000000005</v>
      </c>
      <c r="O4" s="16">
        <v>63.592170000000003</v>
      </c>
      <c r="P4" s="11">
        <v>242</v>
      </c>
      <c r="Q4" s="16">
        <v>1226.6759999999999</v>
      </c>
      <c r="R4" s="16">
        <v>115.3721</v>
      </c>
      <c r="S4" s="11">
        <v>635</v>
      </c>
    </row>
    <row r="5" spans="1:19" x14ac:dyDescent="0.2">
      <c r="A5" s="39" t="s">
        <v>15</v>
      </c>
      <c r="B5" s="16">
        <v>564.54679999999996</v>
      </c>
      <c r="C5" s="16">
        <v>78.886179999999996</v>
      </c>
      <c r="D5" s="11">
        <v>485</v>
      </c>
      <c r="E5" s="16">
        <v>769.8972</v>
      </c>
      <c r="F5" s="16">
        <v>45.958480000000002</v>
      </c>
      <c r="G5" s="11">
        <v>324</v>
      </c>
      <c r="H5" s="16">
        <v>1333.769</v>
      </c>
      <c r="I5" s="16">
        <v>23.998609999999999</v>
      </c>
      <c r="J5" s="11">
        <v>123</v>
      </c>
      <c r="K5" s="16">
        <v>767.09559999999999</v>
      </c>
      <c r="L5" s="16">
        <v>46.301690000000001</v>
      </c>
      <c r="M5" s="11">
        <v>280</v>
      </c>
      <c r="N5" s="16">
        <v>780.69190000000003</v>
      </c>
      <c r="O5" s="16">
        <v>55.603099999999998</v>
      </c>
      <c r="P5" s="11">
        <v>320</v>
      </c>
      <c r="Q5" s="16">
        <v>2023.4359999999999</v>
      </c>
      <c r="R5" s="16">
        <v>98.845429999999993</v>
      </c>
      <c r="S5" s="11">
        <v>422</v>
      </c>
    </row>
    <row r="6" spans="1:19" x14ac:dyDescent="0.2">
      <c r="A6" s="39" t="s">
        <v>16</v>
      </c>
      <c r="B6" s="16">
        <v>232.33699999999999</v>
      </c>
      <c r="C6" s="16">
        <v>28.297440000000002</v>
      </c>
      <c r="D6" s="11">
        <v>380</v>
      </c>
      <c r="E6" s="16">
        <v>651.39210000000003</v>
      </c>
      <c r="F6" s="16">
        <v>79.235960000000006</v>
      </c>
      <c r="G6" s="11">
        <v>374</v>
      </c>
      <c r="H6" s="16">
        <v>1318.0630000000001</v>
      </c>
      <c r="I6" s="16">
        <v>73.541839999999993</v>
      </c>
      <c r="J6" s="11">
        <v>279</v>
      </c>
      <c r="K6" s="16">
        <v>742.92619999999999</v>
      </c>
      <c r="L6" s="16">
        <v>60.45532</v>
      </c>
      <c r="M6" s="11">
        <v>371</v>
      </c>
      <c r="N6" s="16">
        <v>916.17340000000002</v>
      </c>
      <c r="O6" s="16">
        <v>63.132680000000001</v>
      </c>
      <c r="P6" s="11">
        <v>413</v>
      </c>
      <c r="Q6" s="16">
        <v>1552.056</v>
      </c>
      <c r="R6" s="16">
        <v>109.8197</v>
      </c>
      <c r="S6" s="11">
        <v>598</v>
      </c>
    </row>
    <row r="7" spans="1:19" x14ac:dyDescent="0.2">
      <c r="A7" s="39" t="s">
        <v>174</v>
      </c>
      <c r="B7" s="16">
        <v>566.89260000000002</v>
      </c>
      <c r="C7" s="16">
        <v>41.398679999999999</v>
      </c>
      <c r="D7" s="11">
        <v>322</v>
      </c>
      <c r="E7" s="16">
        <v>645.64800000000002</v>
      </c>
      <c r="F7" s="16">
        <v>23.17004</v>
      </c>
      <c r="G7" s="11">
        <v>326</v>
      </c>
      <c r="H7" s="16">
        <v>1508.2850000000001</v>
      </c>
      <c r="I7" s="16">
        <v>83.070269999999994</v>
      </c>
      <c r="J7" s="11">
        <v>477</v>
      </c>
      <c r="K7" s="16">
        <v>971.57770000000005</v>
      </c>
      <c r="L7" s="16">
        <v>76.816059999999993</v>
      </c>
      <c r="M7" s="11">
        <v>379</v>
      </c>
      <c r="N7" s="16">
        <v>1002.453</v>
      </c>
      <c r="O7" s="16">
        <v>78.629980000000003</v>
      </c>
      <c r="P7" s="11">
        <v>338</v>
      </c>
      <c r="Q7" s="54">
        <v>2827.99</v>
      </c>
      <c r="R7" s="54">
        <v>179.89869999999999</v>
      </c>
      <c r="S7" s="72">
        <v>346</v>
      </c>
    </row>
    <row r="8" spans="1:19" x14ac:dyDescent="0.2">
      <c r="A8" s="39" t="s">
        <v>175</v>
      </c>
      <c r="B8" s="16">
        <v>735.95860000000005</v>
      </c>
      <c r="C8" s="16">
        <v>52.981619999999999</v>
      </c>
      <c r="D8" s="11">
        <v>834</v>
      </c>
      <c r="E8" s="16">
        <v>613.14250000000004</v>
      </c>
      <c r="F8" s="16">
        <v>31.49239</v>
      </c>
      <c r="G8" s="11">
        <v>566</v>
      </c>
      <c r="H8" s="16">
        <v>1675.789</v>
      </c>
      <c r="I8" s="16">
        <v>93.415000000000006</v>
      </c>
      <c r="J8" s="11">
        <v>502</v>
      </c>
      <c r="K8" s="16">
        <v>791.1635</v>
      </c>
      <c r="L8" s="16">
        <v>62.234250000000003</v>
      </c>
      <c r="M8" s="11">
        <v>457</v>
      </c>
      <c r="N8" s="16">
        <v>1463.126</v>
      </c>
      <c r="O8" s="16">
        <v>108.8312</v>
      </c>
      <c r="P8" s="11">
        <v>261</v>
      </c>
      <c r="Q8" s="54">
        <v>1137.0519999999999</v>
      </c>
      <c r="R8" s="54">
        <v>82.90137</v>
      </c>
      <c r="S8" s="72">
        <v>473</v>
      </c>
    </row>
    <row r="9" spans="1:19" x14ac:dyDescent="0.2">
      <c r="A9" s="39" t="s">
        <v>176</v>
      </c>
      <c r="B9" s="16">
        <v>628.6694</v>
      </c>
      <c r="C9" s="16">
        <v>53.780279999999998</v>
      </c>
      <c r="D9" s="11">
        <v>528</v>
      </c>
      <c r="E9" s="16">
        <v>1049.0940000000001</v>
      </c>
      <c r="F9" s="16">
        <v>42.92004</v>
      </c>
      <c r="G9" s="11">
        <v>466</v>
      </c>
      <c r="H9" s="16">
        <v>1943.556</v>
      </c>
      <c r="I9" s="16">
        <v>200.30760000000001</v>
      </c>
      <c r="J9" s="11">
        <v>605</v>
      </c>
      <c r="K9" s="16">
        <v>821.2482</v>
      </c>
      <c r="L9" s="16">
        <v>51.770960000000002</v>
      </c>
      <c r="M9" s="11">
        <v>263</v>
      </c>
      <c r="N9" s="16">
        <v>851.03510000000006</v>
      </c>
      <c r="O9" s="16">
        <v>56.02861</v>
      </c>
      <c r="P9" s="11">
        <v>249</v>
      </c>
      <c r="Q9" s="54">
        <v>1366.5440000000001</v>
      </c>
      <c r="R9" s="54">
        <v>153.67840000000001</v>
      </c>
      <c r="S9" s="72">
        <v>494</v>
      </c>
    </row>
    <row r="10" spans="1:19" x14ac:dyDescent="0.2">
      <c r="B10" s="14"/>
      <c r="C10" s="14"/>
      <c r="D10" s="4"/>
      <c r="E10" s="14"/>
      <c r="F10" s="14"/>
      <c r="G10" s="4"/>
      <c r="H10" s="14"/>
      <c r="I10" s="14"/>
      <c r="J10" s="4"/>
      <c r="K10" s="14"/>
      <c r="L10" s="14"/>
      <c r="M10" s="4"/>
      <c r="N10" s="14"/>
      <c r="O10" s="14"/>
      <c r="P10" s="4"/>
    </row>
    <row r="11" spans="1:19" x14ac:dyDescent="0.2">
      <c r="B11" s="28" t="s">
        <v>189</v>
      </c>
      <c r="C11" s="9" t="s">
        <v>69</v>
      </c>
      <c r="D11" s="15" t="s">
        <v>193</v>
      </c>
      <c r="E11" s="14"/>
      <c r="F11" s="14"/>
      <c r="G11" s="4"/>
      <c r="H11" s="14"/>
      <c r="I11" s="14"/>
      <c r="J11" s="4"/>
      <c r="K11" s="14"/>
      <c r="L11" s="14"/>
      <c r="M11" s="4"/>
      <c r="N11" s="14"/>
      <c r="O11" s="14"/>
      <c r="P11" s="4"/>
    </row>
    <row r="12" spans="1:19" x14ac:dyDescent="0.2">
      <c r="B12" s="16" t="s">
        <v>190</v>
      </c>
      <c r="C12" s="29" t="s">
        <v>74</v>
      </c>
      <c r="D12" s="30">
        <v>0.14990000000000001</v>
      </c>
      <c r="E12" s="14"/>
      <c r="F12" s="14"/>
      <c r="G12" s="4"/>
      <c r="H12" s="14"/>
      <c r="I12" s="14"/>
      <c r="J12" s="4"/>
      <c r="K12" s="14"/>
      <c r="L12" s="14"/>
      <c r="M12" s="4"/>
      <c r="N12" s="14"/>
      <c r="O12" s="14"/>
      <c r="P12" s="4"/>
    </row>
    <row r="13" spans="1:19" x14ac:dyDescent="0.2">
      <c r="B13" s="16" t="s">
        <v>191</v>
      </c>
      <c r="C13" s="29" t="s">
        <v>74</v>
      </c>
      <c r="D13" s="30">
        <v>0.1658</v>
      </c>
      <c r="E13" s="14"/>
      <c r="F13" s="14"/>
      <c r="G13" s="4"/>
      <c r="H13" s="14"/>
      <c r="I13" s="14"/>
      <c r="J13" s="4"/>
      <c r="K13" s="14"/>
      <c r="L13" s="14"/>
      <c r="M13" s="4"/>
      <c r="N13" s="14"/>
      <c r="O13" s="14"/>
      <c r="P13" s="4"/>
    </row>
    <row r="14" spans="1:19" x14ac:dyDescent="0.2">
      <c r="B14" s="16" t="s">
        <v>192</v>
      </c>
      <c r="C14" s="29" t="s">
        <v>74</v>
      </c>
      <c r="D14" s="30">
        <v>0.46289999999999998</v>
      </c>
      <c r="E14" s="14"/>
      <c r="F14" s="14"/>
      <c r="G14" s="4"/>
      <c r="H14" s="14"/>
      <c r="I14" s="14"/>
      <c r="J14" s="4"/>
      <c r="K14" s="14"/>
      <c r="L14" s="14"/>
      <c r="M14" s="4"/>
      <c r="N14" s="14"/>
      <c r="O14" s="14"/>
      <c r="P14" s="4"/>
    </row>
    <row r="15" spans="1:19" x14ac:dyDescent="0.2">
      <c r="B15" s="14"/>
      <c r="C15" s="14"/>
      <c r="D15" s="4"/>
      <c r="E15" s="14"/>
      <c r="F15" s="14"/>
      <c r="G15" s="4"/>
      <c r="H15" s="14"/>
      <c r="I15" s="14"/>
      <c r="J15" s="4"/>
      <c r="K15" s="14"/>
      <c r="L15" s="14"/>
      <c r="M15" s="4"/>
      <c r="N15" s="14"/>
      <c r="O15" s="14"/>
      <c r="P15" s="4"/>
      <c r="Q15" s="14"/>
      <c r="R15" s="14"/>
      <c r="S15" s="4"/>
    </row>
    <row r="16" spans="1:19" x14ac:dyDescent="0.2">
      <c r="B16" s="120" t="s">
        <v>483</v>
      </c>
      <c r="C16" s="120"/>
      <c r="D16" s="120"/>
      <c r="E16" s="120"/>
      <c r="F16" s="120"/>
      <c r="G16" s="120"/>
      <c r="H16" s="120"/>
      <c r="I16" s="120"/>
      <c r="J16" s="120"/>
      <c r="K16" s="120"/>
      <c r="L16" s="120"/>
      <c r="M16" s="120"/>
      <c r="N16" s="120"/>
      <c r="O16" s="120"/>
      <c r="P16" s="120"/>
      <c r="Q16" s="120"/>
      <c r="R16" s="120"/>
      <c r="S16" s="120"/>
    </row>
    <row r="17" spans="1:19" x14ac:dyDescent="0.2">
      <c r="B17" s="140" t="s">
        <v>11</v>
      </c>
      <c r="C17" s="140"/>
      <c r="D17" s="140"/>
      <c r="E17" s="148" t="s">
        <v>4</v>
      </c>
      <c r="F17" s="148"/>
      <c r="G17" s="148"/>
      <c r="H17" s="140" t="s">
        <v>3</v>
      </c>
      <c r="I17" s="140"/>
      <c r="J17" s="140"/>
      <c r="K17" s="148" t="s">
        <v>187</v>
      </c>
      <c r="L17" s="148"/>
      <c r="M17" s="148"/>
      <c r="N17" s="140" t="s">
        <v>194</v>
      </c>
      <c r="O17" s="140"/>
      <c r="P17" s="140"/>
      <c r="Q17" s="148" t="s">
        <v>188</v>
      </c>
      <c r="R17" s="148"/>
      <c r="S17" s="148"/>
    </row>
    <row r="18" spans="1:19" x14ac:dyDescent="0.2">
      <c r="B18" s="27" t="s">
        <v>48</v>
      </c>
      <c r="C18" s="27" t="s">
        <v>49</v>
      </c>
      <c r="D18" s="13" t="s">
        <v>50</v>
      </c>
      <c r="E18" s="27" t="s">
        <v>48</v>
      </c>
      <c r="F18" s="27" t="s">
        <v>49</v>
      </c>
      <c r="G18" s="13" t="s">
        <v>50</v>
      </c>
      <c r="H18" s="27" t="s">
        <v>48</v>
      </c>
      <c r="I18" s="27" t="s">
        <v>49</v>
      </c>
      <c r="J18" s="13" t="s">
        <v>50</v>
      </c>
      <c r="K18" s="27" t="s">
        <v>48</v>
      </c>
      <c r="L18" s="27" t="s">
        <v>49</v>
      </c>
      <c r="M18" s="13" t="s">
        <v>50</v>
      </c>
      <c r="N18" s="27" t="s">
        <v>48</v>
      </c>
      <c r="O18" s="27" t="s">
        <v>49</v>
      </c>
      <c r="P18" s="13" t="s">
        <v>50</v>
      </c>
      <c r="Q18" s="27" t="s">
        <v>48</v>
      </c>
      <c r="R18" s="27" t="s">
        <v>49</v>
      </c>
      <c r="S18" s="13" t="s">
        <v>50</v>
      </c>
    </row>
    <row r="19" spans="1:19" x14ac:dyDescent="0.2">
      <c r="A19" s="39" t="s">
        <v>14</v>
      </c>
      <c r="B19" s="16">
        <v>195.88200000000001</v>
      </c>
      <c r="C19" s="16">
        <v>17.81476</v>
      </c>
      <c r="D19" s="11">
        <v>322</v>
      </c>
      <c r="E19" s="16">
        <v>106.754</v>
      </c>
      <c r="F19" s="16">
        <v>14.317</v>
      </c>
      <c r="G19" s="11">
        <v>326</v>
      </c>
      <c r="H19" s="16">
        <v>505.95049999999998</v>
      </c>
      <c r="I19" s="16">
        <v>37.801810000000003</v>
      </c>
      <c r="J19" s="11">
        <v>477</v>
      </c>
      <c r="K19" s="16">
        <v>1076.4059999999999</v>
      </c>
      <c r="L19" s="16">
        <v>138.12289999999999</v>
      </c>
      <c r="M19" s="11">
        <v>379</v>
      </c>
      <c r="N19" s="16">
        <v>1316.2370000000001</v>
      </c>
      <c r="O19" s="16">
        <v>167.60429999999999</v>
      </c>
      <c r="P19" s="11">
        <v>338</v>
      </c>
      <c r="Q19" s="16">
        <v>1263.895</v>
      </c>
      <c r="R19" s="16">
        <v>136.3364</v>
      </c>
      <c r="S19" s="11">
        <v>346</v>
      </c>
    </row>
    <row r="20" spans="1:19" x14ac:dyDescent="0.2">
      <c r="A20" s="39" t="s">
        <v>15</v>
      </c>
      <c r="B20" s="16">
        <v>225.64609999999999</v>
      </c>
      <c r="C20" s="16">
        <v>15.099069999999999</v>
      </c>
      <c r="D20" s="11">
        <v>834</v>
      </c>
      <c r="E20" s="16">
        <v>200.35830000000001</v>
      </c>
      <c r="F20" s="16">
        <v>23.577770000000001</v>
      </c>
      <c r="G20" s="11">
        <v>566</v>
      </c>
      <c r="H20" s="16">
        <v>461.1019</v>
      </c>
      <c r="I20" s="16">
        <v>53.653530000000003</v>
      </c>
      <c r="J20" s="11">
        <v>502</v>
      </c>
      <c r="K20" s="16">
        <v>1630.356</v>
      </c>
      <c r="L20" s="16">
        <v>262.10950000000003</v>
      </c>
      <c r="M20" s="11">
        <v>457</v>
      </c>
      <c r="N20" s="16">
        <v>1852.94</v>
      </c>
      <c r="O20" s="16">
        <v>351.63369999999998</v>
      </c>
      <c r="P20" s="11">
        <v>261</v>
      </c>
      <c r="Q20" s="16">
        <v>1138.2329999999999</v>
      </c>
      <c r="R20" s="16">
        <v>79.742599999999996</v>
      </c>
      <c r="S20" s="11">
        <v>473</v>
      </c>
    </row>
    <row r="21" spans="1:19" x14ac:dyDescent="0.2">
      <c r="A21" s="39" t="s">
        <v>16</v>
      </c>
      <c r="B21" s="16">
        <v>232.95330000000001</v>
      </c>
      <c r="C21" s="16">
        <v>52.452820000000003</v>
      </c>
      <c r="D21" s="11">
        <v>528</v>
      </c>
      <c r="E21" s="16">
        <v>363.791</v>
      </c>
      <c r="F21" s="16">
        <v>75.903390000000002</v>
      </c>
      <c r="G21" s="11">
        <v>466</v>
      </c>
      <c r="H21" s="16">
        <v>427.9726</v>
      </c>
      <c r="I21" s="16">
        <v>144.774</v>
      </c>
      <c r="J21" s="11">
        <v>605</v>
      </c>
      <c r="K21" s="16">
        <v>2216.2420000000002</v>
      </c>
      <c r="L21" s="16">
        <v>300.19779999999997</v>
      </c>
      <c r="M21" s="11">
        <v>263</v>
      </c>
      <c r="N21" s="16">
        <v>1824.155</v>
      </c>
      <c r="O21" s="16">
        <v>207.87110000000001</v>
      </c>
      <c r="P21" s="11">
        <v>249</v>
      </c>
      <c r="Q21" s="16">
        <v>1071.27</v>
      </c>
      <c r="R21" s="16">
        <v>160.1619</v>
      </c>
      <c r="S21" s="11">
        <v>494</v>
      </c>
    </row>
    <row r="23" spans="1:19" x14ac:dyDescent="0.2">
      <c r="B23" s="28" t="s">
        <v>189</v>
      </c>
      <c r="C23" s="9" t="s">
        <v>69</v>
      </c>
      <c r="D23" s="15" t="s">
        <v>193</v>
      </c>
    </row>
    <row r="24" spans="1:19" x14ac:dyDescent="0.2">
      <c r="B24" s="16" t="s">
        <v>190</v>
      </c>
      <c r="C24" s="29" t="s">
        <v>79</v>
      </c>
      <c r="D24" s="30">
        <v>4.6600000000000003E-2</v>
      </c>
    </row>
    <row r="25" spans="1:19" x14ac:dyDescent="0.2">
      <c r="B25" s="16" t="s">
        <v>191</v>
      </c>
      <c r="C25" s="29" t="s">
        <v>121</v>
      </c>
      <c r="D25" s="30">
        <v>7.7999999999999996E-3</v>
      </c>
    </row>
    <row r="26" spans="1:19" x14ac:dyDescent="0.2">
      <c r="B26" s="16" t="s">
        <v>192</v>
      </c>
      <c r="C26" s="29" t="s">
        <v>121</v>
      </c>
      <c r="D26" s="30">
        <v>2.3999999999999998E-3</v>
      </c>
    </row>
    <row r="28" spans="1:19" x14ac:dyDescent="0.2">
      <c r="B28" s="120" t="s">
        <v>484</v>
      </c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</row>
    <row r="29" spans="1:19" x14ac:dyDescent="0.2">
      <c r="B29" s="140" t="s">
        <v>11</v>
      </c>
      <c r="C29" s="140"/>
      <c r="D29" s="140"/>
      <c r="E29" s="148" t="s">
        <v>4</v>
      </c>
      <c r="F29" s="148"/>
      <c r="G29" s="148"/>
      <c r="H29" s="140" t="s">
        <v>3</v>
      </c>
      <c r="I29" s="140"/>
      <c r="J29" s="140"/>
      <c r="K29" s="148" t="s">
        <v>187</v>
      </c>
      <c r="L29" s="148"/>
      <c r="M29" s="148"/>
      <c r="N29" s="140" t="s">
        <v>194</v>
      </c>
      <c r="O29" s="140"/>
      <c r="P29" s="140"/>
      <c r="Q29" s="148" t="s">
        <v>188</v>
      </c>
      <c r="R29" s="148"/>
      <c r="S29" s="148"/>
    </row>
    <row r="30" spans="1:19" x14ac:dyDescent="0.2">
      <c r="B30" s="27" t="s">
        <v>48</v>
      </c>
      <c r="C30" s="27" t="s">
        <v>49</v>
      </c>
      <c r="D30" s="13" t="s">
        <v>50</v>
      </c>
      <c r="E30" s="27" t="s">
        <v>48</v>
      </c>
      <c r="F30" s="27" t="s">
        <v>49</v>
      </c>
      <c r="G30" s="13" t="s">
        <v>50</v>
      </c>
      <c r="H30" s="27" t="s">
        <v>48</v>
      </c>
      <c r="I30" s="27" t="s">
        <v>49</v>
      </c>
      <c r="J30" s="13" t="s">
        <v>50</v>
      </c>
      <c r="K30" s="27" t="s">
        <v>48</v>
      </c>
      <c r="L30" s="27" t="s">
        <v>49</v>
      </c>
      <c r="M30" s="13" t="s">
        <v>50</v>
      </c>
      <c r="N30" s="27" t="s">
        <v>48</v>
      </c>
      <c r="O30" s="27" t="s">
        <v>49</v>
      </c>
      <c r="P30" s="13" t="s">
        <v>50</v>
      </c>
      <c r="Q30" s="27" t="s">
        <v>48</v>
      </c>
      <c r="R30" s="27" t="s">
        <v>49</v>
      </c>
      <c r="S30" s="13" t="s">
        <v>50</v>
      </c>
    </row>
    <row r="31" spans="1:19" x14ac:dyDescent="0.2">
      <c r="A31" s="39" t="s">
        <v>14</v>
      </c>
      <c r="B31" s="16">
        <v>247.20570000000001</v>
      </c>
      <c r="C31" s="16">
        <v>28.060120000000001</v>
      </c>
      <c r="D31" s="11">
        <v>266</v>
      </c>
      <c r="E31" s="16">
        <v>306.26870000000002</v>
      </c>
      <c r="F31" s="16">
        <v>21.928049999999999</v>
      </c>
      <c r="G31" s="11">
        <v>305</v>
      </c>
      <c r="H31" s="16">
        <v>197.78370000000001</v>
      </c>
      <c r="I31" s="16">
        <v>38.69238</v>
      </c>
      <c r="J31" s="11">
        <v>186</v>
      </c>
      <c r="K31" s="16">
        <v>2486.5770000000002</v>
      </c>
      <c r="L31" s="16">
        <v>141.03049999999999</v>
      </c>
      <c r="M31" s="11">
        <v>211</v>
      </c>
      <c r="N31" s="16">
        <v>4412.2700000000004</v>
      </c>
      <c r="O31" s="16">
        <v>308.61779999999999</v>
      </c>
      <c r="P31" s="11">
        <v>242</v>
      </c>
      <c r="Q31" s="16">
        <v>1959.375</v>
      </c>
      <c r="R31" s="16">
        <v>93.290379999999999</v>
      </c>
      <c r="S31" s="11">
        <v>635</v>
      </c>
    </row>
    <row r="32" spans="1:19" x14ac:dyDescent="0.2">
      <c r="A32" s="39" t="s">
        <v>15</v>
      </c>
      <c r="B32" s="16">
        <v>189.9204</v>
      </c>
      <c r="C32" s="16">
        <v>20.961189999999998</v>
      </c>
      <c r="D32" s="11">
        <v>485</v>
      </c>
      <c r="E32" s="16">
        <v>260.7808</v>
      </c>
      <c r="F32" s="16">
        <v>9.2171610000000008</v>
      </c>
      <c r="G32" s="11">
        <v>324</v>
      </c>
      <c r="H32" s="16">
        <v>179.88890000000001</v>
      </c>
      <c r="I32" s="16">
        <v>4.5076239999999999</v>
      </c>
      <c r="J32" s="11">
        <v>123</v>
      </c>
      <c r="K32" s="16">
        <v>2652.2640000000001</v>
      </c>
      <c r="L32" s="16">
        <v>132.39179999999999</v>
      </c>
      <c r="M32" s="11">
        <v>280</v>
      </c>
      <c r="N32" s="16">
        <v>4626.9830000000002</v>
      </c>
      <c r="O32" s="16">
        <v>220.8734</v>
      </c>
      <c r="P32" s="11">
        <v>320</v>
      </c>
      <c r="Q32" s="16">
        <v>1927.471</v>
      </c>
      <c r="R32" s="16">
        <v>137.19980000000001</v>
      </c>
      <c r="S32" s="11">
        <v>422</v>
      </c>
    </row>
    <row r="33" spans="1:19" x14ac:dyDescent="0.2">
      <c r="A33" s="39" t="s">
        <v>16</v>
      </c>
      <c r="B33" s="16">
        <v>188.72030000000001</v>
      </c>
      <c r="C33" s="16">
        <v>19.91583</v>
      </c>
      <c r="D33" s="11">
        <v>380</v>
      </c>
      <c r="E33" s="16">
        <v>268.74180000000001</v>
      </c>
      <c r="F33" s="16">
        <v>19.23732</v>
      </c>
      <c r="G33" s="11">
        <v>374</v>
      </c>
      <c r="H33" s="16">
        <v>153.685</v>
      </c>
      <c r="I33" s="16">
        <v>9.3560569999999998</v>
      </c>
      <c r="J33" s="11">
        <v>279</v>
      </c>
      <c r="K33" s="16">
        <v>2662.3829999999998</v>
      </c>
      <c r="L33" s="16">
        <v>289.88589999999999</v>
      </c>
      <c r="M33" s="11">
        <v>371</v>
      </c>
      <c r="N33" s="16">
        <v>4310.59</v>
      </c>
      <c r="O33" s="16">
        <v>313.48390000000001</v>
      </c>
      <c r="P33" s="11">
        <v>413</v>
      </c>
      <c r="Q33" s="16">
        <v>2002.3019999999999</v>
      </c>
      <c r="R33" s="16">
        <v>119.8314</v>
      </c>
      <c r="S33" s="11">
        <v>598</v>
      </c>
    </row>
    <row r="34" spans="1:19" x14ac:dyDescent="0.2">
      <c r="B34" s="14"/>
      <c r="C34" s="14"/>
      <c r="D34" s="4"/>
      <c r="E34" s="14"/>
      <c r="F34" s="14"/>
      <c r="G34" s="4"/>
      <c r="H34" s="14"/>
      <c r="I34" s="14"/>
      <c r="J34" s="4"/>
      <c r="K34" s="14"/>
      <c r="L34" s="14"/>
      <c r="M34" s="4"/>
      <c r="N34" s="14"/>
      <c r="O34" s="14"/>
      <c r="P34" s="4"/>
      <c r="Q34" s="14"/>
      <c r="R34" s="14"/>
      <c r="S34" s="4"/>
    </row>
    <row r="35" spans="1:19" x14ac:dyDescent="0.2">
      <c r="B35" s="28" t="s">
        <v>189</v>
      </c>
      <c r="C35" s="9" t="s">
        <v>69</v>
      </c>
      <c r="D35" s="15" t="s">
        <v>193</v>
      </c>
      <c r="E35" s="14"/>
      <c r="F35" s="14"/>
      <c r="G35" s="4"/>
      <c r="H35" s="14"/>
      <c r="I35" s="14"/>
      <c r="J35" s="4"/>
      <c r="K35" s="14"/>
      <c r="L35" s="14"/>
      <c r="M35" s="4"/>
      <c r="N35" s="14"/>
      <c r="O35" s="14"/>
      <c r="P35" s="4"/>
      <c r="Q35" s="14"/>
      <c r="R35" s="14"/>
      <c r="S35" s="4"/>
    </row>
    <row r="36" spans="1:19" x14ac:dyDescent="0.2">
      <c r="B36" s="16" t="s">
        <v>190</v>
      </c>
      <c r="C36" s="29" t="s">
        <v>121</v>
      </c>
      <c r="D36" s="30">
        <v>1E-3</v>
      </c>
      <c r="E36" s="14"/>
      <c r="F36" s="14"/>
      <c r="G36" s="4"/>
      <c r="H36" s="14"/>
      <c r="I36" s="14"/>
      <c r="J36" s="4"/>
      <c r="K36" s="14"/>
      <c r="L36" s="14"/>
      <c r="M36" s="4"/>
      <c r="N36" s="14"/>
      <c r="O36" s="14"/>
      <c r="P36" s="4"/>
      <c r="Q36" s="14"/>
      <c r="R36" s="14"/>
      <c r="S36" s="4"/>
    </row>
    <row r="37" spans="1:19" x14ac:dyDescent="0.2">
      <c r="B37" s="16" t="s">
        <v>191</v>
      </c>
      <c r="C37" s="29" t="s">
        <v>139</v>
      </c>
      <c r="D37" s="30">
        <v>5.9999999999999995E-4</v>
      </c>
      <c r="E37" s="14"/>
      <c r="F37" s="14"/>
      <c r="G37" s="4"/>
      <c r="H37" s="14"/>
      <c r="I37" s="14"/>
      <c r="J37" s="4"/>
      <c r="K37" s="14"/>
      <c r="L37" s="14"/>
      <c r="M37" s="4"/>
      <c r="N37" s="14"/>
      <c r="O37" s="14"/>
      <c r="P37" s="4"/>
      <c r="Q37" s="14"/>
      <c r="R37" s="14"/>
      <c r="S37" s="4"/>
    </row>
    <row r="38" spans="1:19" x14ac:dyDescent="0.2">
      <c r="B38" s="16" t="s">
        <v>192</v>
      </c>
      <c r="C38" s="29" t="s">
        <v>139</v>
      </c>
      <c r="D38" s="30">
        <v>2.9999999999999997E-4</v>
      </c>
      <c r="E38" s="14"/>
      <c r="F38" s="14"/>
      <c r="G38" s="4"/>
      <c r="H38" s="14"/>
      <c r="I38" s="14"/>
      <c r="J38" s="4"/>
      <c r="K38" s="14"/>
      <c r="L38" s="14"/>
      <c r="M38" s="4"/>
      <c r="N38" s="14"/>
      <c r="O38" s="14"/>
      <c r="P38" s="4"/>
      <c r="Q38" s="14"/>
      <c r="R38" s="14"/>
      <c r="S38" s="4"/>
    </row>
  </sheetData>
  <mergeCells count="21">
    <mergeCell ref="B1:S1"/>
    <mergeCell ref="B2:D2"/>
    <mergeCell ref="E2:G2"/>
    <mergeCell ref="H2:J2"/>
    <mergeCell ref="K2:M2"/>
    <mergeCell ref="N2:P2"/>
    <mergeCell ref="Q2:S2"/>
    <mergeCell ref="B28:S28"/>
    <mergeCell ref="B29:D29"/>
    <mergeCell ref="E29:G29"/>
    <mergeCell ref="H29:J29"/>
    <mergeCell ref="K29:M29"/>
    <mergeCell ref="N29:P29"/>
    <mergeCell ref="Q29:S29"/>
    <mergeCell ref="B16:S16"/>
    <mergeCell ref="B17:D17"/>
    <mergeCell ref="E17:G17"/>
    <mergeCell ref="H17:J17"/>
    <mergeCell ref="K17:M17"/>
    <mergeCell ref="N17:P17"/>
    <mergeCell ref="Q17:S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9"/>
  <sheetViews>
    <sheetView workbookViewId="0">
      <selection activeCell="F20" sqref="F20"/>
    </sheetView>
  </sheetViews>
  <sheetFormatPr defaultColWidth="9.140625" defaultRowHeight="14.25" x14ac:dyDescent="0.2"/>
  <cols>
    <col min="1" max="16384" width="9.140625" style="39"/>
  </cols>
  <sheetData>
    <row r="1" spans="1:13" x14ac:dyDescent="0.2">
      <c r="B1" s="122" t="s">
        <v>6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3" x14ac:dyDescent="0.2">
      <c r="B2" s="120" t="s">
        <v>393</v>
      </c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</row>
    <row r="3" spans="1:13" x14ac:dyDescent="0.2">
      <c r="B3" s="149" t="s">
        <v>5</v>
      </c>
      <c r="C3" s="149"/>
      <c r="D3" s="149"/>
      <c r="E3" s="149" t="s">
        <v>4</v>
      </c>
      <c r="F3" s="149"/>
      <c r="G3" s="149"/>
      <c r="H3" s="149" t="s">
        <v>3</v>
      </c>
      <c r="I3" s="149"/>
      <c r="J3" s="149"/>
      <c r="K3" s="149" t="s">
        <v>392</v>
      </c>
      <c r="L3" s="149"/>
      <c r="M3" s="149"/>
    </row>
    <row r="4" spans="1:13" x14ac:dyDescent="0.2">
      <c r="B4" s="13" t="s">
        <v>48</v>
      </c>
      <c r="C4" s="13" t="s">
        <v>49</v>
      </c>
      <c r="D4" s="13" t="s">
        <v>50</v>
      </c>
      <c r="E4" s="13" t="s">
        <v>48</v>
      </c>
      <c r="F4" s="13" t="s">
        <v>49</v>
      </c>
      <c r="G4" s="13" t="s">
        <v>50</v>
      </c>
      <c r="H4" s="13" t="s">
        <v>48</v>
      </c>
      <c r="I4" s="13" t="s">
        <v>49</v>
      </c>
      <c r="J4" s="13" t="s">
        <v>50</v>
      </c>
      <c r="K4" s="13" t="s">
        <v>48</v>
      </c>
      <c r="L4" s="13" t="s">
        <v>49</v>
      </c>
      <c r="M4" s="13" t="s">
        <v>50</v>
      </c>
    </row>
    <row r="5" spans="1:13" x14ac:dyDescent="0.2">
      <c r="A5" s="39" t="s">
        <v>14</v>
      </c>
      <c r="B5" s="29">
        <v>7.9</v>
      </c>
      <c r="C5" s="29">
        <v>0.77</v>
      </c>
      <c r="D5" s="10">
        <v>427</v>
      </c>
      <c r="E5" s="29">
        <v>8.6</v>
      </c>
      <c r="F5" s="29">
        <v>1.21</v>
      </c>
      <c r="G5" s="10">
        <v>313</v>
      </c>
      <c r="H5" s="29">
        <v>4.93</v>
      </c>
      <c r="I5" s="29">
        <v>1.305647</v>
      </c>
      <c r="J5" s="10">
        <v>307</v>
      </c>
      <c r="K5" s="29">
        <v>6.53</v>
      </c>
      <c r="L5" s="29">
        <v>0.77</v>
      </c>
      <c r="M5" s="10">
        <v>282</v>
      </c>
    </row>
    <row r="6" spans="1:13" x14ac:dyDescent="0.2">
      <c r="A6" s="39" t="s">
        <v>15</v>
      </c>
      <c r="B6" s="29">
        <v>6.63</v>
      </c>
      <c r="C6" s="29">
        <v>1.55</v>
      </c>
      <c r="D6" s="10">
        <v>345</v>
      </c>
      <c r="E6" s="29">
        <v>9.1999999999999993</v>
      </c>
      <c r="F6" s="29">
        <v>5.8</v>
      </c>
      <c r="G6" s="10">
        <v>257</v>
      </c>
      <c r="H6" s="29">
        <v>4.63</v>
      </c>
      <c r="I6" s="29">
        <v>0.59</v>
      </c>
      <c r="J6" s="10">
        <v>405</v>
      </c>
      <c r="K6" s="29">
        <v>7.88</v>
      </c>
      <c r="L6" s="29">
        <v>1.55</v>
      </c>
      <c r="M6" s="10">
        <v>562</v>
      </c>
    </row>
    <row r="7" spans="1:13" x14ac:dyDescent="0.2">
      <c r="A7" s="39" t="s">
        <v>16</v>
      </c>
      <c r="B7" s="29">
        <v>7.53</v>
      </c>
      <c r="C7" s="29">
        <v>1.26</v>
      </c>
      <c r="D7" s="10">
        <v>269</v>
      </c>
      <c r="E7" s="29">
        <v>9.17</v>
      </c>
      <c r="F7" s="29">
        <v>1.62</v>
      </c>
      <c r="G7" s="10">
        <v>261</v>
      </c>
      <c r="H7" s="29">
        <v>5.41</v>
      </c>
      <c r="I7" s="29">
        <v>0.84</v>
      </c>
      <c r="J7" s="10">
        <v>452</v>
      </c>
      <c r="K7" s="29">
        <v>7.24</v>
      </c>
      <c r="L7" s="29">
        <v>1.26</v>
      </c>
      <c r="M7" s="10">
        <v>425</v>
      </c>
    </row>
    <row r="9" spans="1:13" x14ac:dyDescent="0.2">
      <c r="A9" s="99" t="s">
        <v>472</v>
      </c>
      <c r="B9" s="99"/>
      <c r="C9" s="99"/>
      <c r="D9" s="99">
        <f>SUM(D5:D7)</f>
        <v>1041</v>
      </c>
      <c r="E9" s="99"/>
      <c r="F9" s="99"/>
      <c r="G9" s="99">
        <f>SUM(G5:G7)</f>
        <v>831</v>
      </c>
      <c r="H9" s="99"/>
      <c r="I9" s="99"/>
      <c r="J9" s="99">
        <f>SUM(J5:J7)</f>
        <v>1164</v>
      </c>
      <c r="K9" s="99"/>
      <c r="L9" s="99"/>
      <c r="M9" s="99">
        <f>SUM(M5:M7)</f>
        <v>1269</v>
      </c>
    </row>
  </sheetData>
  <mergeCells count="6">
    <mergeCell ref="B1:M1"/>
    <mergeCell ref="B3:D3"/>
    <mergeCell ref="E3:G3"/>
    <mergeCell ref="H3:J3"/>
    <mergeCell ref="K3:M3"/>
    <mergeCell ref="B2:M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E185"/>
  <sheetViews>
    <sheetView topLeftCell="AH1" zoomScale="70" zoomScaleNormal="70" workbookViewId="0">
      <selection activeCell="AV4" sqref="AV4:AV30"/>
    </sheetView>
  </sheetViews>
  <sheetFormatPr defaultColWidth="9.140625" defaultRowHeight="12.75" x14ac:dyDescent="0.2"/>
  <cols>
    <col min="1" max="1" width="32.140625" style="32" bestFit="1" customWidth="1"/>
    <col min="2" max="11" width="9.140625" style="32"/>
    <col min="12" max="12" width="11.5703125" style="32" bestFit="1" customWidth="1"/>
    <col min="13" max="13" width="16.28515625" style="32" bestFit="1" customWidth="1"/>
    <col min="14" max="15" width="9.140625" style="32"/>
    <col min="16" max="16" width="32.140625" style="32" bestFit="1" customWidth="1"/>
    <col min="17" max="19" width="7" style="32" customWidth="1"/>
    <col min="20" max="26" width="9.140625" style="32"/>
    <col min="27" max="27" width="32.140625" style="32" bestFit="1" customWidth="1"/>
    <col min="28" max="30" width="7" style="32" customWidth="1"/>
    <col min="31" max="37" width="9.140625" style="32"/>
    <col min="38" max="38" width="9.140625" style="33"/>
    <col min="39" max="39" width="9.140625" style="32"/>
    <col min="40" max="40" width="32.140625" style="32" bestFit="1" customWidth="1"/>
    <col min="41" max="47" width="9.140625" style="32"/>
    <col min="48" max="48" width="32.140625" style="32" bestFit="1" customWidth="1"/>
    <col min="49" max="55" width="9.140625" style="32"/>
    <col min="56" max="56" width="11.85546875" style="32" customWidth="1"/>
    <col min="57" max="57" width="16.28515625" style="32" bestFit="1" customWidth="1"/>
    <col min="58" max="16384" width="9.140625" style="32"/>
  </cols>
  <sheetData>
    <row r="1" spans="1:57" x14ac:dyDescent="0.2">
      <c r="A1" s="31" t="s">
        <v>195</v>
      </c>
    </row>
    <row r="2" spans="1:57" x14ac:dyDescent="0.2">
      <c r="A2" s="34" t="s">
        <v>196</v>
      </c>
      <c r="B2" s="34"/>
      <c r="C2" s="34"/>
      <c r="D2" s="34"/>
      <c r="L2" s="152" t="s">
        <v>402</v>
      </c>
      <c r="M2" s="152"/>
      <c r="P2" s="34" t="s">
        <v>197</v>
      </c>
      <c r="Q2" s="34"/>
      <c r="R2" s="34"/>
      <c r="S2" s="34"/>
      <c r="AA2" s="34" t="s">
        <v>198</v>
      </c>
      <c r="AB2" s="34"/>
      <c r="AC2" s="34"/>
      <c r="AD2" s="34"/>
      <c r="AN2" s="34" t="s">
        <v>199</v>
      </c>
      <c r="AV2" s="34" t="s">
        <v>200</v>
      </c>
    </row>
    <row r="3" spans="1:57" x14ac:dyDescent="0.2">
      <c r="B3" s="150" t="s">
        <v>201</v>
      </c>
      <c r="C3" s="150"/>
      <c r="D3" s="150"/>
      <c r="E3" s="151" t="s">
        <v>202</v>
      </c>
      <c r="F3" s="151"/>
      <c r="G3" s="151"/>
      <c r="H3" s="150" t="s">
        <v>255</v>
      </c>
      <c r="I3" s="150"/>
      <c r="J3" s="150"/>
      <c r="K3" s="35"/>
      <c r="L3" s="65" t="s">
        <v>400</v>
      </c>
      <c r="M3" s="64" t="s">
        <v>401</v>
      </c>
      <c r="N3" s="35"/>
      <c r="Q3" s="150" t="s">
        <v>201</v>
      </c>
      <c r="R3" s="150"/>
      <c r="S3" s="150"/>
      <c r="T3" s="151" t="s">
        <v>202</v>
      </c>
      <c r="U3" s="151"/>
      <c r="V3" s="151"/>
      <c r="W3" s="150" t="s">
        <v>255</v>
      </c>
      <c r="X3" s="150"/>
      <c r="Y3" s="150"/>
      <c r="AB3" s="150" t="s">
        <v>256</v>
      </c>
      <c r="AC3" s="150"/>
      <c r="AD3" s="150"/>
      <c r="AE3" s="151" t="s">
        <v>202</v>
      </c>
      <c r="AF3" s="151"/>
      <c r="AG3" s="151"/>
      <c r="AH3" s="150" t="s">
        <v>255</v>
      </c>
      <c r="AI3" s="150"/>
      <c r="AJ3" s="150"/>
      <c r="AK3" s="35"/>
      <c r="AL3" s="36"/>
      <c r="AO3" s="151" t="s">
        <v>202</v>
      </c>
      <c r="AP3" s="151"/>
      <c r="AQ3" s="151"/>
      <c r="AR3" s="150" t="s">
        <v>255</v>
      </c>
      <c r="AS3" s="150"/>
      <c r="AT3" s="150"/>
      <c r="AW3" s="151" t="s">
        <v>202</v>
      </c>
      <c r="AX3" s="151"/>
      <c r="AY3" s="151"/>
      <c r="AZ3" s="150" t="s">
        <v>255</v>
      </c>
      <c r="BA3" s="150"/>
      <c r="BB3" s="150"/>
      <c r="BD3" s="65" t="s">
        <v>400</v>
      </c>
      <c r="BE3" s="64" t="s">
        <v>401</v>
      </c>
    </row>
    <row r="4" spans="1:57" x14ac:dyDescent="0.2">
      <c r="A4" s="32" t="s">
        <v>203</v>
      </c>
      <c r="B4" s="37">
        <v>248.16</v>
      </c>
      <c r="C4" s="37">
        <v>319.57</v>
      </c>
      <c r="D4" s="31">
        <v>16.2</v>
      </c>
      <c r="E4" s="32">
        <v>347.95</v>
      </c>
      <c r="F4" s="14">
        <v>390.36</v>
      </c>
      <c r="G4" s="31">
        <v>16.2</v>
      </c>
      <c r="H4" s="14">
        <v>340.27</v>
      </c>
      <c r="I4" s="14">
        <v>319.57</v>
      </c>
      <c r="J4" s="31">
        <v>16.2</v>
      </c>
      <c r="L4" s="66">
        <f>AVERAGE(E4:G4)-(AVERAGE(B4:D4))</f>
        <v>56.859999999999985</v>
      </c>
      <c r="M4" s="67">
        <f>AVERAGE(H4:J4)-(AVERAGE(B4:D4))</f>
        <v>30.703333333333319</v>
      </c>
      <c r="P4" s="32" t="s">
        <v>203</v>
      </c>
      <c r="Q4" s="37">
        <f t="shared" ref="Q4:Q30" si="0">B4/B4</f>
        <v>1</v>
      </c>
      <c r="R4" s="37">
        <f t="shared" ref="R4:R30" si="1">C4/C4</f>
        <v>1</v>
      </c>
      <c r="S4" s="37">
        <f t="shared" ref="S4:S30" si="2">D4/D4</f>
        <v>1</v>
      </c>
      <c r="T4" s="14">
        <f>E4/(B$4)</f>
        <v>1.4021196002578982</v>
      </c>
      <c r="U4" s="14">
        <f>F4/(C$4)</f>
        <v>1.2215164126795381</v>
      </c>
      <c r="V4" s="14">
        <f>G4/(D$4)</f>
        <v>1</v>
      </c>
      <c r="W4" s="18">
        <f>H4/(B$4)</f>
        <v>1.3711718246292715</v>
      </c>
      <c r="X4" s="18">
        <f>I4/(C$4)</f>
        <v>1</v>
      </c>
      <c r="Y4" s="18">
        <f>J4/(D$4)</f>
        <v>1</v>
      </c>
      <c r="AA4" s="32" t="s">
        <v>203</v>
      </c>
      <c r="AB4" s="18">
        <f t="shared" ref="AB4:AJ30" si="3">LOG(Q4,2)</f>
        <v>0</v>
      </c>
      <c r="AC4" s="18">
        <f t="shared" si="3"/>
        <v>0</v>
      </c>
      <c r="AD4" s="18">
        <f t="shared" si="3"/>
        <v>0</v>
      </c>
      <c r="AE4" s="14">
        <f t="shared" si="3"/>
        <v>0.4876094159246176</v>
      </c>
      <c r="AF4" s="14">
        <f t="shared" si="3"/>
        <v>0.28867324824070006</v>
      </c>
      <c r="AG4" s="14">
        <f t="shared" si="3"/>
        <v>0</v>
      </c>
      <c r="AH4" s="18">
        <f t="shared" si="3"/>
        <v>0.45540936981009494</v>
      </c>
      <c r="AI4" s="18">
        <f t="shared" si="3"/>
        <v>0</v>
      </c>
      <c r="AJ4" s="18">
        <f t="shared" si="3"/>
        <v>0</v>
      </c>
      <c r="AK4" s="14"/>
      <c r="AL4" s="38"/>
      <c r="AN4" s="32" t="s">
        <v>203</v>
      </c>
      <c r="AO4" s="14">
        <f t="shared" ref="AO4:AO30" si="4">E4/B4</f>
        <v>1.4021196002578982</v>
      </c>
      <c r="AP4" s="14">
        <f t="shared" ref="AP4:AP30" si="5">F4/C4</f>
        <v>1.2215164126795381</v>
      </c>
      <c r="AQ4" s="14">
        <f t="shared" ref="AQ4:AQ30" si="6">G4/D4</f>
        <v>1</v>
      </c>
      <c r="AR4" s="18">
        <f t="shared" ref="AR4:AR30" si="7">H4/B4</f>
        <v>1.3711718246292715</v>
      </c>
      <c r="AS4" s="18">
        <f t="shared" ref="AS4:AS30" si="8">I4/C4</f>
        <v>1</v>
      </c>
      <c r="AT4" s="18">
        <f t="shared" ref="AT4:AT30" si="9">J4/D4</f>
        <v>1</v>
      </c>
      <c r="AV4" s="32" t="s">
        <v>203</v>
      </c>
      <c r="AW4" s="14">
        <f t="shared" ref="AW4:BB30" si="10">LOG(AO4,2)</f>
        <v>0.4876094159246176</v>
      </c>
      <c r="AX4" s="14">
        <f t="shared" si="10"/>
        <v>0.28867324824070006</v>
      </c>
      <c r="AY4" s="14">
        <f t="shared" si="10"/>
        <v>0</v>
      </c>
      <c r="AZ4" s="18">
        <f t="shared" si="10"/>
        <v>0.45540936981009494</v>
      </c>
      <c r="BA4" s="18">
        <f t="shared" si="10"/>
        <v>0</v>
      </c>
      <c r="BB4" s="18">
        <f t="shared" si="10"/>
        <v>0</v>
      </c>
      <c r="BD4" s="66">
        <f>AVERAGE(AW4:AY4)</f>
        <v>0.25876088805510589</v>
      </c>
      <c r="BE4" s="67">
        <f>AVERAGE(AZ4:BB4)</f>
        <v>0.15180312327003165</v>
      </c>
    </row>
    <row r="5" spans="1:57" x14ac:dyDescent="0.2">
      <c r="A5" s="32" t="s">
        <v>204</v>
      </c>
      <c r="B5" s="37">
        <v>78.22</v>
      </c>
      <c r="C5" s="37">
        <v>52.9</v>
      </c>
      <c r="D5" s="37">
        <v>6.41</v>
      </c>
      <c r="E5" s="32">
        <v>113.45</v>
      </c>
      <c r="F5" s="14">
        <v>76.02</v>
      </c>
      <c r="G5" s="14">
        <v>3.59</v>
      </c>
      <c r="H5" s="14">
        <v>106.67</v>
      </c>
      <c r="I5" s="14">
        <v>51.98</v>
      </c>
      <c r="J5" s="14">
        <v>7.97</v>
      </c>
      <c r="K5" s="14"/>
      <c r="L5" s="66">
        <f t="shared" ref="L5:L30" si="11">AVERAGE(E5:G5)-(AVERAGE(B5:D5))</f>
        <v>18.510000000000005</v>
      </c>
      <c r="M5" s="67">
        <f t="shared" ref="M5:M30" si="12">AVERAGE(H5:J5)-(AVERAGE(B5:D5))</f>
        <v>9.6966666666666654</v>
      </c>
      <c r="N5" s="14"/>
      <c r="P5" s="32" t="s">
        <v>204</v>
      </c>
      <c r="Q5" s="37">
        <f t="shared" si="0"/>
        <v>1</v>
      </c>
      <c r="R5" s="37">
        <f t="shared" si="1"/>
        <v>1</v>
      </c>
      <c r="S5" s="37">
        <f t="shared" si="2"/>
        <v>1</v>
      </c>
      <c r="T5" s="14">
        <f>E5/(B$5)</f>
        <v>1.4503963180772181</v>
      </c>
      <c r="U5" s="14">
        <f>F5/(C$5)</f>
        <v>1.4370510396975424</v>
      </c>
      <c r="V5" s="14">
        <f>G5/(D$5)</f>
        <v>0.56006240249609984</v>
      </c>
      <c r="W5" s="18">
        <f>H5/(B$5)</f>
        <v>1.363717719253388</v>
      </c>
      <c r="X5" s="18">
        <f>I5/(C$5)</f>
        <v>0.9826086956521739</v>
      </c>
      <c r="Y5" s="18">
        <f>J5/(D$5)</f>
        <v>1.2433697347893915</v>
      </c>
      <c r="AA5" s="32" t="s">
        <v>204</v>
      </c>
      <c r="AB5" s="18">
        <f t="shared" si="3"/>
        <v>0</v>
      </c>
      <c r="AC5" s="18">
        <f t="shared" si="3"/>
        <v>0</v>
      </c>
      <c r="AD5" s="18">
        <f t="shared" si="3"/>
        <v>0</v>
      </c>
      <c r="AE5" s="14">
        <f t="shared" si="3"/>
        <v>0.5364471678267545</v>
      </c>
      <c r="AF5" s="14">
        <f t="shared" si="3"/>
        <v>0.5231113028605775</v>
      </c>
      <c r="AG5" s="14">
        <f t="shared" si="3"/>
        <v>-0.83634051279568966</v>
      </c>
      <c r="AH5" s="18">
        <f t="shared" si="3"/>
        <v>0.44754504672358725</v>
      </c>
      <c r="AI5" s="18">
        <f t="shared" si="3"/>
        <v>-2.531108852918753E-2</v>
      </c>
      <c r="AJ5" s="18">
        <f t="shared" si="3"/>
        <v>0.31425536737173071</v>
      </c>
      <c r="AK5" s="14"/>
      <c r="AL5" s="38"/>
      <c r="AN5" s="32" t="s">
        <v>204</v>
      </c>
      <c r="AO5" s="14">
        <f t="shared" si="4"/>
        <v>1.4503963180772181</v>
      </c>
      <c r="AP5" s="14">
        <f t="shared" si="5"/>
        <v>1.4370510396975424</v>
      </c>
      <c r="AQ5" s="14">
        <f t="shared" si="6"/>
        <v>0.56006240249609984</v>
      </c>
      <c r="AR5" s="18">
        <f t="shared" si="7"/>
        <v>1.363717719253388</v>
      </c>
      <c r="AS5" s="18">
        <f t="shared" si="8"/>
        <v>0.9826086956521739</v>
      </c>
      <c r="AT5" s="18">
        <f t="shared" si="9"/>
        <v>1.2433697347893915</v>
      </c>
      <c r="AV5" s="32" t="s">
        <v>204</v>
      </c>
      <c r="AW5" s="14">
        <f t="shared" si="10"/>
        <v>0.5364471678267545</v>
      </c>
      <c r="AX5" s="14">
        <f t="shared" si="10"/>
        <v>0.5231113028605775</v>
      </c>
      <c r="AY5" s="14">
        <f t="shared" si="10"/>
        <v>-0.83634051279568966</v>
      </c>
      <c r="AZ5" s="18">
        <f t="shared" si="10"/>
        <v>0.44754504672358725</v>
      </c>
      <c r="BA5" s="18">
        <f t="shared" si="10"/>
        <v>-2.531108852918753E-2</v>
      </c>
      <c r="BB5" s="18">
        <f t="shared" si="10"/>
        <v>0.31425536737173071</v>
      </c>
      <c r="BD5" s="66">
        <f t="shared" ref="BD5:BD30" si="13">AVERAGE(AW5:AY5)</f>
        <v>7.4405985963880775E-2</v>
      </c>
      <c r="BE5" s="67">
        <f t="shared" ref="BE5:BE30" si="14">AVERAGE(AZ5:BB5)</f>
        <v>0.24549644185537681</v>
      </c>
    </row>
    <row r="6" spans="1:57" x14ac:dyDescent="0.2">
      <c r="A6" s="32" t="s">
        <v>205</v>
      </c>
      <c r="B6" s="37">
        <v>3720.19</v>
      </c>
      <c r="C6" s="37">
        <v>3396.41</v>
      </c>
      <c r="D6" s="37">
        <v>1999.46</v>
      </c>
      <c r="E6" s="32">
        <v>5073.7700000000004</v>
      </c>
      <c r="F6" s="14">
        <v>4158.12</v>
      </c>
      <c r="G6" s="14">
        <v>1589.62</v>
      </c>
      <c r="H6" s="14">
        <v>5744.76</v>
      </c>
      <c r="I6" s="14">
        <v>4729.12</v>
      </c>
      <c r="J6" s="14">
        <v>2336.5100000000002</v>
      </c>
      <c r="K6" s="14"/>
      <c r="L6" s="66">
        <f t="shared" si="11"/>
        <v>568.48333333333267</v>
      </c>
      <c r="M6" s="67">
        <f t="shared" si="12"/>
        <v>1231.4433333333332</v>
      </c>
      <c r="N6" s="14"/>
      <c r="P6" s="32" t="s">
        <v>205</v>
      </c>
      <c r="Q6" s="37">
        <f t="shared" si="0"/>
        <v>1</v>
      </c>
      <c r="R6" s="37">
        <f t="shared" si="1"/>
        <v>1</v>
      </c>
      <c r="S6" s="37">
        <f t="shared" si="2"/>
        <v>1</v>
      </c>
      <c r="T6" s="14">
        <f>E6/(B$6)</f>
        <v>1.3638470078141172</v>
      </c>
      <c r="U6" s="14">
        <f>F6/(C$6)</f>
        <v>1.2242691547840219</v>
      </c>
      <c r="V6" s="14">
        <f>G6/(D$6)</f>
        <v>0.79502465665729738</v>
      </c>
      <c r="W6" s="18">
        <f>H6/(B$6)</f>
        <v>1.544211451565646</v>
      </c>
      <c r="X6" s="18">
        <f>I6/(C$6)</f>
        <v>1.392387844812611</v>
      </c>
      <c r="Y6" s="18">
        <f>J6/(D$6)</f>
        <v>1.1685705140387905</v>
      </c>
      <c r="AA6" s="32" t="s">
        <v>205</v>
      </c>
      <c r="AB6" s="18">
        <f t="shared" si="3"/>
        <v>0</v>
      </c>
      <c r="AC6" s="18">
        <f t="shared" si="3"/>
        <v>0</v>
      </c>
      <c r="AD6" s="18">
        <f t="shared" si="3"/>
        <v>0</v>
      </c>
      <c r="AE6" s="14">
        <f t="shared" si="3"/>
        <v>0.44768181632153392</v>
      </c>
      <c r="AF6" s="14">
        <f t="shared" si="3"/>
        <v>0.29192076847529508</v>
      </c>
      <c r="AG6" s="14">
        <f t="shared" si="3"/>
        <v>-0.33092849048333556</v>
      </c>
      <c r="AH6" s="18">
        <f t="shared" si="3"/>
        <v>0.62687031687929973</v>
      </c>
      <c r="AI6" s="18">
        <f t="shared" si="3"/>
        <v>0.47756112487294738</v>
      </c>
      <c r="AJ6" s="18">
        <f t="shared" si="3"/>
        <v>0.22474479204517486</v>
      </c>
      <c r="AK6" s="14"/>
      <c r="AL6" s="38"/>
      <c r="AN6" s="32" t="s">
        <v>205</v>
      </c>
      <c r="AO6" s="14">
        <f t="shared" si="4"/>
        <v>1.3638470078141172</v>
      </c>
      <c r="AP6" s="14">
        <f t="shared" si="5"/>
        <v>1.2242691547840219</v>
      </c>
      <c r="AQ6" s="14">
        <f t="shared" si="6"/>
        <v>0.79502465665729738</v>
      </c>
      <c r="AR6" s="18">
        <f t="shared" si="7"/>
        <v>1.544211451565646</v>
      </c>
      <c r="AS6" s="18">
        <f t="shared" si="8"/>
        <v>1.392387844812611</v>
      </c>
      <c r="AT6" s="18">
        <f t="shared" si="9"/>
        <v>1.1685705140387905</v>
      </c>
      <c r="AV6" s="32" t="s">
        <v>205</v>
      </c>
      <c r="AW6" s="14">
        <f t="shared" si="10"/>
        <v>0.44768181632153392</v>
      </c>
      <c r="AX6" s="14">
        <f t="shared" si="10"/>
        <v>0.29192076847529508</v>
      </c>
      <c r="AY6" s="14">
        <f t="shared" si="10"/>
        <v>-0.33092849048333556</v>
      </c>
      <c r="AZ6" s="18">
        <f t="shared" si="10"/>
        <v>0.62687031687929973</v>
      </c>
      <c r="BA6" s="18">
        <f t="shared" si="10"/>
        <v>0.47756112487294738</v>
      </c>
      <c r="BB6" s="18">
        <f t="shared" si="10"/>
        <v>0.22474479204517486</v>
      </c>
      <c r="BD6" s="66">
        <f t="shared" si="13"/>
        <v>0.13622469810449783</v>
      </c>
      <c r="BE6" s="67">
        <f t="shared" si="14"/>
        <v>0.44305874459914069</v>
      </c>
    </row>
    <row r="7" spans="1:57" x14ac:dyDescent="0.2">
      <c r="A7" s="32" t="s">
        <v>206</v>
      </c>
      <c r="B7" s="37">
        <v>1.98</v>
      </c>
      <c r="C7" s="37">
        <v>2.4900000000000002</v>
      </c>
      <c r="D7" s="31">
        <v>1.18</v>
      </c>
      <c r="E7" s="32">
        <v>35.11</v>
      </c>
      <c r="F7" s="14">
        <v>39.590000000000003</v>
      </c>
      <c r="G7" s="14">
        <v>5.18</v>
      </c>
      <c r="H7" s="14">
        <v>20.28</v>
      </c>
      <c r="I7" s="14">
        <v>6.94</v>
      </c>
      <c r="J7" s="14">
        <v>2.2599999999999998</v>
      </c>
      <c r="K7" s="14"/>
      <c r="L7" s="66">
        <f t="shared" si="11"/>
        <v>24.743333333333332</v>
      </c>
      <c r="M7" s="67">
        <f t="shared" si="12"/>
        <v>7.9433333333333342</v>
      </c>
      <c r="N7" s="14"/>
      <c r="P7" s="32" t="s">
        <v>206</v>
      </c>
      <c r="Q7" s="37">
        <f t="shared" si="0"/>
        <v>1</v>
      </c>
      <c r="R7" s="37">
        <f t="shared" si="1"/>
        <v>1</v>
      </c>
      <c r="S7" s="37">
        <f t="shared" si="2"/>
        <v>1</v>
      </c>
      <c r="T7" s="14">
        <f>E7/(B$7)</f>
        <v>17.732323232323232</v>
      </c>
      <c r="U7" s="14">
        <f>F7/(C$7)</f>
        <v>15.899598393574298</v>
      </c>
      <c r="V7" s="14">
        <f>G7/(D$7)</f>
        <v>4.3898305084745761</v>
      </c>
      <c r="W7" s="18">
        <f>H7/(B$7)</f>
        <v>10.242424242424242</v>
      </c>
      <c r="X7" s="18">
        <f>I7/(C$7)</f>
        <v>2.7871485943775101</v>
      </c>
      <c r="Y7" s="18">
        <f>J7/(D$7)</f>
        <v>1.9152542372881356</v>
      </c>
      <c r="AA7" s="32" t="s">
        <v>206</v>
      </c>
      <c r="AB7" s="18">
        <f t="shared" si="3"/>
        <v>0</v>
      </c>
      <c r="AC7" s="18">
        <f t="shared" si="3"/>
        <v>0</v>
      </c>
      <c r="AD7" s="18">
        <f t="shared" si="3"/>
        <v>0</v>
      </c>
      <c r="AE7" s="14">
        <f t="shared" si="3"/>
        <v>4.1483096608011456</v>
      </c>
      <c r="AF7" s="14">
        <f t="shared" si="3"/>
        <v>3.990918419962016</v>
      </c>
      <c r="AG7" s="14">
        <f t="shared" si="3"/>
        <v>2.1341652383247127</v>
      </c>
      <c r="AH7" s="18">
        <f t="shared" si="3"/>
        <v>3.356485316923731</v>
      </c>
      <c r="AI7" s="18">
        <f t="shared" si="3"/>
        <v>1.47878992051018</v>
      </c>
      <c r="AJ7" s="18">
        <f t="shared" si="3"/>
        <v>0.93753591305334649</v>
      </c>
      <c r="AK7" s="14"/>
      <c r="AL7" s="38"/>
      <c r="AN7" s="32" t="s">
        <v>206</v>
      </c>
      <c r="AO7" s="14">
        <f t="shared" si="4"/>
        <v>17.732323232323232</v>
      </c>
      <c r="AP7" s="14">
        <f t="shared" si="5"/>
        <v>15.899598393574298</v>
      </c>
      <c r="AQ7" s="14">
        <f t="shared" si="6"/>
        <v>4.3898305084745761</v>
      </c>
      <c r="AR7" s="18">
        <f t="shared" si="7"/>
        <v>10.242424242424242</v>
      </c>
      <c r="AS7" s="18">
        <f t="shared" si="8"/>
        <v>2.7871485943775101</v>
      </c>
      <c r="AT7" s="18">
        <f t="shared" si="9"/>
        <v>1.9152542372881356</v>
      </c>
      <c r="AV7" s="32" t="s">
        <v>206</v>
      </c>
      <c r="AW7" s="14">
        <f t="shared" si="10"/>
        <v>4.1483096608011456</v>
      </c>
      <c r="AX7" s="14">
        <f t="shared" si="10"/>
        <v>3.990918419962016</v>
      </c>
      <c r="AY7" s="14">
        <f t="shared" si="10"/>
        <v>2.1341652383247127</v>
      </c>
      <c r="AZ7" s="18">
        <f t="shared" si="10"/>
        <v>3.356485316923731</v>
      </c>
      <c r="BA7" s="18">
        <f t="shared" si="10"/>
        <v>1.47878992051018</v>
      </c>
      <c r="BB7" s="18">
        <f t="shared" si="10"/>
        <v>0.93753591305334649</v>
      </c>
      <c r="BD7" s="66">
        <f t="shared" si="13"/>
        <v>3.4244644396959578</v>
      </c>
      <c r="BE7" s="67">
        <f t="shared" si="14"/>
        <v>1.9242703834957524</v>
      </c>
    </row>
    <row r="8" spans="1:57" x14ac:dyDescent="0.2">
      <c r="A8" s="32" t="s">
        <v>207</v>
      </c>
      <c r="B8" s="31">
        <v>87.9</v>
      </c>
      <c r="C8" s="37">
        <v>902.06</v>
      </c>
      <c r="D8" s="31">
        <v>87.9</v>
      </c>
      <c r="E8" s="32">
        <v>611.1</v>
      </c>
      <c r="F8" s="14">
        <v>902.06</v>
      </c>
      <c r="G8" s="31">
        <v>87.9</v>
      </c>
      <c r="H8" s="31">
        <v>87.9</v>
      </c>
      <c r="I8" s="31">
        <v>87.9</v>
      </c>
      <c r="J8" s="31">
        <v>87.9</v>
      </c>
      <c r="L8" s="66">
        <f t="shared" si="11"/>
        <v>174.39999999999998</v>
      </c>
      <c r="M8" s="67">
        <f t="shared" si="12"/>
        <v>-271.3866666666666</v>
      </c>
      <c r="P8" s="32" t="s">
        <v>207</v>
      </c>
      <c r="Q8" s="37">
        <f t="shared" si="0"/>
        <v>1</v>
      </c>
      <c r="R8" s="37">
        <f t="shared" si="1"/>
        <v>1</v>
      </c>
      <c r="S8" s="37">
        <f t="shared" si="2"/>
        <v>1</v>
      </c>
      <c r="T8" s="14">
        <f>E8/(B$8)</f>
        <v>6.9522184300341294</v>
      </c>
      <c r="U8" s="14">
        <f>F8/(C$8)</f>
        <v>1</v>
      </c>
      <c r="V8" s="14">
        <f>G8/(D$8)</f>
        <v>1</v>
      </c>
      <c r="W8" s="18">
        <f>H8/(B$8)</f>
        <v>1</v>
      </c>
      <c r="X8" s="18">
        <f>I8/(C$8)</f>
        <v>9.7443629026894005E-2</v>
      </c>
      <c r="Y8" s="18">
        <f>J8/(D$8)</f>
        <v>1</v>
      </c>
      <c r="AA8" s="32" t="s">
        <v>207</v>
      </c>
      <c r="AB8" s="18">
        <f t="shared" si="3"/>
        <v>0</v>
      </c>
      <c r="AC8" s="18">
        <f t="shared" si="3"/>
        <v>0</v>
      </c>
      <c r="AD8" s="18">
        <f t="shared" si="3"/>
        <v>0</v>
      </c>
      <c r="AE8" s="14">
        <f t="shared" si="3"/>
        <v>2.7974734105436401</v>
      </c>
      <c r="AF8" s="14">
        <f t="shared" si="3"/>
        <v>0</v>
      </c>
      <c r="AG8" s="14">
        <f t="shared" si="3"/>
        <v>0</v>
      </c>
      <c r="AH8" s="18">
        <f t="shared" si="3"/>
        <v>0</v>
      </c>
      <c r="AI8" s="18">
        <f t="shared" si="3"/>
        <v>-3.3592883262183957</v>
      </c>
      <c r="AJ8" s="18">
        <f t="shared" si="3"/>
        <v>0</v>
      </c>
      <c r="AK8" s="14"/>
      <c r="AL8" s="38"/>
      <c r="AN8" s="32" t="s">
        <v>207</v>
      </c>
      <c r="AO8" s="14">
        <f t="shared" si="4"/>
        <v>6.9522184300341294</v>
      </c>
      <c r="AP8" s="14">
        <f t="shared" si="5"/>
        <v>1</v>
      </c>
      <c r="AQ8" s="14">
        <f t="shared" si="6"/>
        <v>1</v>
      </c>
      <c r="AR8" s="18">
        <f t="shared" si="7"/>
        <v>1</v>
      </c>
      <c r="AS8" s="18">
        <f t="shared" si="8"/>
        <v>9.7443629026894005E-2</v>
      </c>
      <c r="AT8" s="18">
        <f t="shared" si="9"/>
        <v>1</v>
      </c>
      <c r="AV8" s="32" t="s">
        <v>207</v>
      </c>
      <c r="AW8" s="14">
        <f t="shared" si="10"/>
        <v>2.7974734105436401</v>
      </c>
      <c r="AX8" s="14">
        <f t="shared" si="10"/>
        <v>0</v>
      </c>
      <c r="AY8" s="14">
        <f t="shared" si="10"/>
        <v>0</v>
      </c>
      <c r="AZ8" s="18">
        <f t="shared" si="10"/>
        <v>0</v>
      </c>
      <c r="BA8" s="18">
        <f t="shared" si="10"/>
        <v>-3.3592883262183957</v>
      </c>
      <c r="BB8" s="18">
        <f t="shared" si="10"/>
        <v>0</v>
      </c>
      <c r="BD8" s="66">
        <f t="shared" si="13"/>
        <v>0.93249113684787999</v>
      </c>
      <c r="BE8" s="67">
        <f t="shared" si="14"/>
        <v>-1.1197627754061319</v>
      </c>
    </row>
    <row r="9" spans="1:57" x14ac:dyDescent="0.2">
      <c r="A9" s="32" t="s">
        <v>208</v>
      </c>
      <c r="B9" s="37">
        <v>363.25</v>
      </c>
      <c r="C9" s="37">
        <v>253.63</v>
      </c>
      <c r="D9" s="37">
        <v>1810.53</v>
      </c>
      <c r="E9" s="32">
        <v>568.80999999999995</v>
      </c>
      <c r="F9" s="14">
        <v>375.86</v>
      </c>
      <c r="G9" s="14">
        <v>1067.7</v>
      </c>
      <c r="H9" s="14">
        <v>573.95000000000005</v>
      </c>
      <c r="I9" s="14">
        <v>368.63</v>
      </c>
      <c r="J9" s="14">
        <v>1372.11</v>
      </c>
      <c r="K9" s="14"/>
      <c r="L9" s="66">
        <f t="shared" si="11"/>
        <v>-138.34666666666669</v>
      </c>
      <c r="M9" s="67">
        <f t="shared" si="12"/>
        <v>-37.573333333333267</v>
      </c>
      <c r="N9" s="14"/>
      <c r="P9" s="32" t="s">
        <v>208</v>
      </c>
      <c r="Q9" s="37">
        <f t="shared" si="0"/>
        <v>1</v>
      </c>
      <c r="R9" s="37">
        <f t="shared" si="1"/>
        <v>1</v>
      </c>
      <c r="S9" s="37">
        <f t="shared" si="2"/>
        <v>1</v>
      </c>
      <c r="T9" s="14">
        <f>E9/(B$9)</f>
        <v>1.5658912594631795</v>
      </c>
      <c r="U9" s="14">
        <f>F9/(C$9)</f>
        <v>1.4819224855103892</v>
      </c>
      <c r="V9" s="14">
        <f>G9/(D$9)</f>
        <v>0.58971682325065045</v>
      </c>
      <c r="W9" s="18">
        <f>H9/(B$9)</f>
        <v>1.5800412938747421</v>
      </c>
      <c r="X9" s="18">
        <f>I9/(C$9)</f>
        <v>1.4534163939597051</v>
      </c>
      <c r="Y9" s="18">
        <f>J9/(D$9)</f>
        <v>0.75784991135192448</v>
      </c>
      <c r="AA9" s="32" t="s">
        <v>208</v>
      </c>
      <c r="AB9" s="18">
        <f t="shared" si="3"/>
        <v>0</v>
      </c>
      <c r="AC9" s="18">
        <f t="shared" si="3"/>
        <v>0</v>
      </c>
      <c r="AD9" s="18">
        <f t="shared" si="3"/>
        <v>0</v>
      </c>
      <c r="AE9" s="14">
        <f t="shared" si="3"/>
        <v>0.64698403071312016</v>
      </c>
      <c r="AF9" s="14">
        <f t="shared" si="3"/>
        <v>0.56746998698623585</v>
      </c>
      <c r="AG9" s="14">
        <f t="shared" si="3"/>
        <v>-0.76190574340332384</v>
      </c>
      <c r="AH9" s="18">
        <f t="shared" si="3"/>
        <v>0.65996226326935481</v>
      </c>
      <c r="AI9" s="18">
        <f t="shared" si="3"/>
        <v>0.53944808455371063</v>
      </c>
      <c r="AJ9" s="18">
        <f t="shared" si="3"/>
        <v>-0.40001593724092821</v>
      </c>
      <c r="AK9" s="14"/>
      <c r="AL9" s="38"/>
      <c r="AN9" s="32" t="s">
        <v>208</v>
      </c>
      <c r="AO9" s="14">
        <f t="shared" si="4"/>
        <v>1.5658912594631795</v>
      </c>
      <c r="AP9" s="14">
        <f t="shared" si="5"/>
        <v>1.4819224855103892</v>
      </c>
      <c r="AQ9" s="14">
        <f t="shared" si="6"/>
        <v>0.58971682325065045</v>
      </c>
      <c r="AR9" s="18">
        <f t="shared" si="7"/>
        <v>1.5800412938747421</v>
      </c>
      <c r="AS9" s="18">
        <f t="shared" si="8"/>
        <v>1.4534163939597051</v>
      </c>
      <c r="AT9" s="18">
        <f t="shared" si="9"/>
        <v>0.75784991135192448</v>
      </c>
      <c r="AV9" s="32" t="s">
        <v>208</v>
      </c>
      <c r="AW9" s="14">
        <f t="shared" si="10"/>
        <v>0.64698403071312016</v>
      </c>
      <c r="AX9" s="14">
        <f t="shared" si="10"/>
        <v>0.56746998698623585</v>
      </c>
      <c r="AY9" s="14">
        <f t="shared" si="10"/>
        <v>-0.76190574340332384</v>
      </c>
      <c r="AZ9" s="18">
        <f t="shared" si="10"/>
        <v>0.65996226326935481</v>
      </c>
      <c r="BA9" s="18">
        <f t="shared" si="10"/>
        <v>0.53944808455371063</v>
      </c>
      <c r="BB9" s="18">
        <f t="shared" si="10"/>
        <v>-0.40001593724092821</v>
      </c>
      <c r="BD9" s="66">
        <f t="shared" si="13"/>
        <v>0.1508494247653441</v>
      </c>
      <c r="BE9" s="67">
        <f t="shared" si="14"/>
        <v>0.26646480352737906</v>
      </c>
    </row>
    <row r="10" spans="1:57" x14ac:dyDescent="0.2">
      <c r="A10" s="32" t="s">
        <v>209</v>
      </c>
      <c r="B10" s="37">
        <v>2426.52</v>
      </c>
      <c r="C10" s="37">
        <v>2520.66</v>
      </c>
      <c r="D10" s="37">
        <v>676.54</v>
      </c>
      <c r="E10" s="32">
        <v>4636.51</v>
      </c>
      <c r="F10" s="14">
        <v>3860.1</v>
      </c>
      <c r="G10" s="14">
        <v>785.8</v>
      </c>
      <c r="H10" s="14">
        <v>5461.04</v>
      </c>
      <c r="I10" s="14">
        <v>3721.34</v>
      </c>
      <c r="J10" s="14">
        <v>949.39</v>
      </c>
      <c r="K10" s="14"/>
      <c r="L10" s="66">
        <f t="shared" si="11"/>
        <v>1219.5633333333333</v>
      </c>
      <c r="M10" s="67">
        <f t="shared" si="12"/>
        <v>1502.6833333333332</v>
      </c>
      <c r="N10" s="14"/>
      <c r="P10" s="32" t="s">
        <v>209</v>
      </c>
      <c r="Q10" s="37">
        <f t="shared" si="0"/>
        <v>1</v>
      </c>
      <c r="R10" s="37">
        <f t="shared" si="1"/>
        <v>1</v>
      </c>
      <c r="S10" s="37">
        <f t="shared" si="2"/>
        <v>1</v>
      </c>
      <c r="T10" s="14">
        <f>E10/(B$10)</f>
        <v>1.9107652110841866</v>
      </c>
      <c r="U10" s="14">
        <f>F10/(C$10)</f>
        <v>1.5313846373568827</v>
      </c>
      <c r="V10" s="14">
        <f>G10/(D$10)</f>
        <v>1.1614982114878647</v>
      </c>
      <c r="W10" s="18">
        <f>H10/(B$10)</f>
        <v>2.2505645945634076</v>
      </c>
      <c r="X10" s="18">
        <f>I10/(C$10)</f>
        <v>1.4763355629081274</v>
      </c>
      <c r="Y10" s="18">
        <f>J10/(D$10)</f>
        <v>1.4033020959588496</v>
      </c>
      <c r="AA10" s="32" t="s">
        <v>209</v>
      </c>
      <c r="AB10" s="18">
        <f t="shared" si="3"/>
        <v>0</v>
      </c>
      <c r="AC10" s="18">
        <f t="shared" si="3"/>
        <v>0</v>
      </c>
      <c r="AD10" s="18">
        <f t="shared" si="3"/>
        <v>0</v>
      </c>
      <c r="AE10" s="14">
        <f t="shared" si="3"/>
        <v>0.93415051530405568</v>
      </c>
      <c r="AF10" s="14">
        <f t="shared" si="3"/>
        <v>0.61483668957359161</v>
      </c>
      <c r="AG10" s="14">
        <f t="shared" si="3"/>
        <v>0.21598693264041427</v>
      </c>
      <c r="AH10" s="18">
        <f t="shared" si="3"/>
        <v>1.1702869728189695</v>
      </c>
      <c r="AI10" s="18">
        <f t="shared" si="3"/>
        <v>0.56202067527430366</v>
      </c>
      <c r="AJ10" s="18">
        <f t="shared" si="3"/>
        <v>0.48882561867015639</v>
      </c>
      <c r="AK10" s="14"/>
      <c r="AL10" s="38"/>
      <c r="AN10" s="32" t="s">
        <v>209</v>
      </c>
      <c r="AO10" s="14">
        <f t="shared" si="4"/>
        <v>1.9107652110841866</v>
      </c>
      <c r="AP10" s="14">
        <f t="shared" si="5"/>
        <v>1.5313846373568827</v>
      </c>
      <c r="AQ10" s="14">
        <f t="shared" si="6"/>
        <v>1.1614982114878647</v>
      </c>
      <c r="AR10" s="18">
        <f t="shared" si="7"/>
        <v>2.2505645945634076</v>
      </c>
      <c r="AS10" s="18">
        <f t="shared" si="8"/>
        <v>1.4763355629081274</v>
      </c>
      <c r="AT10" s="18">
        <f t="shared" si="9"/>
        <v>1.4033020959588496</v>
      </c>
      <c r="AV10" s="32" t="s">
        <v>209</v>
      </c>
      <c r="AW10" s="14">
        <f t="shared" si="10"/>
        <v>0.93415051530405568</v>
      </c>
      <c r="AX10" s="14">
        <f t="shared" si="10"/>
        <v>0.61483668957359161</v>
      </c>
      <c r="AY10" s="14">
        <f t="shared" si="10"/>
        <v>0.21598693264041427</v>
      </c>
      <c r="AZ10" s="18">
        <f t="shared" si="10"/>
        <v>1.1702869728189695</v>
      </c>
      <c r="BA10" s="18">
        <f t="shared" si="10"/>
        <v>0.56202067527430366</v>
      </c>
      <c r="BB10" s="18">
        <f t="shared" si="10"/>
        <v>0.48882561867015639</v>
      </c>
      <c r="BD10" s="66">
        <f t="shared" si="13"/>
        <v>0.58832471250602048</v>
      </c>
      <c r="BE10" s="67">
        <f t="shared" si="14"/>
        <v>0.74037775558780983</v>
      </c>
    </row>
    <row r="11" spans="1:57" x14ac:dyDescent="0.2">
      <c r="A11" s="32" t="s">
        <v>210</v>
      </c>
      <c r="B11" s="37">
        <v>680.15</v>
      </c>
      <c r="C11" s="37">
        <v>659.48</v>
      </c>
      <c r="D11" s="31">
        <v>24.7</v>
      </c>
      <c r="E11" s="32">
        <v>1274.6500000000001</v>
      </c>
      <c r="F11" s="14">
        <v>958.23</v>
      </c>
      <c r="G11" s="31">
        <v>24.7</v>
      </c>
      <c r="H11" s="14">
        <v>1726.22</v>
      </c>
      <c r="I11" s="14">
        <v>842.65</v>
      </c>
      <c r="J11" s="14">
        <v>100.42</v>
      </c>
      <c r="K11" s="14"/>
      <c r="L11" s="66">
        <f t="shared" si="11"/>
        <v>297.74999999999994</v>
      </c>
      <c r="M11" s="67">
        <f t="shared" si="12"/>
        <v>434.98666666666662</v>
      </c>
      <c r="N11" s="14"/>
      <c r="P11" s="32" t="s">
        <v>210</v>
      </c>
      <c r="Q11" s="37">
        <f t="shared" si="0"/>
        <v>1</v>
      </c>
      <c r="R11" s="37">
        <f t="shared" si="1"/>
        <v>1</v>
      </c>
      <c r="S11" s="37">
        <f t="shared" si="2"/>
        <v>1</v>
      </c>
      <c r="T11" s="14">
        <f>E11/(B$11)</f>
        <v>1.8740718959053153</v>
      </c>
      <c r="U11" s="14">
        <f>F11/(C$11)</f>
        <v>1.4530084308849396</v>
      </c>
      <c r="V11" s="14">
        <f>G11/(D$11)</f>
        <v>1</v>
      </c>
      <c r="W11" s="18">
        <f>H11/(B$11)</f>
        <v>2.5379989708152615</v>
      </c>
      <c r="X11" s="18">
        <f>I11/(C$11)</f>
        <v>1.2777491356826589</v>
      </c>
      <c r="Y11" s="18">
        <f>J11/(D$11)</f>
        <v>4.0655870445344133</v>
      </c>
      <c r="AA11" s="32" t="s">
        <v>210</v>
      </c>
      <c r="AB11" s="18">
        <f t="shared" si="3"/>
        <v>0</v>
      </c>
      <c r="AC11" s="18">
        <f t="shared" si="3"/>
        <v>0</v>
      </c>
      <c r="AD11" s="18">
        <f t="shared" si="3"/>
        <v>0</v>
      </c>
      <c r="AE11" s="14">
        <f t="shared" si="3"/>
        <v>0.90617630085005041</v>
      </c>
      <c r="AF11" s="14">
        <f t="shared" si="3"/>
        <v>0.53904307403792895</v>
      </c>
      <c r="AG11" s="14">
        <f t="shared" si="3"/>
        <v>0</v>
      </c>
      <c r="AH11" s="18">
        <f t="shared" si="3"/>
        <v>1.3436914841514305</v>
      </c>
      <c r="AI11" s="18">
        <f t="shared" si="3"/>
        <v>0.3536046154455274</v>
      </c>
      <c r="AJ11" s="18">
        <f t="shared" si="3"/>
        <v>2.0234636831958244</v>
      </c>
      <c r="AK11" s="14"/>
      <c r="AL11" s="38"/>
      <c r="AN11" s="32" t="s">
        <v>210</v>
      </c>
      <c r="AO11" s="14">
        <f t="shared" si="4"/>
        <v>1.8740718959053153</v>
      </c>
      <c r="AP11" s="14">
        <f t="shared" si="5"/>
        <v>1.4530084308849396</v>
      </c>
      <c r="AQ11" s="14">
        <f t="shared" si="6"/>
        <v>1</v>
      </c>
      <c r="AR11" s="18">
        <f t="shared" si="7"/>
        <v>2.5379989708152615</v>
      </c>
      <c r="AS11" s="18">
        <f t="shared" si="8"/>
        <v>1.2777491356826589</v>
      </c>
      <c r="AT11" s="18">
        <f t="shared" si="9"/>
        <v>4.0655870445344133</v>
      </c>
      <c r="AV11" s="32" t="s">
        <v>210</v>
      </c>
      <c r="AW11" s="14">
        <f t="shared" si="10"/>
        <v>0.90617630085005041</v>
      </c>
      <c r="AX11" s="14">
        <f t="shared" si="10"/>
        <v>0.53904307403792895</v>
      </c>
      <c r="AY11" s="14">
        <f t="shared" si="10"/>
        <v>0</v>
      </c>
      <c r="AZ11" s="18">
        <f t="shared" si="10"/>
        <v>1.3436914841514305</v>
      </c>
      <c r="BA11" s="18">
        <f t="shared" si="10"/>
        <v>0.3536046154455274</v>
      </c>
      <c r="BB11" s="18">
        <f t="shared" si="10"/>
        <v>2.0234636831958244</v>
      </c>
      <c r="BD11" s="66">
        <f t="shared" si="13"/>
        <v>0.48173979162932645</v>
      </c>
      <c r="BE11" s="67">
        <f t="shared" si="14"/>
        <v>1.2402532609309274</v>
      </c>
    </row>
    <row r="12" spans="1:57" x14ac:dyDescent="0.2">
      <c r="A12" s="32" t="s">
        <v>211</v>
      </c>
      <c r="B12" s="31">
        <v>36.6</v>
      </c>
      <c r="C12" s="37">
        <v>225.62</v>
      </c>
      <c r="D12" s="31">
        <v>36.6</v>
      </c>
      <c r="E12" s="32">
        <v>144.18</v>
      </c>
      <c r="F12" s="14">
        <v>225.62</v>
      </c>
      <c r="G12" s="31">
        <v>36.6</v>
      </c>
      <c r="H12" s="14">
        <v>91.52</v>
      </c>
      <c r="I12" s="14">
        <v>77.89</v>
      </c>
      <c r="J12" s="31">
        <v>36.6</v>
      </c>
      <c r="L12" s="66">
        <f t="shared" si="11"/>
        <v>35.859999999999985</v>
      </c>
      <c r="M12" s="67">
        <f t="shared" si="12"/>
        <v>-30.936666666666682</v>
      </c>
      <c r="P12" s="32" t="s">
        <v>211</v>
      </c>
      <c r="Q12" s="37">
        <f t="shared" si="0"/>
        <v>1</v>
      </c>
      <c r="R12" s="37">
        <f t="shared" si="1"/>
        <v>1</v>
      </c>
      <c r="S12" s="37">
        <f t="shared" si="2"/>
        <v>1</v>
      </c>
      <c r="T12" s="14">
        <f>E12/(B$12)</f>
        <v>3.9393442622950818</v>
      </c>
      <c r="U12" s="14">
        <f>F12/(C$12)</f>
        <v>1</v>
      </c>
      <c r="V12" s="14">
        <f>G12/(D$12)</f>
        <v>1</v>
      </c>
      <c r="W12" s="18">
        <f>H12/(B$12)</f>
        <v>2.5005464480874315</v>
      </c>
      <c r="X12" s="18">
        <f>I12/(C$12)</f>
        <v>0.34522648701356262</v>
      </c>
      <c r="Y12" s="18">
        <f>J12/(D$12)</f>
        <v>1</v>
      </c>
      <c r="AA12" s="32" t="s">
        <v>211</v>
      </c>
      <c r="AB12" s="18">
        <f t="shared" si="3"/>
        <v>0</v>
      </c>
      <c r="AC12" s="18">
        <f t="shared" si="3"/>
        <v>0</v>
      </c>
      <c r="AD12" s="18">
        <f t="shared" si="3"/>
        <v>0</v>
      </c>
      <c r="AE12" s="14">
        <f t="shared" si="3"/>
        <v>1.9779555006796177</v>
      </c>
      <c r="AF12" s="14">
        <f t="shared" si="3"/>
        <v>0</v>
      </c>
      <c r="AG12" s="14">
        <f t="shared" si="3"/>
        <v>0</v>
      </c>
      <c r="AH12" s="18">
        <f t="shared" si="3"/>
        <v>1.3222434036069846</v>
      </c>
      <c r="AI12" s="18">
        <f t="shared" si="3"/>
        <v>-1.5343849373891205</v>
      </c>
      <c r="AJ12" s="18">
        <f t="shared" si="3"/>
        <v>0</v>
      </c>
      <c r="AK12" s="14"/>
      <c r="AL12" s="38"/>
      <c r="AN12" s="32" t="s">
        <v>211</v>
      </c>
      <c r="AO12" s="14">
        <f t="shared" si="4"/>
        <v>3.9393442622950818</v>
      </c>
      <c r="AP12" s="14">
        <f t="shared" si="5"/>
        <v>1</v>
      </c>
      <c r="AQ12" s="14">
        <f t="shared" si="6"/>
        <v>1</v>
      </c>
      <c r="AR12" s="18">
        <f t="shared" si="7"/>
        <v>2.5005464480874315</v>
      </c>
      <c r="AS12" s="18">
        <f t="shared" si="8"/>
        <v>0.34522648701356262</v>
      </c>
      <c r="AT12" s="18">
        <f t="shared" si="9"/>
        <v>1</v>
      </c>
      <c r="AV12" s="32" t="s">
        <v>211</v>
      </c>
      <c r="AW12" s="14">
        <f t="shared" si="10"/>
        <v>1.9779555006796177</v>
      </c>
      <c r="AX12" s="14">
        <f t="shared" si="10"/>
        <v>0</v>
      </c>
      <c r="AY12" s="14">
        <f t="shared" si="10"/>
        <v>0</v>
      </c>
      <c r="AZ12" s="18">
        <f t="shared" si="10"/>
        <v>1.3222434036069846</v>
      </c>
      <c r="BA12" s="18">
        <f t="shared" si="10"/>
        <v>-1.5343849373891205</v>
      </c>
      <c r="BB12" s="18">
        <f t="shared" si="10"/>
        <v>0</v>
      </c>
      <c r="BD12" s="66">
        <f t="shared" si="13"/>
        <v>0.65931850022653926</v>
      </c>
      <c r="BE12" s="67">
        <f t="shared" si="14"/>
        <v>-7.0713844594045325E-2</v>
      </c>
    </row>
    <row r="13" spans="1:57" x14ac:dyDescent="0.2">
      <c r="A13" s="32" t="s">
        <v>212</v>
      </c>
      <c r="B13" s="37">
        <v>42.2</v>
      </c>
      <c r="C13" s="37">
        <v>65.27</v>
      </c>
      <c r="D13" s="31">
        <v>1.93</v>
      </c>
      <c r="E13" s="32">
        <v>56.07</v>
      </c>
      <c r="F13" s="14">
        <v>37.229999999999997</v>
      </c>
      <c r="G13" s="14">
        <v>2.98</v>
      </c>
      <c r="H13" s="14">
        <v>56.07</v>
      </c>
      <c r="I13" s="14">
        <v>2.98</v>
      </c>
      <c r="J13" s="14">
        <v>2.98</v>
      </c>
      <c r="K13" s="14"/>
      <c r="L13" s="66">
        <f t="shared" si="11"/>
        <v>-4.3733333333333348</v>
      </c>
      <c r="M13" s="67">
        <f t="shared" si="12"/>
        <v>-15.790000000000003</v>
      </c>
      <c r="N13" s="14"/>
      <c r="P13" s="32" t="s">
        <v>212</v>
      </c>
      <c r="Q13" s="37">
        <f t="shared" si="0"/>
        <v>1</v>
      </c>
      <c r="R13" s="37">
        <f t="shared" si="1"/>
        <v>1</v>
      </c>
      <c r="S13" s="37">
        <f t="shared" si="2"/>
        <v>1</v>
      </c>
      <c r="T13" s="14">
        <f>E13/(B$13)</f>
        <v>1.3286729857819903</v>
      </c>
      <c r="U13" s="14">
        <f>F13/(C$13)</f>
        <v>0.57039987743220466</v>
      </c>
      <c r="V13" s="14">
        <f>G13/(D$13)</f>
        <v>1.544041450777202</v>
      </c>
      <c r="W13" s="18">
        <f>H13/(B$13)</f>
        <v>1.3286729857819903</v>
      </c>
      <c r="X13" s="18">
        <f>I13/(C$13)</f>
        <v>4.5656503753638736E-2</v>
      </c>
      <c r="Y13" s="18">
        <f>J13/(D$13)</f>
        <v>1.544041450777202</v>
      </c>
      <c r="AA13" s="32" t="s">
        <v>212</v>
      </c>
      <c r="AB13" s="18">
        <f t="shared" si="3"/>
        <v>0</v>
      </c>
      <c r="AC13" s="18">
        <f t="shared" si="3"/>
        <v>0</v>
      </c>
      <c r="AD13" s="18">
        <f t="shared" si="3"/>
        <v>0</v>
      </c>
      <c r="AE13" s="14">
        <f t="shared" si="3"/>
        <v>0.40998607087176653</v>
      </c>
      <c r="AF13" s="14">
        <f t="shared" si="3"/>
        <v>-0.80995442311252053</v>
      </c>
      <c r="AG13" s="14">
        <f t="shared" si="3"/>
        <v>0.6267114831940811</v>
      </c>
      <c r="AH13" s="18">
        <f t="shared" si="3"/>
        <v>0.40998607087176653</v>
      </c>
      <c r="AI13" s="18">
        <f t="shared" si="3"/>
        <v>-4.453035803501872</v>
      </c>
      <c r="AJ13" s="18">
        <f t="shared" si="3"/>
        <v>0.6267114831940811</v>
      </c>
      <c r="AK13" s="14"/>
      <c r="AL13" s="38"/>
      <c r="AN13" s="32" t="s">
        <v>212</v>
      </c>
      <c r="AO13" s="14">
        <f t="shared" si="4"/>
        <v>1.3286729857819903</v>
      </c>
      <c r="AP13" s="14">
        <f t="shared" si="5"/>
        <v>0.57039987743220466</v>
      </c>
      <c r="AQ13" s="14">
        <f t="shared" si="6"/>
        <v>1.544041450777202</v>
      </c>
      <c r="AR13" s="18">
        <f t="shared" si="7"/>
        <v>1.3286729857819903</v>
      </c>
      <c r="AS13" s="18">
        <f t="shared" si="8"/>
        <v>4.5656503753638736E-2</v>
      </c>
      <c r="AT13" s="18">
        <f t="shared" si="9"/>
        <v>1.544041450777202</v>
      </c>
      <c r="AV13" s="32" t="s">
        <v>212</v>
      </c>
      <c r="AW13" s="14">
        <f t="shared" si="10"/>
        <v>0.40998607087176653</v>
      </c>
      <c r="AX13" s="14">
        <f t="shared" si="10"/>
        <v>-0.80995442311252053</v>
      </c>
      <c r="AY13" s="14">
        <f t="shared" si="10"/>
        <v>0.6267114831940811</v>
      </c>
      <c r="AZ13" s="18">
        <f t="shared" si="10"/>
        <v>0.40998607087176653</v>
      </c>
      <c r="BA13" s="18">
        <f t="shared" si="10"/>
        <v>-4.453035803501872</v>
      </c>
      <c r="BB13" s="18">
        <f t="shared" si="10"/>
        <v>0.6267114831940811</v>
      </c>
      <c r="BD13" s="66">
        <f t="shared" si="13"/>
        <v>7.5581043651109028E-2</v>
      </c>
      <c r="BE13" s="67">
        <f t="shared" si="14"/>
        <v>-1.1387794164786749</v>
      </c>
    </row>
    <row r="14" spans="1:57" x14ac:dyDescent="0.2">
      <c r="A14" s="32" t="s">
        <v>213</v>
      </c>
      <c r="B14" s="37">
        <v>6.91</v>
      </c>
      <c r="C14" s="31">
        <v>108</v>
      </c>
      <c r="D14" s="31">
        <v>108</v>
      </c>
      <c r="E14" s="32">
        <v>217.21</v>
      </c>
      <c r="F14" s="14">
        <v>71.52</v>
      </c>
      <c r="G14" s="31">
        <v>108</v>
      </c>
      <c r="H14" s="14">
        <v>550.69000000000005</v>
      </c>
      <c r="I14" s="14">
        <v>71.52</v>
      </c>
      <c r="J14" s="31">
        <v>108</v>
      </c>
      <c r="L14" s="66">
        <f t="shared" si="11"/>
        <v>57.940000000000012</v>
      </c>
      <c r="M14" s="67">
        <f t="shared" si="12"/>
        <v>169.10000000000002</v>
      </c>
      <c r="P14" s="32" t="s">
        <v>213</v>
      </c>
      <c r="Q14" s="37">
        <f t="shared" si="0"/>
        <v>1</v>
      </c>
      <c r="R14" s="37">
        <f t="shared" si="1"/>
        <v>1</v>
      </c>
      <c r="S14" s="37">
        <f t="shared" si="2"/>
        <v>1</v>
      </c>
      <c r="T14" s="14">
        <f>E14/(B$14)</f>
        <v>31.434153400868308</v>
      </c>
      <c r="U14" s="14">
        <f>F14/(C$14)</f>
        <v>0.66222222222222216</v>
      </c>
      <c r="V14" s="14">
        <f>G14/(D$14)</f>
        <v>1</v>
      </c>
      <c r="W14" s="18">
        <f>H14/(B$14)</f>
        <v>79.694645441389298</v>
      </c>
      <c r="X14" s="18">
        <f>I14/(C$14)</f>
        <v>0.66222222222222216</v>
      </c>
      <c r="Y14" s="18">
        <f>J14/(D$14)</f>
        <v>1</v>
      </c>
      <c r="AA14" s="32" t="s">
        <v>213</v>
      </c>
      <c r="AB14" s="18">
        <f t="shared" si="3"/>
        <v>0</v>
      </c>
      <c r="AC14" s="18">
        <f t="shared" si="3"/>
        <v>0</v>
      </c>
      <c r="AD14" s="18">
        <f t="shared" si="3"/>
        <v>0</v>
      </c>
      <c r="AE14" s="14">
        <f t="shared" si="3"/>
        <v>4.9742610031980652</v>
      </c>
      <c r="AF14" s="14">
        <f t="shared" si="3"/>
        <v>-0.59461267075487567</v>
      </c>
      <c r="AG14" s="14">
        <f t="shared" si="3"/>
        <v>0</v>
      </c>
      <c r="AH14" s="18">
        <f t="shared" si="3"/>
        <v>6.3164108899354412</v>
      </c>
      <c r="AI14" s="18">
        <f t="shared" si="3"/>
        <v>-0.59461267075487567</v>
      </c>
      <c r="AJ14" s="18">
        <f t="shared" si="3"/>
        <v>0</v>
      </c>
      <c r="AK14" s="14"/>
      <c r="AL14" s="38"/>
      <c r="AN14" s="32" t="s">
        <v>213</v>
      </c>
      <c r="AO14" s="14">
        <f t="shared" si="4"/>
        <v>31.434153400868308</v>
      </c>
      <c r="AP14" s="14">
        <f t="shared" si="5"/>
        <v>0.66222222222222216</v>
      </c>
      <c r="AQ14" s="14">
        <f t="shared" si="6"/>
        <v>1</v>
      </c>
      <c r="AR14" s="18">
        <f t="shared" si="7"/>
        <v>79.694645441389298</v>
      </c>
      <c r="AS14" s="18">
        <f t="shared" si="8"/>
        <v>0.66222222222222216</v>
      </c>
      <c r="AT14" s="18">
        <f t="shared" si="9"/>
        <v>1</v>
      </c>
      <c r="AV14" s="32" t="s">
        <v>213</v>
      </c>
      <c r="AW14" s="14">
        <f t="shared" si="10"/>
        <v>4.9742610031980652</v>
      </c>
      <c r="AX14" s="14">
        <f t="shared" si="10"/>
        <v>-0.59461267075487567</v>
      </c>
      <c r="AY14" s="14">
        <f t="shared" si="10"/>
        <v>0</v>
      </c>
      <c r="AZ14" s="18">
        <f t="shared" si="10"/>
        <v>6.3164108899354412</v>
      </c>
      <c r="BA14" s="18">
        <f t="shared" si="10"/>
        <v>-0.59461267075487567</v>
      </c>
      <c r="BB14" s="18">
        <f t="shared" si="10"/>
        <v>0</v>
      </c>
      <c r="BD14" s="66">
        <f t="shared" si="13"/>
        <v>1.4598827774810632</v>
      </c>
      <c r="BE14" s="67">
        <f t="shared" si="14"/>
        <v>1.9072660730601887</v>
      </c>
    </row>
    <row r="15" spans="1:57" x14ac:dyDescent="0.2">
      <c r="A15" s="32" t="s">
        <v>214</v>
      </c>
      <c r="B15" s="31">
        <v>13.6</v>
      </c>
      <c r="C15" s="37">
        <v>13.83</v>
      </c>
      <c r="D15" s="31">
        <v>13.6</v>
      </c>
      <c r="E15" s="31">
        <v>13.6</v>
      </c>
      <c r="F15" s="14">
        <v>13.83</v>
      </c>
      <c r="G15" s="31">
        <v>13.6</v>
      </c>
      <c r="H15" s="31">
        <v>13.6</v>
      </c>
      <c r="I15" s="31">
        <v>13.6</v>
      </c>
      <c r="J15" s="31">
        <v>13.6</v>
      </c>
      <c r="L15" s="66">
        <f t="shared" si="11"/>
        <v>0</v>
      </c>
      <c r="M15" s="67">
        <f t="shared" si="12"/>
        <v>-7.6666666666667993E-2</v>
      </c>
      <c r="P15" s="32" t="s">
        <v>214</v>
      </c>
      <c r="Q15" s="37">
        <f t="shared" si="0"/>
        <v>1</v>
      </c>
      <c r="R15" s="37">
        <f t="shared" si="1"/>
        <v>1</v>
      </c>
      <c r="S15" s="37">
        <f t="shared" si="2"/>
        <v>1</v>
      </c>
      <c r="T15" s="14">
        <f>E15/(B$15)</f>
        <v>1</v>
      </c>
      <c r="U15" s="14">
        <f>F15/(C$15)</f>
        <v>1</v>
      </c>
      <c r="V15" s="14">
        <f>G15/(D$15)</f>
        <v>1</v>
      </c>
      <c r="W15" s="18">
        <f>H15/(B$15)</f>
        <v>1</v>
      </c>
      <c r="X15" s="18">
        <f>I15/(C$15)</f>
        <v>0.98336948662328272</v>
      </c>
      <c r="Y15" s="18">
        <f>J15/(D$15)</f>
        <v>1</v>
      </c>
      <c r="AA15" s="32" t="s">
        <v>214</v>
      </c>
      <c r="AB15" s="18">
        <f t="shared" si="3"/>
        <v>0</v>
      </c>
      <c r="AC15" s="18">
        <f t="shared" si="3"/>
        <v>0</v>
      </c>
      <c r="AD15" s="18">
        <f t="shared" si="3"/>
        <v>0</v>
      </c>
      <c r="AE15" s="14">
        <f t="shared" si="3"/>
        <v>0</v>
      </c>
      <c r="AF15" s="14">
        <f t="shared" si="3"/>
        <v>0</v>
      </c>
      <c r="AG15" s="14">
        <f t="shared" si="3"/>
        <v>0</v>
      </c>
      <c r="AH15" s="18">
        <f t="shared" si="3"/>
        <v>0</v>
      </c>
      <c r="AI15" s="18">
        <f t="shared" si="3"/>
        <v>-2.4194505012792404E-2</v>
      </c>
      <c r="AJ15" s="18">
        <f t="shared" si="3"/>
        <v>0</v>
      </c>
      <c r="AK15" s="14"/>
      <c r="AL15" s="38"/>
      <c r="AN15" s="32" t="s">
        <v>214</v>
      </c>
      <c r="AO15" s="14">
        <f t="shared" si="4"/>
        <v>1</v>
      </c>
      <c r="AP15" s="14">
        <f t="shared" si="5"/>
        <v>1</v>
      </c>
      <c r="AQ15" s="14">
        <f t="shared" si="6"/>
        <v>1</v>
      </c>
      <c r="AR15" s="18">
        <f t="shared" si="7"/>
        <v>1</v>
      </c>
      <c r="AS15" s="18">
        <f t="shared" si="8"/>
        <v>0.98336948662328272</v>
      </c>
      <c r="AT15" s="18">
        <f t="shared" si="9"/>
        <v>1</v>
      </c>
      <c r="AV15" s="32" t="s">
        <v>214</v>
      </c>
      <c r="AW15" s="14">
        <f t="shared" si="10"/>
        <v>0</v>
      </c>
      <c r="AX15" s="14">
        <f t="shared" si="10"/>
        <v>0</v>
      </c>
      <c r="AY15" s="14">
        <f t="shared" si="10"/>
        <v>0</v>
      </c>
      <c r="AZ15" s="18">
        <f t="shared" si="10"/>
        <v>0</v>
      </c>
      <c r="BA15" s="18">
        <f t="shared" si="10"/>
        <v>-2.4194505012792404E-2</v>
      </c>
      <c r="BB15" s="18">
        <f t="shared" si="10"/>
        <v>0</v>
      </c>
      <c r="BD15" s="66">
        <f t="shared" si="13"/>
        <v>0</v>
      </c>
      <c r="BE15" s="67">
        <f t="shared" si="14"/>
        <v>-8.0648350042641353E-3</v>
      </c>
    </row>
    <row r="16" spans="1:57" x14ac:dyDescent="0.2">
      <c r="A16" s="32" t="s">
        <v>215</v>
      </c>
      <c r="B16" s="31">
        <v>18.8</v>
      </c>
      <c r="C16" s="31">
        <v>18.8</v>
      </c>
      <c r="D16" s="31">
        <v>18.8</v>
      </c>
      <c r="E16" s="31">
        <v>18.8</v>
      </c>
      <c r="F16" s="14">
        <v>20.100000000000001</v>
      </c>
      <c r="G16" s="31">
        <v>18.8</v>
      </c>
      <c r="H16" s="31">
        <v>18.8</v>
      </c>
      <c r="I16" s="14">
        <v>20.100000000000001</v>
      </c>
      <c r="J16" s="31">
        <v>18.8</v>
      </c>
      <c r="L16" s="66">
        <f t="shared" si="11"/>
        <v>0.43333333333333357</v>
      </c>
      <c r="M16" s="67">
        <f t="shared" si="12"/>
        <v>0.43333333333333357</v>
      </c>
      <c r="P16" s="32" t="s">
        <v>215</v>
      </c>
      <c r="Q16" s="37">
        <f t="shared" si="0"/>
        <v>1</v>
      </c>
      <c r="R16" s="37">
        <f t="shared" si="1"/>
        <v>1</v>
      </c>
      <c r="S16" s="37">
        <f t="shared" si="2"/>
        <v>1</v>
      </c>
      <c r="T16" s="14">
        <f>E16/(B$16)</f>
        <v>1</v>
      </c>
      <c r="U16" s="14">
        <f>F16/(C$16)</f>
        <v>1.0691489361702129</v>
      </c>
      <c r="V16" s="14">
        <f>G16/(D$16)</f>
        <v>1</v>
      </c>
      <c r="W16" s="18">
        <f>H16/(B$16)</f>
        <v>1</v>
      </c>
      <c r="X16" s="18">
        <f>I16/(C$16)</f>
        <v>1.0691489361702129</v>
      </c>
      <c r="Y16" s="18">
        <f>J16/(D$16)</f>
        <v>1</v>
      </c>
      <c r="AA16" s="32" t="s">
        <v>215</v>
      </c>
      <c r="AB16" s="18">
        <f t="shared" si="3"/>
        <v>0</v>
      </c>
      <c r="AC16" s="18">
        <f t="shared" si="3"/>
        <v>0</v>
      </c>
      <c r="AD16" s="18">
        <f t="shared" si="3"/>
        <v>0</v>
      </c>
      <c r="AE16" s="14">
        <f t="shared" si="3"/>
        <v>0</v>
      </c>
      <c r="AF16" s="14">
        <f t="shared" si="3"/>
        <v>9.646283950129142E-2</v>
      </c>
      <c r="AG16" s="14">
        <f t="shared" si="3"/>
        <v>0</v>
      </c>
      <c r="AH16" s="18">
        <f t="shared" si="3"/>
        <v>0</v>
      </c>
      <c r="AI16" s="18">
        <f t="shared" si="3"/>
        <v>9.646283950129142E-2</v>
      </c>
      <c r="AJ16" s="18">
        <f t="shared" si="3"/>
        <v>0</v>
      </c>
      <c r="AK16" s="14"/>
      <c r="AL16" s="38"/>
      <c r="AN16" s="32" t="s">
        <v>215</v>
      </c>
      <c r="AO16" s="14">
        <f t="shared" si="4"/>
        <v>1</v>
      </c>
      <c r="AP16" s="14">
        <f t="shared" si="5"/>
        <v>1.0691489361702129</v>
      </c>
      <c r="AQ16" s="14">
        <f t="shared" si="6"/>
        <v>1</v>
      </c>
      <c r="AR16" s="18">
        <f t="shared" si="7"/>
        <v>1</v>
      </c>
      <c r="AS16" s="18">
        <f t="shared" si="8"/>
        <v>1.0691489361702129</v>
      </c>
      <c r="AT16" s="18">
        <f t="shared" si="9"/>
        <v>1</v>
      </c>
      <c r="AV16" s="32" t="s">
        <v>215</v>
      </c>
      <c r="AW16" s="14">
        <f t="shared" si="10"/>
        <v>0</v>
      </c>
      <c r="AX16" s="14">
        <f t="shared" si="10"/>
        <v>9.646283950129142E-2</v>
      </c>
      <c r="AY16" s="14">
        <f t="shared" si="10"/>
        <v>0</v>
      </c>
      <c r="AZ16" s="18">
        <f t="shared" si="10"/>
        <v>0</v>
      </c>
      <c r="BA16" s="18">
        <f t="shared" si="10"/>
        <v>9.646283950129142E-2</v>
      </c>
      <c r="BB16" s="18">
        <f t="shared" si="10"/>
        <v>0</v>
      </c>
      <c r="BD16" s="66">
        <f t="shared" si="13"/>
        <v>3.2154279833763809E-2</v>
      </c>
      <c r="BE16" s="67">
        <f t="shared" si="14"/>
        <v>3.2154279833763809E-2</v>
      </c>
    </row>
    <row r="17" spans="1:57" x14ac:dyDescent="0.2">
      <c r="A17" s="32" t="s">
        <v>216</v>
      </c>
      <c r="B17" s="37">
        <v>6383.54</v>
      </c>
      <c r="C17" s="37">
        <v>5924.82</v>
      </c>
      <c r="D17" s="37">
        <v>1988.89</v>
      </c>
      <c r="E17" s="32">
        <v>8241.91</v>
      </c>
      <c r="F17" s="14">
        <v>5942.01</v>
      </c>
      <c r="G17" s="14">
        <v>1872.57</v>
      </c>
      <c r="H17" s="14">
        <v>8442.64</v>
      </c>
      <c r="I17" s="14">
        <v>5984.92</v>
      </c>
      <c r="J17" s="14">
        <v>2001.62</v>
      </c>
      <c r="K17" s="14"/>
      <c r="L17" s="66">
        <f t="shared" si="11"/>
        <v>586.41333333333296</v>
      </c>
      <c r="M17" s="67">
        <f t="shared" si="12"/>
        <v>710.64333333333343</v>
      </c>
      <c r="N17" s="14"/>
      <c r="P17" s="32" t="s">
        <v>216</v>
      </c>
      <c r="Q17" s="37">
        <f t="shared" si="0"/>
        <v>1</v>
      </c>
      <c r="R17" s="37">
        <f t="shared" si="1"/>
        <v>1</v>
      </c>
      <c r="S17" s="37">
        <f t="shared" si="2"/>
        <v>1</v>
      </c>
      <c r="T17" s="14">
        <f>E17/(B$17)</f>
        <v>1.2911190342662535</v>
      </c>
      <c r="U17" s="14">
        <f>F17/(C$17)</f>
        <v>1.0029013539651839</v>
      </c>
      <c r="V17" s="14">
        <f>G17/(D$17)</f>
        <v>0.94151511647200192</v>
      </c>
      <c r="W17" s="18">
        <f>H17/(B$17)</f>
        <v>1.3225639692083075</v>
      </c>
      <c r="X17" s="18">
        <f>I17/(C$17)</f>
        <v>1.0101437680807182</v>
      </c>
      <c r="Y17" s="18">
        <f>J17/(D$17)</f>
        <v>1.0064005550834887</v>
      </c>
      <c r="AA17" s="32" t="s">
        <v>216</v>
      </c>
      <c r="AB17" s="18">
        <f t="shared" si="3"/>
        <v>0</v>
      </c>
      <c r="AC17" s="18">
        <f t="shared" si="3"/>
        <v>0</v>
      </c>
      <c r="AD17" s="18">
        <f t="shared" si="3"/>
        <v>0</v>
      </c>
      <c r="AE17" s="14">
        <f t="shared" si="3"/>
        <v>0.36862201553981805</v>
      </c>
      <c r="AF17" s="14">
        <f t="shared" si="3"/>
        <v>4.1797084982912293E-3</v>
      </c>
      <c r="AG17" s="14">
        <f t="shared" si="3"/>
        <v>-8.6943836708379879E-2</v>
      </c>
      <c r="AH17" s="18">
        <f t="shared" si="3"/>
        <v>0.40333750368348575</v>
      </c>
      <c r="AI17" s="18">
        <f t="shared" si="3"/>
        <v>1.4560638260626198E-2</v>
      </c>
      <c r="AJ17" s="18">
        <f t="shared" si="3"/>
        <v>9.204623053185949E-3</v>
      </c>
      <c r="AK17" s="14"/>
      <c r="AL17" s="38"/>
      <c r="AN17" s="32" t="s">
        <v>216</v>
      </c>
      <c r="AO17" s="14">
        <f t="shared" si="4"/>
        <v>1.2911190342662535</v>
      </c>
      <c r="AP17" s="14">
        <f t="shared" si="5"/>
        <v>1.0029013539651839</v>
      </c>
      <c r="AQ17" s="14">
        <f t="shared" si="6"/>
        <v>0.94151511647200192</v>
      </c>
      <c r="AR17" s="18">
        <f t="shared" si="7"/>
        <v>1.3225639692083075</v>
      </c>
      <c r="AS17" s="18">
        <f t="shared" si="8"/>
        <v>1.0101437680807182</v>
      </c>
      <c r="AT17" s="18">
        <f t="shared" si="9"/>
        <v>1.0064005550834887</v>
      </c>
      <c r="AV17" s="32" t="s">
        <v>216</v>
      </c>
      <c r="AW17" s="14">
        <f t="shared" si="10"/>
        <v>0.36862201553981805</v>
      </c>
      <c r="AX17" s="14">
        <f t="shared" si="10"/>
        <v>4.1797084982912293E-3</v>
      </c>
      <c r="AY17" s="14">
        <f t="shared" si="10"/>
        <v>-8.6943836708379879E-2</v>
      </c>
      <c r="AZ17" s="18">
        <f t="shared" si="10"/>
        <v>0.40333750368348575</v>
      </c>
      <c r="BA17" s="18">
        <f t="shared" si="10"/>
        <v>1.4560638260626198E-2</v>
      </c>
      <c r="BB17" s="18">
        <f t="shared" si="10"/>
        <v>9.204623053185949E-3</v>
      </c>
      <c r="BD17" s="66">
        <f t="shared" si="13"/>
        <v>9.5285962443243125E-2</v>
      </c>
      <c r="BE17" s="67">
        <f t="shared" si="14"/>
        <v>0.14236758833243263</v>
      </c>
    </row>
    <row r="18" spans="1:57" x14ac:dyDescent="0.2">
      <c r="A18" s="32" t="s">
        <v>217</v>
      </c>
      <c r="B18" s="37">
        <v>1387.35</v>
      </c>
      <c r="C18" s="37">
        <v>1826.19</v>
      </c>
      <c r="D18" s="37">
        <v>3768.61</v>
      </c>
      <c r="E18" s="32">
        <v>2125.7600000000002</v>
      </c>
      <c r="F18" s="14">
        <v>2103.59</v>
      </c>
      <c r="G18" s="14">
        <v>3277.25</v>
      </c>
      <c r="H18" s="14">
        <v>1963.25</v>
      </c>
      <c r="I18" s="14">
        <v>1844.25</v>
      </c>
      <c r="J18" s="14">
        <v>3762.82</v>
      </c>
      <c r="K18" s="14"/>
      <c r="L18" s="66">
        <f t="shared" si="11"/>
        <v>174.81666666666706</v>
      </c>
      <c r="M18" s="67">
        <f t="shared" si="12"/>
        <v>196.05666666666684</v>
      </c>
      <c r="N18" s="14"/>
      <c r="P18" s="32" t="s">
        <v>217</v>
      </c>
      <c r="Q18" s="37">
        <f t="shared" si="0"/>
        <v>1</v>
      </c>
      <c r="R18" s="37">
        <f t="shared" si="1"/>
        <v>1</v>
      </c>
      <c r="S18" s="37">
        <f t="shared" si="2"/>
        <v>1</v>
      </c>
      <c r="T18" s="14">
        <f>E18/(B$18)</f>
        <v>1.5322449273795369</v>
      </c>
      <c r="U18" s="14">
        <f>F18/(C$18)</f>
        <v>1.1519009522557895</v>
      </c>
      <c r="V18" s="14">
        <f>G18/(D$18)</f>
        <v>0.869617710508649</v>
      </c>
      <c r="W18" s="18">
        <f>H18/(B$18)</f>
        <v>1.4151079395970736</v>
      </c>
      <c r="X18" s="18">
        <f>I18/(C$18)</f>
        <v>1.0098894419529183</v>
      </c>
      <c r="Y18" s="18">
        <f>J18/(D$18)</f>
        <v>0.9984636245193852</v>
      </c>
      <c r="AA18" s="32" t="s">
        <v>217</v>
      </c>
      <c r="AB18" s="18">
        <f t="shared" si="3"/>
        <v>0</v>
      </c>
      <c r="AC18" s="18">
        <f t="shared" si="3"/>
        <v>0</v>
      </c>
      <c r="AD18" s="18">
        <f t="shared" si="3"/>
        <v>0</v>
      </c>
      <c r="AE18" s="14">
        <f t="shared" si="3"/>
        <v>0.61564692864186388</v>
      </c>
      <c r="AF18" s="14">
        <f t="shared" si="3"/>
        <v>0.20401667005041096</v>
      </c>
      <c r="AG18" s="14">
        <f t="shared" si="3"/>
        <v>-0.20154677250418349</v>
      </c>
      <c r="AH18" s="18">
        <f t="shared" si="3"/>
        <v>0.50091210110112816</v>
      </c>
      <c r="AI18" s="18">
        <f t="shared" si="3"/>
        <v>1.4197362010056115E-2</v>
      </c>
      <c r="AJ18" s="18">
        <f t="shared" si="3"/>
        <v>-2.2182257373127017E-3</v>
      </c>
      <c r="AK18" s="14"/>
      <c r="AL18" s="38"/>
      <c r="AN18" s="32" t="s">
        <v>217</v>
      </c>
      <c r="AO18" s="14">
        <f t="shared" si="4"/>
        <v>1.5322449273795369</v>
      </c>
      <c r="AP18" s="14">
        <f t="shared" si="5"/>
        <v>1.1519009522557895</v>
      </c>
      <c r="AQ18" s="14">
        <f t="shared" si="6"/>
        <v>0.869617710508649</v>
      </c>
      <c r="AR18" s="18">
        <f t="shared" si="7"/>
        <v>1.4151079395970736</v>
      </c>
      <c r="AS18" s="18">
        <f t="shared" si="8"/>
        <v>1.0098894419529183</v>
      </c>
      <c r="AT18" s="18">
        <f t="shared" si="9"/>
        <v>0.9984636245193852</v>
      </c>
      <c r="AV18" s="32" t="s">
        <v>217</v>
      </c>
      <c r="AW18" s="14">
        <f t="shared" si="10"/>
        <v>0.61564692864186388</v>
      </c>
      <c r="AX18" s="14">
        <f t="shared" si="10"/>
        <v>0.20401667005041096</v>
      </c>
      <c r="AY18" s="14">
        <f t="shared" si="10"/>
        <v>-0.20154677250418349</v>
      </c>
      <c r="AZ18" s="18">
        <f t="shared" si="10"/>
        <v>0.50091210110112816</v>
      </c>
      <c r="BA18" s="18">
        <f t="shared" si="10"/>
        <v>1.4197362010056115E-2</v>
      </c>
      <c r="BB18" s="18">
        <f t="shared" si="10"/>
        <v>-2.2182257373127017E-3</v>
      </c>
      <c r="BD18" s="66">
        <f t="shared" si="13"/>
        <v>0.20603894206269713</v>
      </c>
      <c r="BE18" s="67">
        <f t="shared" si="14"/>
        <v>0.17096374579129056</v>
      </c>
    </row>
    <row r="19" spans="1:57" x14ac:dyDescent="0.2">
      <c r="A19" s="32" t="s">
        <v>218</v>
      </c>
      <c r="B19" s="37">
        <v>500.78</v>
      </c>
      <c r="C19" s="37">
        <v>303.25</v>
      </c>
      <c r="D19" s="31">
        <v>64.8</v>
      </c>
      <c r="E19" s="32">
        <v>1603.76</v>
      </c>
      <c r="F19" s="14">
        <v>1318.78</v>
      </c>
      <c r="G19" s="31">
        <v>64.8</v>
      </c>
      <c r="H19" s="14">
        <v>1221.3399999999999</v>
      </c>
      <c r="I19" s="14">
        <v>786.21</v>
      </c>
      <c r="J19" s="31">
        <v>64.8</v>
      </c>
      <c r="L19" s="66">
        <f t="shared" si="11"/>
        <v>706.17000000000007</v>
      </c>
      <c r="M19" s="67">
        <f t="shared" si="12"/>
        <v>401.17333333333335</v>
      </c>
      <c r="P19" s="32" t="s">
        <v>218</v>
      </c>
      <c r="Q19" s="37">
        <f t="shared" si="0"/>
        <v>1</v>
      </c>
      <c r="R19" s="37">
        <f t="shared" si="1"/>
        <v>1</v>
      </c>
      <c r="S19" s="37">
        <f t="shared" si="2"/>
        <v>1</v>
      </c>
      <c r="T19" s="14">
        <f>E19/(B$19)</f>
        <v>3.2025240624625586</v>
      </c>
      <c r="U19" s="14">
        <f>F19/(C$19)</f>
        <v>4.348821104699093</v>
      </c>
      <c r="V19" s="14">
        <f>G19/(D$19)</f>
        <v>1</v>
      </c>
      <c r="W19" s="18">
        <f>H19/(B$19)</f>
        <v>2.4388753544470627</v>
      </c>
      <c r="X19" s="18">
        <f>I19/(C$19)</f>
        <v>2.5926133553173951</v>
      </c>
      <c r="Y19" s="18">
        <f>J19/(D$19)</f>
        <v>1</v>
      </c>
      <c r="AA19" s="32" t="s">
        <v>218</v>
      </c>
      <c r="AB19" s="18">
        <f t="shared" si="3"/>
        <v>0</v>
      </c>
      <c r="AC19" s="18">
        <f t="shared" si="3"/>
        <v>0</v>
      </c>
      <c r="AD19" s="18">
        <f t="shared" si="3"/>
        <v>0</v>
      </c>
      <c r="AE19" s="14">
        <f t="shared" si="3"/>
        <v>1.6792094104310868</v>
      </c>
      <c r="AF19" s="14">
        <f t="shared" si="3"/>
        <v>2.1206243625909278</v>
      </c>
      <c r="AG19" s="14">
        <f t="shared" si="3"/>
        <v>0</v>
      </c>
      <c r="AH19" s="18">
        <f t="shared" si="3"/>
        <v>1.2862160270491207</v>
      </c>
      <c r="AI19" s="18">
        <f t="shared" si="3"/>
        <v>1.37440706852899</v>
      </c>
      <c r="AJ19" s="18">
        <f t="shared" si="3"/>
        <v>0</v>
      </c>
      <c r="AK19" s="14"/>
      <c r="AL19" s="38"/>
      <c r="AN19" s="32" t="s">
        <v>218</v>
      </c>
      <c r="AO19" s="14">
        <f t="shared" si="4"/>
        <v>3.2025240624625586</v>
      </c>
      <c r="AP19" s="14">
        <f t="shared" si="5"/>
        <v>4.348821104699093</v>
      </c>
      <c r="AQ19" s="14">
        <f t="shared" si="6"/>
        <v>1</v>
      </c>
      <c r="AR19" s="18">
        <f t="shared" si="7"/>
        <v>2.4388753544470627</v>
      </c>
      <c r="AS19" s="18">
        <f t="shared" si="8"/>
        <v>2.5926133553173951</v>
      </c>
      <c r="AT19" s="18">
        <f t="shared" si="9"/>
        <v>1</v>
      </c>
      <c r="AV19" s="32" t="s">
        <v>218</v>
      </c>
      <c r="AW19" s="14">
        <f t="shared" si="10"/>
        <v>1.6792094104310868</v>
      </c>
      <c r="AX19" s="14">
        <f t="shared" si="10"/>
        <v>2.1206243625909278</v>
      </c>
      <c r="AY19" s="14">
        <f t="shared" si="10"/>
        <v>0</v>
      </c>
      <c r="AZ19" s="18">
        <f t="shared" si="10"/>
        <v>1.2862160270491207</v>
      </c>
      <c r="BA19" s="18">
        <f t="shared" si="10"/>
        <v>1.37440706852899</v>
      </c>
      <c r="BB19" s="18">
        <f t="shared" si="10"/>
        <v>0</v>
      </c>
      <c r="BD19" s="66">
        <f t="shared" si="13"/>
        <v>1.266611257674005</v>
      </c>
      <c r="BE19" s="67">
        <f t="shared" si="14"/>
        <v>0.88687436519270368</v>
      </c>
    </row>
    <row r="20" spans="1:57" x14ac:dyDescent="0.2">
      <c r="A20" s="32" t="s">
        <v>219</v>
      </c>
      <c r="B20" s="37">
        <v>51.97</v>
      </c>
      <c r="C20" s="37">
        <v>42.52</v>
      </c>
      <c r="D20" s="37">
        <v>53.12</v>
      </c>
      <c r="E20" s="32">
        <v>86.39</v>
      </c>
      <c r="F20" s="14">
        <v>53.12</v>
      </c>
      <c r="G20" s="14">
        <v>30.77</v>
      </c>
      <c r="H20" s="14">
        <v>74.260000000000005</v>
      </c>
      <c r="I20" s="14">
        <v>69.209999999999994</v>
      </c>
      <c r="J20" s="14">
        <v>46.16</v>
      </c>
      <c r="K20" s="14"/>
      <c r="L20" s="66">
        <f t="shared" si="11"/>
        <v>7.5566666666666578</v>
      </c>
      <c r="M20" s="67">
        <f t="shared" si="12"/>
        <v>14.006666666666661</v>
      </c>
      <c r="N20" s="14"/>
      <c r="P20" s="32" t="s">
        <v>219</v>
      </c>
      <c r="Q20" s="37">
        <f t="shared" si="0"/>
        <v>1</v>
      </c>
      <c r="R20" s="37">
        <f t="shared" si="1"/>
        <v>1</v>
      </c>
      <c r="S20" s="37">
        <f t="shared" si="2"/>
        <v>1</v>
      </c>
      <c r="T20" s="14">
        <f>E20/(B$20)</f>
        <v>1.6623051760631133</v>
      </c>
      <c r="U20" s="14">
        <f>F20/(C$20)</f>
        <v>1.249294449670743</v>
      </c>
      <c r="V20" s="14">
        <f>G20/(D$20)</f>
        <v>0.57925451807228923</v>
      </c>
      <c r="W20" s="18">
        <f>H20/(B$20)</f>
        <v>1.4289012892053108</v>
      </c>
      <c r="X20" s="18">
        <f>I20/(C$20)</f>
        <v>1.6277046095954841</v>
      </c>
      <c r="Y20" s="18">
        <f>J20/(D$20)</f>
        <v>0.86897590361445776</v>
      </c>
      <c r="AA20" s="32" t="s">
        <v>219</v>
      </c>
      <c r="AB20" s="18">
        <f t="shared" si="3"/>
        <v>0</v>
      </c>
      <c r="AC20" s="18">
        <f t="shared" si="3"/>
        <v>0</v>
      </c>
      <c r="AD20" s="18">
        <f t="shared" si="3"/>
        <v>0</v>
      </c>
      <c r="AE20" s="14">
        <f t="shared" si="3"/>
        <v>0.73318526512637427</v>
      </c>
      <c r="AF20" s="14">
        <f t="shared" si="3"/>
        <v>0.32111354981581991</v>
      </c>
      <c r="AG20" s="14">
        <f t="shared" si="3"/>
        <v>-0.78773070301337988</v>
      </c>
      <c r="AH20" s="18">
        <f t="shared" si="3"/>
        <v>0.51490625618683783</v>
      </c>
      <c r="AI20" s="18">
        <f t="shared" si="3"/>
        <v>0.70283890787303394</v>
      </c>
      <c r="AJ20" s="18">
        <f t="shared" si="3"/>
        <v>-0.2026119227014424</v>
      </c>
      <c r="AK20" s="14"/>
      <c r="AL20" s="38"/>
      <c r="AN20" s="32" t="s">
        <v>219</v>
      </c>
      <c r="AO20" s="14">
        <f t="shared" si="4"/>
        <v>1.6623051760631133</v>
      </c>
      <c r="AP20" s="14">
        <f t="shared" si="5"/>
        <v>1.249294449670743</v>
      </c>
      <c r="AQ20" s="14">
        <f t="shared" si="6"/>
        <v>0.57925451807228923</v>
      </c>
      <c r="AR20" s="18">
        <f t="shared" si="7"/>
        <v>1.4289012892053108</v>
      </c>
      <c r="AS20" s="18">
        <f t="shared" si="8"/>
        <v>1.6277046095954841</v>
      </c>
      <c r="AT20" s="18">
        <f t="shared" si="9"/>
        <v>0.86897590361445776</v>
      </c>
      <c r="AV20" s="32" t="s">
        <v>219</v>
      </c>
      <c r="AW20" s="14">
        <f t="shared" si="10"/>
        <v>0.73318526512637427</v>
      </c>
      <c r="AX20" s="14">
        <f t="shared" si="10"/>
        <v>0.32111354981581991</v>
      </c>
      <c r="AY20" s="14">
        <f t="shared" si="10"/>
        <v>-0.78773070301337988</v>
      </c>
      <c r="AZ20" s="18">
        <f t="shared" si="10"/>
        <v>0.51490625618683783</v>
      </c>
      <c r="BA20" s="18">
        <f t="shared" si="10"/>
        <v>0.70283890787303394</v>
      </c>
      <c r="BB20" s="18">
        <f t="shared" si="10"/>
        <v>-0.2026119227014424</v>
      </c>
      <c r="BD20" s="66">
        <f t="shared" si="13"/>
        <v>8.8856037309604743E-2</v>
      </c>
      <c r="BE20" s="67">
        <f t="shared" si="14"/>
        <v>0.33837774711947644</v>
      </c>
    </row>
    <row r="21" spans="1:57" x14ac:dyDescent="0.2">
      <c r="A21" s="32" t="s">
        <v>220</v>
      </c>
      <c r="B21" s="31">
        <v>4.0999999999999996</v>
      </c>
      <c r="C21" s="31">
        <v>4.0999999999999996</v>
      </c>
      <c r="D21" s="31">
        <v>4.0999999999999996</v>
      </c>
      <c r="E21" s="32">
        <v>4.5999999999999996</v>
      </c>
      <c r="F21" s="14">
        <v>4.6900000000000004</v>
      </c>
      <c r="G21" s="31">
        <v>4.0999999999999996</v>
      </c>
      <c r="H21" s="14">
        <v>5.55</v>
      </c>
      <c r="I21" s="31">
        <v>4.0999999999999996</v>
      </c>
      <c r="J21" s="31">
        <v>4.0999999999999996</v>
      </c>
      <c r="L21" s="66">
        <f t="shared" si="11"/>
        <v>0.36333333333333329</v>
      </c>
      <c r="M21" s="67">
        <f t="shared" si="12"/>
        <v>0.48333333333333339</v>
      </c>
      <c r="P21" s="32" t="s">
        <v>220</v>
      </c>
      <c r="Q21" s="37">
        <f t="shared" si="0"/>
        <v>1</v>
      </c>
      <c r="R21" s="37">
        <f t="shared" si="1"/>
        <v>1</v>
      </c>
      <c r="S21" s="37">
        <f t="shared" si="2"/>
        <v>1</v>
      </c>
      <c r="T21" s="14">
        <f>E21/(B$21)</f>
        <v>1.1219512195121952</v>
      </c>
      <c r="U21" s="14">
        <f>F21/(C$21)</f>
        <v>1.1439024390243904</v>
      </c>
      <c r="V21" s="14">
        <f>G21/(D$21)</f>
        <v>1</v>
      </c>
      <c r="W21" s="18">
        <f>H21/(B$21)</f>
        <v>1.3536585365853659</v>
      </c>
      <c r="X21" s="18">
        <f>I21/(C$21)</f>
        <v>1</v>
      </c>
      <c r="Y21" s="18">
        <f>J21/(D$21)</f>
        <v>1</v>
      </c>
      <c r="AA21" s="32" t="s">
        <v>220</v>
      </c>
      <c r="AB21" s="18">
        <f t="shared" si="3"/>
        <v>0</v>
      </c>
      <c r="AC21" s="18">
        <f t="shared" si="3"/>
        <v>0</v>
      </c>
      <c r="AD21" s="18">
        <f t="shared" si="3"/>
        <v>0</v>
      </c>
      <c r="AE21" s="14">
        <f t="shared" si="3"/>
        <v>0.16600995143892933</v>
      </c>
      <c r="AF21" s="14">
        <f t="shared" si="3"/>
        <v>0.19396401300993069</v>
      </c>
      <c r="AG21" s="14">
        <f t="shared" si="3"/>
        <v>0</v>
      </c>
      <c r="AH21" s="18">
        <f t="shared" si="3"/>
        <v>0.43686386173202241</v>
      </c>
      <c r="AI21" s="18">
        <f t="shared" si="3"/>
        <v>0</v>
      </c>
      <c r="AJ21" s="18">
        <f t="shared" si="3"/>
        <v>0</v>
      </c>
      <c r="AK21" s="14"/>
      <c r="AL21" s="38"/>
      <c r="AN21" s="32" t="s">
        <v>220</v>
      </c>
      <c r="AO21" s="14">
        <f t="shared" si="4"/>
        <v>1.1219512195121952</v>
      </c>
      <c r="AP21" s="14">
        <f t="shared" si="5"/>
        <v>1.1439024390243904</v>
      </c>
      <c r="AQ21" s="14">
        <f t="shared" si="6"/>
        <v>1</v>
      </c>
      <c r="AR21" s="18">
        <f t="shared" si="7"/>
        <v>1.3536585365853659</v>
      </c>
      <c r="AS21" s="18">
        <f t="shared" si="8"/>
        <v>1</v>
      </c>
      <c r="AT21" s="18">
        <f t="shared" si="9"/>
        <v>1</v>
      </c>
      <c r="AV21" s="32" t="s">
        <v>220</v>
      </c>
      <c r="AW21" s="14">
        <f t="shared" si="10"/>
        <v>0.16600995143892933</v>
      </c>
      <c r="AX21" s="14">
        <f t="shared" si="10"/>
        <v>0.19396401300993069</v>
      </c>
      <c r="AY21" s="14">
        <f t="shared" si="10"/>
        <v>0</v>
      </c>
      <c r="AZ21" s="18">
        <f t="shared" si="10"/>
        <v>0.43686386173202241</v>
      </c>
      <c r="BA21" s="18">
        <f t="shared" si="10"/>
        <v>0</v>
      </c>
      <c r="BB21" s="18">
        <f t="shared" si="10"/>
        <v>0</v>
      </c>
      <c r="BD21" s="66">
        <f t="shared" si="13"/>
        <v>0.11999132148295333</v>
      </c>
      <c r="BE21" s="67">
        <f t="shared" si="14"/>
        <v>0.14562128724400747</v>
      </c>
    </row>
    <row r="22" spans="1:57" x14ac:dyDescent="0.2">
      <c r="A22" s="32" t="s">
        <v>221</v>
      </c>
      <c r="B22" s="31">
        <v>0.26</v>
      </c>
      <c r="C22" s="37">
        <v>4.34</v>
      </c>
      <c r="D22" s="37">
        <v>3.08</v>
      </c>
      <c r="E22" s="31">
        <v>0.26</v>
      </c>
      <c r="F22" s="14">
        <v>5.61</v>
      </c>
      <c r="G22" s="14">
        <v>2.4700000000000002</v>
      </c>
      <c r="H22" s="31">
        <v>0.26</v>
      </c>
      <c r="I22" s="14">
        <v>4.34</v>
      </c>
      <c r="J22" s="14">
        <v>2.4700000000000002</v>
      </c>
      <c r="K22" s="14"/>
      <c r="L22" s="66">
        <f t="shared" si="11"/>
        <v>0.21999999999999975</v>
      </c>
      <c r="M22" s="67">
        <f t="shared" si="12"/>
        <v>-0.20333333333333314</v>
      </c>
      <c r="N22" s="14"/>
      <c r="P22" s="32" t="s">
        <v>221</v>
      </c>
      <c r="Q22" s="37">
        <f t="shared" si="0"/>
        <v>1</v>
      </c>
      <c r="R22" s="37">
        <f t="shared" si="1"/>
        <v>1</v>
      </c>
      <c r="S22" s="37">
        <f t="shared" si="2"/>
        <v>1</v>
      </c>
      <c r="T22" s="14">
        <f>E22/(B$22)</f>
        <v>1</v>
      </c>
      <c r="U22" s="14">
        <f>F22/(C$22)</f>
        <v>1.2926267281105992</v>
      </c>
      <c r="V22" s="14">
        <f>G22/(D$22)</f>
        <v>0.80194805194805197</v>
      </c>
      <c r="W22" s="18">
        <f>H22/(B$22)</f>
        <v>1</v>
      </c>
      <c r="X22" s="18">
        <f>I22/(C$22)</f>
        <v>1</v>
      </c>
      <c r="Y22" s="18">
        <f>J22/(D$22)</f>
        <v>0.80194805194805197</v>
      </c>
      <c r="AA22" s="32" t="s">
        <v>221</v>
      </c>
      <c r="AB22" s="18">
        <f t="shared" si="3"/>
        <v>0</v>
      </c>
      <c r="AC22" s="18">
        <f t="shared" si="3"/>
        <v>0</v>
      </c>
      <c r="AD22" s="18">
        <f t="shared" si="3"/>
        <v>0</v>
      </c>
      <c r="AE22" s="14">
        <f t="shared" si="3"/>
        <v>0</v>
      </c>
      <c r="AF22" s="14">
        <f t="shared" si="3"/>
        <v>0.37030572816431367</v>
      </c>
      <c r="AG22" s="14">
        <f t="shared" si="3"/>
        <v>-0.3184193091102237</v>
      </c>
      <c r="AH22" s="18">
        <f t="shared" si="3"/>
        <v>0</v>
      </c>
      <c r="AI22" s="18">
        <f t="shared" si="3"/>
        <v>0</v>
      </c>
      <c r="AJ22" s="18">
        <f t="shared" si="3"/>
        <v>-0.3184193091102237</v>
      </c>
      <c r="AK22" s="14"/>
      <c r="AL22" s="38"/>
      <c r="AN22" s="32" t="s">
        <v>221</v>
      </c>
      <c r="AO22" s="14">
        <f t="shared" si="4"/>
        <v>1</v>
      </c>
      <c r="AP22" s="14">
        <f t="shared" si="5"/>
        <v>1.2926267281105992</v>
      </c>
      <c r="AQ22" s="14">
        <f t="shared" si="6"/>
        <v>0.80194805194805197</v>
      </c>
      <c r="AR22" s="18">
        <f t="shared" si="7"/>
        <v>1</v>
      </c>
      <c r="AS22" s="18">
        <f t="shared" si="8"/>
        <v>1</v>
      </c>
      <c r="AT22" s="18">
        <f t="shared" si="9"/>
        <v>0.80194805194805197</v>
      </c>
      <c r="AV22" s="32" t="s">
        <v>221</v>
      </c>
      <c r="AW22" s="14">
        <f t="shared" si="10"/>
        <v>0</v>
      </c>
      <c r="AX22" s="14">
        <f t="shared" si="10"/>
        <v>0.37030572816431367</v>
      </c>
      <c r="AY22" s="14">
        <f t="shared" si="10"/>
        <v>-0.3184193091102237</v>
      </c>
      <c r="AZ22" s="18">
        <f t="shared" si="10"/>
        <v>0</v>
      </c>
      <c r="BA22" s="18">
        <f t="shared" si="10"/>
        <v>0</v>
      </c>
      <c r="BB22" s="18">
        <f t="shared" si="10"/>
        <v>-0.3184193091102237</v>
      </c>
      <c r="BD22" s="66">
        <f t="shared" si="13"/>
        <v>1.7295473018029989E-2</v>
      </c>
      <c r="BE22" s="67">
        <f t="shared" si="14"/>
        <v>-0.1061397697034079</v>
      </c>
    </row>
    <row r="23" spans="1:57" x14ac:dyDescent="0.2">
      <c r="A23" s="32" t="s">
        <v>222</v>
      </c>
      <c r="B23" s="37">
        <v>13.11</v>
      </c>
      <c r="C23" s="37">
        <v>11.49</v>
      </c>
      <c r="D23" s="37">
        <v>8.19</v>
      </c>
      <c r="E23" s="32">
        <v>17.48</v>
      </c>
      <c r="F23" s="14">
        <v>15.82</v>
      </c>
      <c r="G23" s="14">
        <v>5.22</v>
      </c>
      <c r="H23" s="14">
        <v>18.2</v>
      </c>
      <c r="I23" s="14">
        <v>11.85</v>
      </c>
      <c r="J23" s="14">
        <v>4.8499999999999996</v>
      </c>
      <c r="K23" s="14"/>
      <c r="L23" s="66">
        <f t="shared" si="11"/>
        <v>1.9099999999999984</v>
      </c>
      <c r="M23" s="67">
        <f t="shared" si="12"/>
        <v>0.70333333333333314</v>
      </c>
      <c r="N23" s="14"/>
      <c r="P23" s="32" t="s">
        <v>222</v>
      </c>
      <c r="Q23" s="37">
        <f t="shared" si="0"/>
        <v>1</v>
      </c>
      <c r="R23" s="37">
        <f t="shared" si="1"/>
        <v>1</v>
      </c>
      <c r="S23" s="37">
        <f t="shared" si="2"/>
        <v>1</v>
      </c>
      <c r="T23" s="14">
        <f>E23/(B$23)</f>
        <v>1.3333333333333335</v>
      </c>
      <c r="U23" s="14">
        <f>F23/(C$23)</f>
        <v>1.3768494342906876</v>
      </c>
      <c r="V23" s="14">
        <f>G23/(D$23)</f>
        <v>0.63736263736263732</v>
      </c>
      <c r="W23" s="18">
        <f>H23/(B$23)</f>
        <v>1.3882532418001525</v>
      </c>
      <c r="X23" s="18">
        <f>I23/(C$23)</f>
        <v>1.031331592689295</v>
      </c>
      <c r="Y23" s="18">
        <f>J23/(D$23)</f>
        <v>0.59218559218559219</v>
      </c>
      <c r="AA23" s="32" t="s">
        <v>222</v>
      </c>
      <c r="AB23" s="18">
        <f t="shared" si="3"/>
        <v>0</v>
      </c>
      <c r="AC23" s="18">
        <f t="shared" si="3"/>
        <v>0</v>
      </c>
      <c r="AD23" s="18">
        <f t="shared" si="3"/>
        <v>0</v>
      </c>
      <c r="AE23" s="14">
        <f t="shared" si="3"/>
        <v>0.41503749927884398</v>
      </c>
      <c r="AF23" s="14">
        <f t="shared" si="3"/>
        <v>0.46137080182667867</v>
      </c>
      <c r="AG23" s="14">
        <f t="shared" si="3"/>
        <v>-0.64981364507112427</v>
      </c>
      <c r="AH23" s="18">
        <f t="shared" si="3"/>
        <v>0.47327076486430403</v>
      </c>
      <c r="AI23" s="18">
        <f t="shared" si="3"/>
        <v>4.45082611395081E-2</v>
      </c>
      <c r="AJ23" s="18">
        <f t="shared" si="3"/>
        <v>-0.75587870456651862</v>
      </c>
      <c r="AK23" s="14"/>
      <c r="AL23" s="38"/>
      <c r="AN23" s="32" t="s">
        <v>222</v>
      </c>
      <c r="AO23" s="14">
        <f t="shared" si="4"/>
        <v>1.3333333333333335</v>
      </c>
      <c r="AP23" s="14">
        <f t="shared" si="5"/>
        <v>1.3768494342906876</v>
      </c>
      <c r="AQ23" s="14">
        <f t="shared" si="6"/>
        <v>0.63736263736263732</v>
      </c>
      <c r="AR23" s="18">
        <f t="shared" si="7"/>
        <v>1.3882532418001525</v>
      </c>
      <c r="AS23" s="18">
        <f t="shared" si="8"/>
        <v>1.031331592689295</v>
      </c>
      <c r="AT23" s="18">
        <f t="shared" si="9"/>
        <v>0.59218559218559219</v>
      </c>
      <c r="AV23" s="32" t="s">
        <v>222</v>
      </c>
      <c r="AW23" s="14">
        <f t="shared" si="10"/>
        <v>0.41503749927884398</v>
      </c>
      <c r="AX23" s="14">
        <f t="shared" si="10"/>
        <v>0.46137080182667867</v>
      </c>
      <c r="AY23" s="14">
        <f t="shared" si="10"/>
        <v>-0.64981364507112427</v>
      </c>
      <c r="AZ23" s="18">
        <f t="shared" si="10"/>
        <v>0.47327076486430403</v>
      </c>
      <c r="BA23" s="18">
        <f t="shared" si="10"/>
        <v>4.45082611395081E-2</v>
      </c>
      <c r="BB23" s="18">
        <f t="shared" si="10"/>
        <v>-0.75587870456651862</v>
      </c>
      <c r="BD23" s="66">
        <f t="shared" si="13"/>
        <v>7.5531552011466108E-2</v>
      </c>
      <c r="BE23" s="67">
        <f t="shared" si="14"/>
        <v>-7.9366559520902172E-2</v>
      </c>
    </row>
    <row r="24" spans="1:57" x14ac:dyDescent="0.2">
      <c r="A24" s="32" t="s">
        <v>223</v>
      </c>
      <c r="B24" s="31">
        <v>1.6</v>
      </c>
      <c r="C24" s="31">
        <v>1.6</v>
      </c>
      <c r="D24" s="31">
        <v>1.6</v>
      </c>
      <c r="E24" s="31">
        <v>1.6</v>
      </c>
      <c r="F24" s="31">
        <v>1.6</v>
      </c>
      <c r="G24" s="31">
        <v>1.6</v>
      </c>
      <c r="H24" s="31">
        <v>1.6</v>
      </c>
      <c r="I24" s="31">
        <v>1.6</v>
      </c>
      <c r="J24" s="31">
        <v>1.6</v>
      </c>
      <c r="L24" s="66">
        <f t="shared" si="11"/>
        <v>0</v>
      </c>
      <c r="M24" s="67">
        <f t="shared" si="12"/>
        <v>0</v>
      </c>
      <c r="P24" s="32" t="s">
        <v>223</v>
      </c>
      <c r="Q24" s="37">
        <f t="shared" si="0"/>
        <v>1</v>
      </c>
      <c r="R24" s="37">
        <f t="shared" si="1"/>
        <v>1</v>
      </c>
      <c r="S24" s="37">
        <f t="shared" si="2"/>
        <v>1</v>
      </c>
      <c r="T24" s="14">
        <f>E24/(B$24)</f>
        <v>1</v>
      </c>
      <c r="U24" s="14">
        <f>F24/(C$24)</f>
        <v>1</v>
      </c>
      <c r="V24" s="14">
        <f>G24/(D$24)</f>
        <v>1</v>
      </c>
      <c r="W24" s="18">
        <f>H24/(B$24)</f>
        <v>1</v>
      </c>
      <c r="X24" s="18">
        <f>I24/(C$24)</f>
        <v>1</v>
      </c>
      <c r="Y24" s="18">
        <f>J24/(D$24)</f>
        <v>1</v>
      </c>
      <c r="AA24" s="32" t="s">
        <v>223</v>
      </c>
      <c r="AB24" s="18">
        <f t="shared" si="3"/>
        <v>0</v>
      </c>
      <c r="AC24" s="18">
        <f t="shared" si="3"/>
        <v>0</v>
      </c>
      <c r="AD24" s="18">
        <f t="shared" si="3"/>
        <v>0</v>
      </c>
      <c r="AE24" s="14">
        <f t="shared" si="3"/>
        <v>0</v>
      </c>
      <c r="AF24" s="14">
        <f t="shared" si="3"/>
        <v>0</v>
      </c>
      <c r="AG24" s="14">
        <f t="shared" si="3"/>
        <v>0</v>
      </c>
      <c r="AH24" s="18">
        <f t="shared" si="3"/>
        <v>0</v>
      </c>
      <c r="AI24" s="18">
        <f t="shared" si="3"/>
        <v>0</v>
      </c>
      <c r="AJ24" s="18">
        <f t="shared" si="3"/>
        <v>0</v>
      </c>
      <c r="AK24" s="14"/>
      <c r="AL24" s="38"/>
      <c r="AN24" s="32" t="s">
        <v>223</v>
      </c>
      <c r="AO24" s="14">
        <f t="shared" si="4"/>
        <v>1</v>
      </c>
      <c r="AP24" s="14">
        <f t="shared" si="5"/>
        <v>1</v>
      </c>
      <c r="AQ24" s="14">
        <f t="shared" si="6"/>
        <v>1</v>
      </c>
      <c r="AR24" s="18">
        <f t="shared" si="7"/>
        <v>1</v>
      </c>
      <c r="AS24" s="18">
        <f t="shared" si="8"/>
        <v>1</v>
      </c>
      <c r="AT24" s="18">
        <f t="shared" si="9"/>
        <v>1</v>
      </c>
      <c r="AV24" s="32" t="s">
        <v>223</v>
      </c>
      <c r="AW24" s="14">
        <f t="shared" si="10"/>
        <v>0</v>
      </c>
      <c r="AX24" s="14">
        <f t="shared" si="10"/>
        <v>0</v>
      </c>
      <c r="AY24" s="14">
        <f t="shared" si="10"/>
        <v>0</v>
      </c>
      <c r="AZ24" s="18">
        <f t="shared" si="10"/>
        <v>0</v>
      </c>
      <c r="BA24" s="18">
        <f t="shared" si="10"/>
        <v>0</v>
      </c>
      <c r="BB24" s="18">
        <f t="shared" si="10"/>
        <v>0</v>
      </c>
      <c r="BD24" s="66">
        <f t="shared" si="13"/>
        <v>0</v>
      </c>
      <c r="BE24" s="67">
        <f t="shared" si="14"/>
        <v>0</v>
      </c>
    </row>
    <row r="25" spans="1:57" x14ac:dyDescent="0.2">
      <c r="A25" s="32" t="s">
        <v>224</v>
      </c>
      <c r="B25" s="37">
        <v>15.78</v>
      </c>
      <c r="C25" s="31">
        <v>1.57</v>
      </c>
      <c r="D25" s="31">
        <v>1.57</v>
      </c>
      <c r="E25" s="32">
        <v>35.840000000000003</v>
      </c>
      <c r="F25" s="14">
        <v>14.91</v>
      </c>
      <c r="G25" s="31">
        <v>1.57</v>
      </c>
      <c r="H25" s="14">
        <v>35.840000000000003</v>
      </c>
      <c r="I25" s="31">
        <v>1.57</v>
      </c>
      <c r="J25" s="31">
        <v>1.57</v>
      </c>
      <c r="L25" s="66">
        <f t="shared" si="11"/>
        <v>11.133333333333336</v>
      </c>
      <c r="M25" s="67">
        <f t="shared" si="12"/>
        <v>6.6866666666666683</v>
      </c>
      <c r="P25" s="32" t="s">
        <v>224</v>
      </c>
      <c r="Q25" s="37">
        <f t="shared" si="0"/>
        <v>1</v>
      </c>
      <c r="R25" s="37">
        <f t="shared" si="1"/>
        <v>1</v>
      </c>
      <c r="S25" s="37">
        <f t="shared" si="2"/>
        <v>1</v>
      </c>
      <c r="T25" s="14">
        <f>E25/(B$25)</f>
        <v>2.2712294043092527</v>
      </c>
      <c r="U25" s="14">
        <f>F25/(C$25)</f>
        <v>9.4968152866242033</v>
      </c>
      <c r="V25" s="14">
        <f>G25/(D$25)</f>
        <v>1</v>
      </c>
      <c r="W25" s="18">
        <f>H25/(B$25)</f>
        <v>2.2712294043092527</v>
      </c>
      <c r="X25" s="18">
        <f>I25/(C$25)</f>
        <v>1</v>
      </c>
      <c r="Y25" s="18">
        <f>J25/(D$25)</f>
        <v>1</v>
      </c>
      <c r="AA25" s="32" t="s">
        <v>224</v>
      </c>
      <c r="AB25" s="18">
        <f t="shared" si="3"/>
        <v>0</v>
      </c>
      <c r="AC25" s="18">
        <f t="shared" si="3"/>
        <v>0</v>
      </c>
      <c r="AD25" s="18">
        <f t="shared" si="3"/>
        <v>0</v>
      </c>
      <c r="AE25" s="14">
        <f t="shared" si="3"/>
        <v>1.183473432044146</v>
      </c>
      <c r="AF25" s="14">
        <f t="shared" si="3"/>
        <v>3.2474437933918154</v>
      </c>
      <c r="AG25" s="14">
        <f t="shared" si="3"/>
        <v>0</v>
      </c>
      <c r="AH25" s="18">
        <f t="shared" si="3"/>
        <v>1.183473432044146</v>
      </c>
      <c r="AI25" s="18">
        <f t="shared" si="3"/>
        <v>0</v>
      </c>
      <c r="AJ25" s="18">
        <f t="shared" si="3"/>
        <v>0</v>
      </c>
      <c r="AK25" s="14"/>
      <c r="AL25" s="38"/>
      <c r="AN25" s="32" t="s">
        <v>224</v>
      </c>
      <c r="AO25" s="14">
        <f t="shared" si="4"/>
        <v>2.2712294043092527</v>
      </c>
      <c r="AP25" s="14">
        <f t="shared" si="5"/>
        <v>9.4968152866242033</v>
      </c>
      <c r="AQ25" s="14">
        <f t="shared" si="6"/>
        <v>1</v>
      </c>
      <c r="AR25" s="18">
        <f t="shared" si="7"/>
        <v>2.2712294043092527</v>
      </c>
      <c r="AS25" s="18">
        <f t="shared" si="8"/>
        <v>1</v>
      </c>
      <c r="AT25" s="18">
        <f t="shared" si="9"/>
        <v>1</v>
      </c>
      <c r="AV25" s="32" t="s">
        <v>224</v>
      </c>
      <c r="AW25" s="14">
        <f t="shared" si="10"/>
        <v>1.183473432044146</v>
      </c>
      <c r="AX25" s="14">
        <f t="shared" si="10"/>
        <v>3.2474437933918154</v>
      </c>
      <c r="AY25" s="14">
        <f t="shared" si="10"/>
        <v>0</v>
      </c>
      <c r="AZ25" s="18">
        <f t="shared" si="10"/>
        <v>1.183473432044146</v>
      </c>
      <c r="BA25" s="18">
        <f t="shared" si="10"/>
        <v>0</v>
      </c>
      <c r="BB25" s="18">
        <f t="shared" si="10"/>
        <v>0</v>
      </c>
      <c r="BD25" s="66">
        <f t="shared" si="13"/>
        <v>1.4769724084786537</v>
      </c>
      <c r="BE25" s="67">
        <f t="shared" si="14"/>
        <v>0.39449114401471536</v>
      </c>
    </row>
    <row r="26" spans="1:57" x14ac:dyDescent="0.2">
      <c r="A26" s="32" t="s">
        <v>225</v>
      </c>
      <c r="B26" s="37">
        <v>52.47</v>
      </c>
      <c r="C26" s="37">
        <v>61.08</v>
      </c>
      <c r="D26" s="37">
        <v>212.9</v>
      </c>
      <c r="E26" s="32">
        <v>78.56</v>
      </c>
      <c r="F26" s="14">
        <v>68.25</v>
      </c>
      <c r="G26" s="14">
        <v>258.70999999999998</v>
      </c>
      <c r="H26" s="14">
        <v>60.46</v>
      </c>
      <c r="I26" s="14">
        <v>56.05</v>
      </c>
      <c r="J26" s="14">
        <v>210.06</v>
      </c>
      <c r="K26" s="14"/>
      <c r="L26" s="66">
        <f t="shared" si="11"/>
        <v>26.356666666666655</v>
      </c>
      <c r="M26" s="67">
        <f t="shared" si="12"/>
        <v>4.0000000000006253E-2</v>
      </c>
      <c r="N26" s="14"/>
      <c r="P26" s="32" t="s">
        <v>225</v>
      </c>
      <c r="Q26" s="37">
        <f t="shared" si="0"/>
        <v>1</v>
      </c>
      <c r="R26" s="37">
        <f t="shared" si="1"/>
        <v>1</v>
      </c>
      <c r="S26" s="37">
        <f t="shared" si="2"/>
        <v>1</v>
      </c>
      <c r="T26" s="14">
        <f>E26/(B$26)</f>
        <v>1.4972365161044408</v>
      </c>
      <c r="U26" s="14">
        <f>F26/(C$26)</f>
        <v>1.1173870333988212</v>
      </c>
      <c r="V26" s="14">
        <f>G26/(D$26)</f>
        <v>1.2151714419915451</v>
      </c>
      <c r="W26" s="18">
        <f>H26/(B$26)</f>
        <v>1.1522774919001335</v>
      </c>
      <c r="X26" s="18">
        <f>I26/(C$26)</f>
        <v>0.91764898493778646</v>
      </c>
      <c r="Y26" s="18">
        <f>J26/(D$26)</f>
        <v>0.98666040394551435</v>
      </c>
      <c r="AA26" s="32" t="s">
        <v>225</v>
      </c>
      <c r="AB26" s="18">
        <f t="shared" si="3"/>
        <v>0</v>
      </c>
      <c r="AC26" s="18">
        <f t="shared" si="3"/>
        <v>0</v>
      </c>
      <c r="AD26" s="18">
        <f t="shared" si="3"/>
        <v>0</v>
      </c>
      <c r="AE26" s="14">
        <f t="shared" si="3"/>
        <v>0.58230213967188438</v>
      </c>
      <c r="AF26" s="14">
        <f t="shared" si="3"/>
        <v>0.16012898389772562</v>
      </c>
      <c r="AG26" s="14">
        <f t="shared" si="3"/>
        <v>0.28115987026097622</v>
      </c>
      <c r="AH26" s="18">
        <f t="shared" si="3"/>
        <v>0.20448818898489854</v>
      </c>
      <c r="AI26" s="18">
        <f t="shared" si="3"/>
        <v>-0.12398568910406246</v>
      </c>
      <c r="AJ26" s="18">
        <f t="shared" si="3"/>
        <v>-1.9374482189995785E-2</v>
      </c>
      <c r="AK26" s="14"/>
      <c r="AL26" s="38"/>
      <c r="AN26" s="32" t="s">
        <v>225</v>
      </c>
      <c r="AO26" s="14">
        <f t="shared" si="4"/>
        <v>1.4972365161044408</v>
      </c>
      <c r="AP26" s="14">
        <f t="shared" si="5"/>
        <v>1.1173870333988212</v>
      </c>
      <c r="AQ26" s="14">
        <f t="shared" si="6"/>
        <v>1.2151714419915451</v>
      </c>
      <c r="AR26" s="18">
        <f t="shared" si="7"/>
        <v>1.1522774919001335</v>
      </c>
      <c r="AS26" s="18">
        <f t="shared" si="8"/>
        <v>0.91764898493778646</v>
      </c>
      <c r="AT26" s="18">
        <f t="shared" si="9"/>
        <v>0.98666040394551435</v>
      </c>
      <c r="AV26" s="32" t="s">
        <v>225</v>
      </c>
      <c r="AW26" s="14">
        <f t="shared" si="10"/>
        <v>0.58230213967188438</v>
      </c>
      <c r="AX26" s="14">
        <f t="shared" si="10"/>
        <v>0.16012898389772562</v>
      </c>
      <c r="AY26" s="14">
        <f t="shared" si="10"/>
        <v>0.28115987026097622</v>
      </c>
      <c r="AZ26" s="18">
        <f t="shared" si="10"/>
        <v>0.20448818898489854</v>
      </c>
      <c r="BA26" s="18">
        <f t="shared" si="10"/>
        <v>-0.12398568910406246</v>
      </c>
      <c r="BB26" s="18">
        <f t="shared" si="10"/>
        <v>-1.9374482189995785E-2</v>
      </c>
      <c r="BD26" s="66">
        <f t="shared" si="13"/>
        <v>0.34119699794352876</v>
      </c>
      <c r="BE26" s="67">
        <f t="shared" si="14"/>
        <v>2.0376005896946766E-2</v>
      </c>
    </row>
    <row r="27" spans="1:57" x14ac:dyDescent="0.2">
      <c r="A27" s="32" t="s">
        <v>226</v>
      </c>
      <c r="B27" s="31">
        <v>5.3</v>
      </c>
      <c r="C27" s="37">
        <v>13.14</v>
      </c>
      <c r="D27" s="31">
        <v>5.3</v>
      </c>
      <c r="E27" s="32">
        <v>7.34</v>
      </c>
      <c r="F27" s="14">
        <v>32.950000000000003</v>
      </c>
      <c r="G27" s="31">
        <v>5.3</v>
      </c>
      <c r="H27" s="14">
        <v>18.34</v>
      </c>
      <c r="I27" s="14">
        <v>18.13</v>
      </c>
      <c r="J27" s="31">
        <v>5.3</v>
      </c>
      <c r="L27" s="66">
        <f t="shared" si="11"/>
        <v>7.2833333333333332</v>
      </c>
      <c r="M27" s="67">
        <f t="shared" si="12"/>
        <v>6.009999999999998</v>
      </c>
      <c r="P27" s="32" t="s">
        <v>226</v>
      </c>
      <c r="Q27" s="37">
        <f t="shared" si="0"/>
        <v>1</v>
      </c>
      <c r="R27" s="37">
        <f t="shared" si="1"/>
        <v>1</v>
      </c>
      <c r="S27" s="37">
        <f t="shared" si="2"/>
        <v>1</v>
      </c>
      <c r="T27" s="14">
        <f>E27/(B$27)</f>
        <v>1.3849056603773584</v>
      </c>
      <c r="U27" s="14">
        <f>F27/(C$27)</f>
        <v>2.5076103500761038</v>
      </c>
      <c r="V27" s="14">
        <f>G27/(D$27)</f>
        <v>1</v>
      </c>
      <c r="W27" s="18">
        <f>H27/(B$27)</f>
        <v>3.4603773584905659</v>
      </c>
      <c r="X27" s="18">
        <f>I27/(C$27)</f>
        <v>1.3797564687975645</v>
      </c>
      <c r="Y27" s="18">
        <f>J27/(D$27)</f>
        <v>1</v>
      </c>
      <c r="AA27" s="32" t="s">
        <v>226</v>
      </c>
      <c r="AB27" s="18">
        <f t="shared" si="3"/>
        <v>0</v>
      </c>
      <c r="AC27" s="18">
        <f t="shared" si="3"/>
        <v>0</v>
      </c>
      <c r="AD27" s="18">
        <f t="shared" si="3"/>
        <v>0</v>
      </c>
      <c r="AE27" s="14">
        <f t="shared" si="3"/>
        <v>0.46978770339265119</v>
      </c>
      <c r="AF27" s="14">
        <f t="shared" si="3"/>
        <v>1.3263131895730846</v>
      </c>
      <c r="AG27" s="14">
        <f t="shared" si="3"/>
        <v>0</v>
      </c>
      <c r="AH27" s="18">
        <f t="shared" si="3"/>
        <v>1.7909293741444929</v>
      </c>
      <c r="AI27" s="18">
        <f t="shared" si="3"/>
        <v>0.46441364942182828</v>
      </c>
      <c r="AJ27" s="18">
        <f t="shared" si="3"/>
        <v>0</v>
      </c>
      <c r="AK27" s="14"/>
      <c r="AL27" s="38"/>
      <c r="AN27" s="32" t="s">
        <v>226</v>
      </c>
      <c r="AO27" s="14">
        <f t="shared" si="4"/>
        <v>1.3849056603773584</v>
      </c>
      <c r="AP27" s="14">
        <f t="shared" si="5"/>
        <v>2.5076103500761038</v>
      </c>
      <c r="AQ27" s="14">
        <f t="shared" si="6"/>
        <v>1</v>
      </c>
      <c r="AR27" s="18">
        <f t="shared" si="7"/>
        <v>3.4603773584905659</v>
      </c>
      <c r="AS27" s="18">
        <f t="shared" si="8"/>
        <v>1.3797564687975645</v>
      </c>
      <c r="AT27" s="18">
        <f t="shared" si="9"/>
        <v>1</v>
      </c>
      <c r="AV27" s="32" t="s">
        <v>226</v>
      </c>
      <c r="AW27" s="14">
        <f t="shared" si="10"/>
        <v>0.46978770339265119</v>
      </c>
      <c r="AX27" s="14">
        <f t="shared" si="10"/>
        <v>1.3263131895730846</v>
      </c>
      <c r="AY27" s="14">
        <f t="shared" si="10"/>
        <v>0</v>
      </c>
      <c r="AZ27" s="18">
        <f t="shared" si="10"/>
        <v>1.7909293741444929</v>
      </c>
      <c r="BA27" s="18">
        <f t="shared" si="10"/>
        <v>0.46441364942182828</v>
      </c>
      <c r="BB27" s="18">
        <f t="shared" si="10"/>
        <v>0</v>
      </c>
      <c r="BD27" s="66">
        <f t="shared" si="13"/>
        <v>0.59870029765524524</v>
      </c>
      <c r="BE27" s="67">
        <f t="shared" si="14"/>
        <v>0.75178100785544044</v>
      </c>
    </row>
    <row r="28" spans="1:57" x14ac:dyDescent="0.2">
      <c r="A28" s="32" t="s">
        <v>227</v>
      </c>
      <c r="B28" s="37">
        <v>90.47</v>
      </c>
      <c r="C28" s="31">
        <v>39.5</v>
      </c>
      <c r="D28" s="31">
        <v>39.5</v>
      </c>
      <c r="E28" s="32">
        <v>115.99</v>
      </c>
      <c r="F28" s="14">
        <v>53.21</v>
      </c>
      <c r="G28" s="31">
        <v>39.5</v>
      </c>
      <c r="H28" s="14">
        <v>149.85</v>
      </c>
      <c r="I28" s="31">
        <v>39.5</v>
      </c>
      <c r="J28" s="31">
        <v>39.5</v>
      </c>
      <c r="L28" s="66">
        <f t="shared" si="11"/>
        <v>13.076666666666661</v>
      </c>
      <c r="M28" s="67">
        <f t="shared" si="12"/>
        <v>19.793333333333329</v>
      </c>
      <c r="P28" s="32" t="s">
        <v>227</v>
      </c>
      <c r="Q28" s="37">
        <f t="shared" si="0"/>
        <v>1</v>
      </c>
      <c r="R28" s="37">
        <f t="shared" si="1"/>
        <v>1</v>
      </c>
      <c r="S28" s="37">
        <f t="shared" si="2"/>
        <v>1</v>
      </c>
      <c r="T28" s="14">
        <f>E28/(B$28)</f>
        <v>1.2820824582734607</v>
      </c>
      <c r="U28" s="14">
        <f>F28/(C$28)</f>
        <v>1.3470886075949366</v>
      </c>
      <c r="V28" s="14">
        <f>G28/(D$28)</f>
        <v>1</v>
      </c>
      <c r="W28" s="18">
        <f>H28/(B$28)</f>
        <v>1.6563501713275119</v>
      </c>
      <c r="X28" s="18">
        <f>I28/(C$28)</f>
        <v>1</v>
      </c>
      <c r="Y28" s="18">
        <f>J28/(D$28)</f>
        <v>1</v>
      </c>
      <c r="AA28" s="32" t="s">
        <v>227</v>
      </c>
      <c r="AB28" s="18">
        <f t="shared" si="3"/>
        <v>0</v>
      </c>
      <c r="AC28" s="18">
        <f t="shared" si="3"/>
        <v>0</v>
      </c>
      <c r="AD28" s="18">
        <f t="shared" si="3"/>
        <v>0</v>
      </c>
      <c r="AE28" s="14">
        <f t="shared" si="3"/>
        <v>0.35848905315520468</v>
      </c>
      <c r="AF28" s="14">
        <f t="shared" si="3"/>
        <v>0.42984475023113006</v>
      </c>
      <c r="AG28" s="14">
        <f t="shared" si="3"/>
        <v>0</v>
      </c>
      <c r="AH28" s="18">
        <f t="shared" si="3"/>
        <v>0.72800770727708586</v>
      </c>
      <c r="AI28" s="18">
        <f t="shared" si="3"/>
        <v>0</v>
      </c>
      <c r="AJ28" s="18">
        <f t="shared" si="3"/>
        <v>0</v>
      </c>
      <c r="AK28" s="14"/>
      <c r="AL28" s="38"/>
      <c r="AN28" s="32" t="s">
        <v>227</v>
      </c>
      <c r="AO28" s="14">
        <f t="shared" si="4"/>
        <v>1.2820824582734607</v>
      </c>
      <c r="AP28" s="14">
        <f t="shared" si="5"/>
        <v>1.3470886075949366</v>
      </c>
      <c r="AQ28" s="14">
        <f t="shared" si="6"/>
        <v>1</v>
      </c>
      <c r="AR28" s="18">
        <f t="shared" si="7"/>
        <v>1.6563501713275119</v>
      </c>
      <c r="AS28" s="18">
        <f t="shared" si="8"/>
        <v>1</v>
      </c>
      <c r="AT28" s="18">
        <f t="shared" si="9"/>
        <v>1</v>
      </c>
      <c r="AV28" s="32" t="s">
        <v>227</v>
      </c>
      <c r="AW28" s="14">
        <f t="shared" si="10"/>
        <v>0.35848905315520468</v>
      </c>
      <c r="AX28" s="14">
        <f t="shared" si="10"/>
        <v>0.42984475023113006</v>
      </c>
      <c r="AY28" s="14">
        <f t="shared" si="10"/>
        <v>0</v>
      </c>
      <c r="AZ28" s="18">
        <f t="shared" si="10"/>
        <v>0.72800770727708586</v>
      </c>
      <c r="BA28" s="18">
        <f t="shared" si="10"/>
        <v>0</v>
      </c>
      <c r="BB28" s="18">
        <f t="shared" si="10"/>
        <v>0</v>
      </c>
      <c r="BD28" s="66">
        <f t="shared" si="13"/>
        <v>0.26277793446211156</v>
      </c>
      <c r="BE28" s="67">
        <f t="shared" si="14"/>
        <v>0.24266923575902863</v>
      </c>
    </row>
    <row r="29" spans="1:57" x14ac:dyDescent="0.2">
      <c r="A29" s="32" t="s">
        <v>228</v>
      </c>
      <c r="B29" s="31">
        <v>9</v>
      </c>
      <c r="C29" s="37">
        <v>14.15</v>
      </c>
      <c r="D29" s="31">
        <v>9</v>
      </c>
      <c r="E29" s="32">
        <v>71.099999999999994</v>
      </c>
      <c r="F29" s="14">
        <v>67.89</v>
      </c>
      <c r="G29" s="31">
        <v>9</v>
      </c>
      <c r="H29" s="14">
        <v>49.15</v>
      </c>
      <c r="I29" s="14">
        <v>38.31</v>
      </c>
      <c r="J29" s="31">
        <v>9</v>
      </c>
      <c r="L29" s="66">
        <f t="shared" si="11"/>
        <v>38.613333333333337</v>
      </c>
      <c r="M29" s="67">
        <f t="shared" si="12"/>
        <v>21.436666666666667</v>
      </c>
      <c r="P29" s="32" t="s">
        <v>228</v>
      </c>
      <c r="Q29" s="37">
        <f t="shared" si="0"/>
        <v>1</v>
      </c>
      <c r="R29" s="37">
        <f t="shared" si="1"/>
        <v>1</v>
      </c>
      <c r="S29" s="37">
        <f t="shared" si="2"/>
        <v>1</v>
      </c>
      <c r="T29" s="14">
        <f>E29/(B$29)</f>
        <v>7.8999999999999995</v>
      </c>
      <c r="U29" s="14">
        <f>F29/(C$29)</f>
        <v>4.797879858657244</v>
      </c>
      <c r="V29" s="14">
        <f>G29/(D$29)</f>
        <v>1</v>
      </c>
      <c r="W29" s="18">
        <f>H29/(B$29)</f>
        <v>5.4611111111111112</v>
      </c>
      <c r="X29" s="18">
        <f>I29/(C$29)</f>
        <v>2.7074204946996465</v>
      </c>
      <c r="Y29" s="18">
        <f>J29/(D$29)</f>
        <v>1</v>
      </c>
      <c r="AA29" s="32" t="s">
        <v>228</v>
      </c>
      <c r="AB29" s="18">
        <f t="shared" si="3"/>
        <v>0</v>
      </c>
      <c r="AC29" s="18">
        <f t="shared" si="3"/>
        <v>0</v>
      </c>
      <c r="AD29" s="18">
        <f t="shared" si="3"/>
        <v>0</v>
      </c>
      <c r="AE29" s="14">
        <f t="shared" si="3"/>
        <v>2.9818526532897405</v>
      </c>
      <c r="AF29" s="14">
        <f t="shared" si="3"/>
        <v>2.2623970322688041</v>
      </c>
      <c r="AG29" s="14">
        <f t="shared" si="3"/>
        <v>0</v>
      </c>
      <c r="AH29" s="18">
        <f t="shared" si="3"/>
        <v>2.4491945100109063</v>
      </c>
      <c r="AI29" s="18">
        <f t="shared" si="3"/>
        <v>1.4369189727046352</v>
      </c>
      <c r="AJ29" s="18">
        <f t="shared" si="3"/>
        <v>0</v>
      </c>
      <c r="AK29" s="14"/>
      <c r="AL29" s="38"/>
      <c r="AN29" s="32" t="s">
        <v>228</v>
      </c>
      <c r="AO29" s="14">
        <f t="shared" si="4"/>
        <v>7.8999999999999995</v>
      </c>
      <c r="AP29" s="14">
        <f t="shared" si="5"/>
        <v>4.797879858657244</v>
      </c>
      <c r="AQ29" s="14">
        <f t="shared" si="6"/>
        <v>1</v>
      </c>
      <c r="AR29" s="18">
        <f t="shared" si="7"/>
        <v>5.4611111111111112</v>
      </c>
      <c r="AS29" s="18">
        <f t="shared" si="8"/>
        <v>2.7074204946996465</v>
      </c>
      <c r="AT29" s="18">
        <f t="shared" si="9"/>
        <v>1</v>
      </c>
      <c r="AV29" s="32" t="s">
        <v>228</v>
      </c>
      <c r="AW29" s="14">
        <f t="shared" si="10"/>
        <v>2.9818526532897405</v>
      </c>
      <c r="AX29" s="14">
        <f t="shared" si="10"/>
        <v>2.2623970322688041</v>
      </c>
      <c r="AY29" s="14">
        <f t="shared" si="10"/>
        <v>0</v>
      </c>
      <c r="AZ29" s="18">
        <f t="shared" si="10"/>
        <v>2.4491945100109063</v>
      </c>
      <c r="BA29" s="18">
        <f t="shared" si="10"/>
        <v>1.4369189727046352</v>
      </c>
      <c r="BB29" s="18">
        <f t="shared" si="10"/>
        <v>0</v>
      </c>
      <c r="BD29" s="66">
        <f t="shared" si="13"/>
        <v>1.7480832285195149</v>
      </c>
      <c r="BE29" s="67">
        <f t="shared" si="14"/>
        <v>1.2953711609051803</v>
      </c>
    </row>
    <row r="30" spans="1:57" x14ac:dyDescent="0.2">
      <c r="A30" s="32" t="s">
        <v>229</v>
      </c>
      <c r="B30" s="31">
        <v>1.2</v>
      </c>
      <c r="C30" s="31">
        <v>1.2</v>
      </c>
      <c r="D30" s="31">
        <v>1.2</v>
      </c>
      <c r="E30" s="32">
        <v>1.63</v>
      </c>
      <c r="F30" s="14">
        <v>1.97</v>
      </c>
      <c r="G30" s="31">
        <v>1.2</v>
      </c>
      <c r="H30" s="31">
        <v>1.2</v>
      </c>
      <c r="I30" s="31">
        <v>1.2</v>
      </c>
      <c r="J30" s="31">
        <v>1.2</v>
      </c>
      <c r="L30" s="66">
        <f t="shared" si="11"/>
        <v>0.39999999999999991</v>
      </c>
      <c r="M30" s="67">
        <f t="shared" si="12"/>
        <v>0</v>
      </c>
      <c r="P30" s="32" t="s">
        <v>229</v>
      </c>
      <c r="Q30" s="37">
        <f t="shared" si="0"/>
        <v>1</v>
      </c>
      <c r="R30" s="37">
        <f t="shared" si="1"/>
        <v>1</v>
      </c>
      <c r="S30" s="37">
        <f t="shared" si="2"/>
        <v>1</v>
      </c>
      <c r="T30" s="14">
        <f>E30/(B$30)</f>
        <v>1.3583333333333334</v>
      </c>
      <c r="U30" s="14">
        <f>F30/(C$30)</f>
        <v>1.6416666666666666</v>
      </c>
      <c r="V30" s="14">
        <f>G30/(D$30)</f>
        <v>1</v>
      </c>
      <c r="W30" s="18">
        <f>H30/(B$30)</f>
        <v>1</v>
      </c>
      <c r="X30" s="18">
        <f>I30/(C$30)</f>
        <v>1</v>
      </c>
      <c r="Y30" s="18">
        <f>J30/(D$30)</f>
        <v>1</v>
      </c>
      <c r="AA30" s="32" t="s">
        <v>229</v>
      </c>
      <c r="AB30" s="18">
        <f t="shared" si="3"/>
        <v>0</v>
      </c>
      <c r="AC30" s="18">
        <f t="shared" si="3"/>
        <v>0</v>
      </c>
      <c r="AD30" s="18">
        <f t="shared" si="3"/>
        <v>0</v>
      </c>
      <c r="AE30" s="14">
        <f t="shared" si="3"/>
        <v>0.44183755862255913</v>
      </c>
      <c r="AF30" s="14">
        <f t="shared" si="3"/>
        <v>0.71516122384785763</v>
      </c>
      <c r="AG30" s="14">
        <f t="shared" si="3"/>
        <v>0</v>
      </c>
      <c r="AH30" s="18">
        <f t="shared" si="3"/>
        <v>0</v>
      </c>
      <c r="AI30" s="18">
        <f t="shared" si="3"/>
        <v>0</v>
      </c>
      <c r="AJ30" s="18">
        <f t="shared" si="3"/>
        <v>0</v>
      </c>
      <c r="AK30" s="14"/>
      <c r="AL30" s="38"/>
      <c r="AN30" s="32" t="s">
        <v>229</v>
      </c>
      <c r="AO30" s="14">
        <f t="shared" si="4"/>
        <v>1.3583333333333334</v>
      </c>
      <c r="AP30" s="14">
        <f t="shared" si="5"/>
        <v>1.6416666666666666</v>
      </c>
      <c r="AQ30" s="14">
        <f t="shared" si="6"/>
        <v>1</v>
      </c>
      <c r="AR30" s="18">
        <f t="shared" si="7"/>
        <v>1</v>
      </c>
      <c r="AS30" s="18">
        <f t="shared" si="8"/>
        <v>1</v>
      </c>
      <c r="AT30" s="18">
        <f t="shared" si="9"/>
        <v>1</v>
      </c>
      <c r="AV30" s="32" t="s">
        <v>229</v>
      </c>
      <c r="AW30" s="14">
        <f t="shared" si="10"/>
        <v>0.44183755862255913</v>
      </c>
      <c r="AX30" s="14">
        <f t="shared" si="10"/>
        <v>0.71516122384785763</v>
      </c>
      <c r="AY30" s="14">
        <f t="shared" si="10"/>
        <v>0</v>
      </c>
      <c r="AZ30" s="18">
        <f t="shared" si="10"/>
        <v>0</v>
      </c>
      <c r="BA30" s="18">
        <f t="shared" si="10"/>
        <v>0</v>
      </c>
      <c r="BB30" s="18">
        <f t="shared" si="10"/>
        <v>0</v>
      </c>
      <c r="BD30" s="66">
        <f t="shared" si="13"/>
        <v>0.38566626082347222</v>
      </c>
      <c r="BE30" s="67">
        <f t="shared" si="14"/>
        <v>0</v>
      </c>
    </row>
    <row r="33" spans="1:57" x14ac:dyDescent="0.2">
      <c r="A33" s="34" t="s">
        <v>230</v>
      </c>
      <c r="B33" s="34"/>
      <c r="C33" s="34"/>
      <c r="D33" s="34"/>
      <c r="L33" s="152" t="s">
        <v>402</v>
      </c>
      <c r="M33" s="152"/>
      <c r="P33" s="34" t="s">
        <v>231</v>
      </c>
      <c r="Q33" s="34"/>
      <c r="R33" s="34"/>
      <c r="S33" s="34"/>
      <c r="AA33" s="34" t="s">
        <v>232</v>
      </c>
      <c r="AB33" s="34"/>
      <c r="AC33" s="34"/>
      <c r="AD33" s="34"/>
      <c r="AN33" s="34" t="s">
        <v>233</v>
      </c>
      <c r="AV33" s="34" t="s">
        <v>234</v>
      </c>
    </row>
    <row r="34" spans="1:57" x14ac:dyDescent="0.2">
      <c r="B34" s="150" t="s">
        <v>201</v>
      </c>
      <c r="C34" s="150"/>
      <c r="D34" s="150"/>
      <c r="E34" s="151" t="s">
        <v>202</v>
      </c>
      <c r="F34" s="151"/>
      <c r="G34" s="151"/>
      <c r="H34" s="150" t="s">
        <v>255</v>
      </c>
      <c r="I34" s="150"/>
      <c r="J34" s="150"/>
      <c r="K34" s="35"/>
      <c r="L34" s="65" t="s">
        <v>400</v>
      </c>
      <c r="M34" s="64" t="s">
        <v>401</v>
      </c>
      <c r="N34" s="35"/>
      <c r="Q34" s="150" t="s">
        <v>201</v>
      </c>
      <c r="R34" s="150"/>
      <c r="S34" s="150"/>
      <c r="T34" s="151" t="s">
        <v>202</v>
      </c>
      <c r="U34" s="151"/>
      <c r="V34" s="151"/>
      <c r="W34" s="150" t="s">
        <v>255</v>
      </c>
      <c r="X34" s="150"/>
      <c r="Y34" s="150"/>
      <c r="AB34" s="150" t="s">
        <v>201</v>
      </c>
      <c r="AC34" s="150"/>
      <c r="AD34" s="150"/>
      <c r="AE34" s="151" t="s">
        <v>202</v>
      </c>
      <c r="AF34" s="151"/>
      <c r="AG34" s="151"/>
      <c r="AH34" s="150" t="s">
        <v>255</v>
      </c>
      <c r="AI34" s="150"/>
      <c r="AJ34" s="150"/>
      <c r="AK34" s="35"/>
      <c r="AL34" s="36"/>
      <c r="AO34" s="151" t="s">
        <v>202</v>
      </c>
      <c r="AP34" s="151"/>
      <c r="AQ34" s="151"/>
      <c r="AR34" s="150" t="s">
        <v>255</v>
      </c>
      <c r="AS34" s="150"/>
      <c r="AT34" s="150"/>
      <c r="AW34" s="151" t="s">
        <v>202</v>
      </c>
      <c r="AX34" s="151"/>
      <c r="AY34" s="151"/>
      <c r="AZ34" s="150" t="s">
        <v>255</v>
      </c>
      <c r="BA34" s="150"/>
      <c r="BB34" s="150"/>
      <c r="BD34" s="65" t="s">
        <v>400</v>
      </c>
      <c r="BE34" s="64" t="s">
        <v>401</v>
      </c>
    </row>
    <row r="35" spans="1:57" x14ac:dyDescent="0.2">
      <c r="A35" s="32" t="s">
        <v>203</v>
      </c>
      <c r="B35" s="37">
        <v>528.11</v>
      </c>
      <c r="C35" s="37">
        <v>589.48</v>
      </c>
      <c r="D35" s="37">
        <v>252.22</v>
      </c>
      <c r="E35" s="14">
        <v>537.41999999999996</v>
      </c>
      <c r="F35" s="14">
        <v>488.45</v>
      </c>
      <c r="G35" s="14">
        <v>276.69</v>
      </c>
      <c r="H35" s="14">
        <v>585.62</v>
      </c>
      <c r="I35" s="14">
        <v>535.9</v>
      </c>
      <c r="J35" s="14">
        <v>252.22</v>
      </c>
      <c r="K35" s="14"/>
      <c r="L35" s="66">
        <f>AVERAGE(E35:G35)-(AVERAGE(B35:D35))</f>
        <v>-22.416666666666742</v>
      </c>
      <c r="M35" s="67">
        <f>AVERAGE(H35:J35)-(AVERAGE(B35:D35))</f>
        <v>1.3099999999999454</v>
      </c>
      <c r="N35" s="14"/>
      <c r="P35" s="32" t="s">
        <v>203</v>
      </c>
      <c r="Q35" s="18">
        <f>B35/B$4</f>
        <v>2.1281028368794326</v>
      </c>
      <c r="R35" s="18">
        <f>C35/C$4</f>
        <v>1.8446036862033359</v>
      </c>
      <c r="S35" s="18">
        <f>D35/D$4</f>
        <v>15.569135802469136</v>
      </c>
      <c r="T35" s="14">
        <f>E35/(B$4)</f>
        <v>2.1656189555125724</v>
      </c>
      <c r="U35" s="14">
        <f>F35/(C$4)</f>
        <v>1.5284601182839441</v>
      </c>
      <c r="V35" s="14">
        <f>G35/(D$4)</f>
        <v>17.079629629629629</v>
      </c>
      <c r="W35" s="18">
        <f>H35/(B$4)</f>
        <v>2.3598484848484849</v>
      </c>
      <c r="X35" s="18">
        <f>I35/(C$4)</f>
        <v>1.6769408893200237</v>
      </c>
      <c r="Y35" s="18">
        <f>J35/(D$4)</f>
        <v>15.569135802469136</v>
      </c>
      <c r="AA35" s="32" t="s">
        <v>203</v>
      </c>
      <c r="AB35" s="18">
        <f t="shared" ref="AB35:AJ61" si="15">LOG(Q35,2)</f>
        <v>1.0895678682598009</v>
      </c>
      <c r="AC35" s="18">
        <f t="shared" si="15"/>
        <v>0.88331088600593965</v>
      </c>
      <c r="AD35" s="18">
        <f t="shared" si="15"/>
        <v>3.9606169617131832</v>
      </c>
      <c r="AE35" s="14">
        <f t="shared" si="15"/>
        <v>1.1147794205304489</v>
      </c>
      <c r="AF35" s="14">
        <f t="shared" si="15"/>
        <v>0.61207890884600136</v>
      </c>
      <c r="AG35" s="14">
        <f t="shared" si="15"/>
        <v>4.0942047854611019</v>
      </c>
      <c r="AH35" s="18">
        <f t="shared" si="15"/>
        <v>1.2386942336655484</v>
      </c>
      <c r="AI35" s="18">
        <f t="shared" si="15"/>
        <v>0.74583183607706738</v>
      </c>
      <c r="AJ35" s="18">
        <f t="shared" si="15"/>
        <v>3.9606169617131832</v>
      </c>
      <c r="AK35" s="14"/>
      <c r="AL35" s="38"/>
      <c r="AN35" s="32" t="s">
        <v>203</v>
      </c>
      <c r="AO35" s="14">
        <f t="shared" ref="AO35:AO61" si="16">E35/B35</f>
        <v>1.0176289030694361</v>
      </c>
      <c r="AP35" s="14">
        <f t="shared" ref="AP35:AP61" si="17">F35/C35</f>
        <v>0.82861165773223855</v>
      </c>
      <c r="AQ35" s="14">
        <f t="shared" ref="AQ35:AQ61" si="18">G35/D35</f>
        <v>1.0970184759337087</v>
      </c>
      <c r="AR35" s="18">
        <f t="shared" ref="AR35:AR61" si="19">H35/B35</f>
        <v>1.1088977675105565</v>
      </c>
      <c r="AS35" s="18">
        <f t="shared" ref="AS35:AS61" si="20">I35/C35</f>
        <v>0.90910633100359628</v>
      </c>
      <c r="AT35" s="18">
        <f t="shared" ref="AT35:AT61" si="21">J35/D35</f>
        <v>1</v>
      </c>
      <c r="AV35" s="32" t="s">
        <v>203</v>
      </c>
      <c r="AW35" s="14">
        <f t="shared" ref="AW35:BB61" si="22">LOG(AO35,2)</f>
        <v>2.5211552270647818E-2</v>
      </c>
      <c r="AX35" s="14">
        <f t="shared" si="22"/>
        <v>-0.27123197715993824</v>
      </c>
      <c r="AY35" s="14">
        <f t="shared" si="22"/>
        <v>0.1335878237479188</v>
      </c>
      <c r="AZ35" s="18">
        <f t="shared" si="22"/>
        <v>0.14912636540574759</v>
      </c>
      <c r="BA35" s="18">
        <f t="shared" si="22"/>
        <v>-0.13747904992887222</v>
      </c>
      <c r="BB35" s="18">
        <f t="shared" si="22"/>
        <v>0</v>
      </c>
      <c r="BD35" s="66">
        <f>AVERAGE(AW35:AY35)</f>
        <v>-3.7477533713790541E-2</v>
      </c>
      <c r="BE35" s="67">
        <f>AVERAGE(AZ35:BB35)</f>
        <v>3.8824384922917878E-3</v>
      </c>
    </row>
    <row r="36" spans="1:57" x14ac:dyDescent="0.2">
      <c r="A36" s="32" t="s">
        <v>204</v>
      </c>
      <c r="B36" s="37">
        <v>832.52</v>
      </c>
      <c r="C36" s="37">
        <v>735.32</v>
      </c>
      <c r="D36" s="37">
        <v>16.690000000000001</v>
      </c>
      <c r="E36" s="14">
        <v>1108.3</v>
      </c>
      <c r="F36" s="14">
        <v>525.66999999999996</v>
      </c>
      <c r="G36" s="14">
        <v>23.21</v>
      </c>
      <c r="H36" s="14">
        <v>1352.42</v>
      </c>
      <c r="I36" s="14">
        <v>524.45000000000005</v>
      </c>
      <c r="J36" s="14">
        <v>37.46</v>
      </c>
      <c r="K36" s="14"/>
      <c r="L36" s="66">
        <f t="shared" ref="L36:L61" si="23">AVERAGE(E36:G36)-(AVERAGE(B36:D36))</f>
        <v>24.216666666666583</v>
      </c>
      <c r="M36" s="67">
        <f t="shared" ref="M36:M61" si="24">AVERAGE(H36:J36)-(AVERAGE(B36:D36))</f>
        <v>109.93333333333328</v>
      </c>
      <c r="N36" s="14"/>
      <c r="P36" s="32" t="s">
        <v>204</v>
      </c>
      <c r="Q36" s="18">
        <f>B36/B$5</f>
        <v>10.643313730503708</v>
      </c>
      <c r="R36" s="18">
        <f>C36/C$5</f>
        <v>13.900189035916826</v>
      </c>
      <c r="S36" s="18">
        <f>D36/D$5</f>
        <v>2.603744149765991</v>
      </c>
      <c r="T36" s="14">
        <f>E36/(B$5)</f>
        <v>14.169010483252364</v>
      </c>
      <c r="U36" s="14">
        <f>F36/(C$5)</f>
        <v>9.9370510396975416</v>
      </c>
      <c r="V36" s="14">
        <f>G36/(D$5)</f>
        <v>3.6209048361934477</v>
      </c>
      <c r="W36" s="18">
        <f>H36/(B$5)</f>
        <v>17.289951419074406</v>
      </c>
      <c r="X36" s="18">
        <f>I36/(C$5)</f>
        <v>9.9139886578449925</v>
      </c>
      <c r="Y36" s="18">
        <f>J36/(D$5)</f>
        <v>5.8439937597503899</v>
      </c>
      <c r="AA36" s="32" t="s">
        <v>204</v>
      </c>
      <c r="AB36" s="18">
        <f t="shared" si="15"/>
        <v>3.4118754899244044</v>
      </c>
      <c r="AC36" s="18">
        <f t="shared" si="15"/>
        <v>3.7970325979314916</v>
      </c>
      <c r="AD36" s="18">
        <f t="shared" si="15"/>
        <v>1.3805876927438578</v>
      </c>
      <c r="AE36" s="14">
        <f t="shared" si="15"/>
        <v>3.8246671036195159</v>
      </c>
      <c r="AF36" s="14">
        <f t="shared" si="15"/>
        <v>3.3128177751652448</v>
      </c>
      <c r="AG36" s="14">
        <f t="shared" si="15"/>
        <v>1.8563502607257414</v>
      </c>
      <c r="AH36" s="18">
        <f t="shared" si="15"/>
        <v>4.1118619102204255</v>
      </c>
      <c r="AI36" s="18">
        <f t="shared" si="15"/>
        <v>3.3094656082857319</v>
      </c>
      <c r="AJ36" s="18">
        <f t="shared" si="15"/>
        <v>2.5469546376243044</v>
      </c>
      <c r="AK36" s="14"/>
      <c r="AL36" s="38"/>
      <c r="AN36" s="32" t="s">
        <v>204</v>
      </c>
      <c r="AO36" s="14">
        <f t="shared" si="16"/>
        <v>1.3312593090856677</v>
      </c>
      <c r="AP36" s="14">
        <f t="shared" si="17"/>
        <v>0.71488603601153233</v>
      </c>
      <c r="AQ36" s="14">
        <f t="shared" si="18"/>
        <v>1.3906530856800479</v>
      </c>
      <c r="AR36" s="18">
        <f t="shared" si="19"/>
        <v>1.6244895017537118</v>
      </c>
      <c r="AS36" s="18">
        <f t="shared" si="20"/>
        <v>0.71322689441331666</v>
      </c>
      <c r="AT36" s="18">
        <f t="shared" si="21"/>
        <v>2.2444577591372079</v>
      </c>
      <c r="AV36" s="32" t="s">
        <v>204</v>
      </c>
      <c r="AW36" s="14">
        <f t="shared" si="22"/>
        <v>0.41279161369511164</v>
      </c>
      <c r="AX36" s="14">
        <f t="shared" si="22"/>
        <v>-0.4842148227662465</v>
      </c>
      <c r="AY36" s="14">
        <f t="shared" si="22"/>
        <v>0.4757625679818836</v>
      </c>
      <c r="AZ36" s="18">
        <f t="shared" si="22"/>
        <v>0.69998642029602198</v>
      </c>
      <c r="BA36" s="18">
        <f t="shared" si="22"/>
        <v>-0.48756698964575917</v>
      </c>
      <c r="BB36" s="18">
        <f t="shared" si="22"/>
        <v>1.1663669448804466</v>
      </c>
      <c r="BD36" s="66">
        <f t="shared" ref="BD36:BD61" si="25">AVERAGE(AW36:AY36)</f>
        <v>0.13477978630358292</v>
      </c>
      <c r="BE36" s="67">
        <f t="shared" ref="BE36:BE61" si="26">AVERAGE(AZ36:BB36)</f>
        <v>0.45959545851023648</v>
      </c>
    </row>
    <row r="37" spans="1:57" x14ac:dyDescent="0.2">
      <c r="A37" s="32" t="s">
        <v>205</v>
      </c>
      <c r="B37" s="37">
        <v>19876.22</v>
      </c>
      <c r="C37" s="37">
        <v>18938.78</v>
      </c>
      <c r="D37" s="37">
        <v>1862.26</v>
      </c>
      <c r="E37" s="14">
        <v>22566.47</v>
      </c>
      <c r="F37" s="14">
        <v>16290.04</v>
      </c>
      <c r="G37" s="14">
        <v>2422.19</v>
      </c>
      <c r="H37" s="14">
        <v>23482.13</v>
      </c>
      <c r="I37" s="14">
        <v>18184.38</v>
      </c>
      <c r="J37" s="14">
        <v>2985.04</v>
      </c>
      <c r="K37" s="14"/>
      <c r="L37" s="66">
        <f t="shared" si="23"/>
        <v>200.47999999999956</v>
      </c>
      <c r="M37" s="67">
        <f t="shared" si="24"/>
        <v>1324.7633333333324</v>
      </c>
      <c r="N37" s="14"/>
      <c r="P37" s="32" t="s">
        <v>205</v>
      </c>
      <c r="Q37" s="18">
        <f>B37/B$6</f>
        <v>5.3427970076797155</v>
      </c>
      <c r="R37" s="18">
        <f>C37/C$6</f>
        <v>5.5761171354459558</v>
      </c>
      <c r="S37" s="18">
        <f>D37/D$6</f>
        <v>0.93138147299770935</v>
      </c>
      <c r="T37" s="14">
        <f>E37/(B$6)</f>
        <v>6.0659455565441549</v>
      </c>
      <c r="U37" s="14">
        <f>F37/(C$6)</f>
        <v>4.7962525136835668</v>
      </c>
      <c r="V37" s="14">
        <f>G37/(D$6)</f>
        <v>1.2114220839626699</v>
      </c>
      <c r="W37" s="18">
        <f>H37/(B$6)</f>
        <v>6.3120781465462787</v>
      </c>
      <c r="X37" s="18">
        <f>I37/(C$6)</f>
        <v>5.3540002532085351</v>
      </c>
      <c r="Y37" s="18">
        <f>J37/(D$6)</f>
        <v>1.4929230892340932</v>
      </c>
      <c r="AA37" s="32" t="s">
        <v>205</v>
      </c>
      <c r="AB37" s="18">
        <f t="shared" si="15"/>
        <v>2.4175952049620961</v>
      </c>
      <c r="AC37" s="18">
        <f t="shared" si="15"/>
        <v>2.47926086768984</v>
      </c>
      <c r="AD37" s="18">
        <f t="shared" si="15"/>
        <v>-0.10255591047463324</v>
      </c>
      <c r="AE37" s="14">
        <f t="shared" si="15"/>
        <v>2.6007325494529776</v>
      </c>
      <c r="AF37" s="14">
        <f t="shared" si="15"/>
        <v>2.2619076159349993</v>
      </c>
      <c r="AG37" s="14">
        <f t="shared" si="15"/>
        <v>0.27670161676157612</v>
      </c>
      <c r="AH37" s="18">
        <f t="shared" si="15"/>
        <v>2.6581150667165296</v>
      </c>
      <c r="AI37" s="18">
        <f t="shared" si="15"/>
        <v>2.4206172072085543</v>
      </c>
      <c r="AJ37" s="18">
        <f t="shared" si="15"/>
        <v>0.57813984421415443</v>
      </c>
      <c r="AK37" s="14"/>
      <c r="AL37" s="38"/>
      <c r="AN37" s="32" t="s">
        <v>205</v>
      </c>
      <c r="AO37" s="14">
        <f t="shared" si="16"/>
        <v>1.1353501822781193</v>
      </c>
      <c r="AP37" s="14">
        <f t="shared" si="17"/>
        <v>0.86014199436288941</v>
      </c>
      <c r="AQ37" s="14">
        <f t="shared" si="18"/>
        <v>1.300672301397227</v>
      </c>
      <c r="AR37" s="18">
        <f t="shared" si="19"/>
        <v>1.1814182978453649</v>
      </c>
      <c r="AS37" s="18">
        <f t="shared" si="20"/>
        <v>0.96016638875365801</v>
      </c>
      <c r="AT37" s="18">
        <f t="shared" si="21"/>
        <v>1.6029125900787216</v>
      </c>
      <c r="AV37" s="32" t="s">
        <v>205</v>
      </c>
      <c r="AW37" s="14">
        <f t="shared" si="22"/>
        <v>0.18313734449088157</v>
      </c>
      <c r="AX37" s="14">
        <f t="shared" si="22"/>
        <v>-0.21735325175484096</v>
      </c>
      <c r="AY37" s="14">
        <f t="shared" si="22"/>
        <v>0.37925752723620931</v>
      </c>
      <c r="AZ37" s="18">
        <f t="shared" si="22"/>
        <v>0.24051986175443338</v>
      </c>
      <c r="BA37" s="18">
        <f t="shared" si="22"/>
        <v>-5.8643660481285526E-2</v>
      </c>
      <c r="BB37" s="18">
        <f t="shared" si="22"/>
        <v>0.68069575468878762</v>
      </c>
      <c r="BD37" s="66">
        <f t="shared" si="25"/>
        <v>0.1150138733240833</v>
      </c>
      <c r="BE37" s="67">
        <f t="shared" si="26"/>
        <v>0.28752398532064516</v>
      </c>
    </row>
    <row r="38" spans="1:57" x14ac:dyDescent="0.2">
      <c r="A38" s="32" t="s">
        <v>206</v>
      </c>
      <c r="B38" s="37">
        <v>63.08</v>
      </c>
      <c r="C38" s="37">
        <v>50.78</v>
      </c>
      <c r="D38" s="37">
        <v>1.18</v>
      </c>
      <c r="E38" s="14">
        <v>411.86</v>
      </c>
      <c r="F38" s="14">
        <v>196.54</v>
      </c>
      <c r="G38" s="14">
        <v>7.57</v>
      </c>
      <c r="H38" s="14">
        <v>120.2</v>
      </c>
      <c r="I38" s="14">
        <v>122.49</v>
      </c>
      <c r="J38" s="14">
        <v>4.7300000000000004</v>
      </c>
      <c r="K38" s="14"/>
      <c r="L38" s="66">
        <f t="shared" si="23"/>
        <v>166.97666666666669</v>
      </c>
      <c r="M38" s="67">
        <f t="shared" si="24"/>
        <v>44.126666666666658</v>
      </c>
      <c r="N38" s="14"/>
      <c r="P38" s="32" t="s">
        <v>206</v>
      </c>
      <c r="Q38" s="18">
        <f>B38/B$7</f>
        <v>31.858585858585858</v>
      </c>
      <c r="R38" s="18">
        <f>C38/C$7</f>
        <v>20.393574297188753</v>
      </c>
      <c r="S38" s="18">
        <f>D38/D$7</f>
        <v>1</v>
      </c>
      <c r="T38" s="14">
        <f>E38/(B$7)</f>
        <v>208.01010101010101</v>
      </c>
      <c r="U38" s="14">
        <f>F38/(C$7)</f>
        <v>78.931726907630505</v>
      </c>
      <c r="V38" s="14">
        <f>G38/(D$7)</f>
        <v>6.4152542372881358</v>
      </c>
      <c r="W38" s="18">
        <f>H38/(B$7)</f>
        <v>60.707070707070706</v>
      </c>
      <c r="X38" s="18">
        <f>I38/(C$7)</f>
        <v>49.192771084337345</v>
      </c>
      <c r="Y38" s="18">
        <f>J38/(D$7)</f>
        <v>4.0084745762711869</v>
      </c>
      <c r="AA38" s="32" t="s">
        <v>206</v>
      </c>
      <c r="AB38" s="18">
        <f t="shared" si="15"/>
        <v>4.9936103247109003</v>
      </c>
      <c r="AC38" s="18">
        <f t="shared" si="15"/>
        <v>4.3500427475794243</v>
      </c>
      <c r="AD38" s="18">
        <f t="shared" si="15"/>
        <v>0</v>
      </c>
      <c r="AE38" s="14">
        <f t="shared" si="15"/>
        <v>7.7005097773879623</v>
      </c>
      <c r="AF38" s="14">
        <f t="shared" si="15"/>
        <v>6.3025334084582019</v>
      </c>
      <c r="AG38" s="14">
        <f t="shared" si="15"/>
        <v>2.6815064406238904</v>
      </c>
      <c r="AH38" s="18">
        <f t="shared" si="15"/>
        <v>5.9237926555189384</v>
      </c>
      <c r="AI38" s="18">
        <f t="shared" si="15"/>
        <v>5.6203744208782265</v>
      </c>
      <c r="AJ38" s="18">
        <f t="shared" si="15"/>
        <v>2.0030533239775541</v>
      </c>
      <c r="AK38" s="14"/>
      <c r="AL38" s="38"/>
      <c r="AN38" s="32" t="s">
        <v>206</v>
      </c>
      <c r="AO38" s="14">
        <f t="shared" si="16"/>
        <v>6.5291693088142049</v>
      </c>
      <c r="AP38" s="14">
        <f t="shared" si="17"/>
        <v>3.8704214257581722</v>
      </c>
      <c r="AQ38" s="14">
        <f t="shared" si="18"/>
        <v>6.4152542372881358</v>
      </c>
      <c r="AR38" s="18">
        <f t="shared" si="19"/>
        <v>1.9055168040583388</v>
      </c>
      <c r="AS38" s="18">
        <f t="shared" si="20"/>
        <v>2.4121701457266638</v>
      </c>
      <c r="AT38" s="18">
        <f t="shared" si="21"/>
        <v>4.0084745762711869</v>
      </c>
      <c r="AV38" s="32" t="s">
        <v>206</v>
      </c>
      <c r="AW38" s="14">
        <f t="shared" si="22"/>
        <v>2.706899452677062</v>
      </c>
      <c r="AX38" s="14">
        <f t="shared" si="22"/>
        <v>1.9524906608787767</v>
      </c>
      <c r="AY38" s="14">
        <f t="shared" si="22"/>
        <v>2.6815064406238904</v>
      </c>
      <c r="AZ38" s="18">
        <f t="shared" si="22"/>
        <v>0.93018233080803769</v>
      </c>
      <c r="BA38" s="18">
        <f t="shared" si="22"/>
        <v>1.2703316732988013</v>
      </c>
      <c r="BB38" s="18">
        <f t="shared" si="22"/>
        <v>2.0030533239775541</v>
      </c>
      <c r="BD38" s="66">
        <f t="shared" si="25"/>
        <v>2.4469655180599097</v>
      </c>
      <c r="BE38" s="67">
        <f t="shared" si="26"/>
        <v>1.4011891093614643</v>
      </c>
    </row>
    <row r="39" spans="1:57" x14ac:dyDescent="0.2">
      <c r="A39" s="32" t="s">
        <v>207</v>
      </c>
      <c r="B39" s="37">
        <v>3561.79</v>
      </c>
      <c r="C39" s="37">
        <v>4563.92</v>
      </c>
      <c r="D39" s="37">
        <v>902.06</v>
      </c>
      <c r="E39" s="14">
        <v>4560.3599999999997</v>
      </c>
      <c r="F39" s="14">
        <v>1788.64</v>
      </c>
      <c r="G39" s="14">
        <v>346.88</v>
      </c>
      <c r="H39" s="14">
        <v>5340.62</v>
      </c>
      <c r="I39" s="14">
        <v>2183.37</v>
      </c>
      <c r="J39" s="14">
        <v>346.88</v>
      </c>
      <c r="K39" s="14"/>
      <c r="L39" s="66">
        <f t="shared" si="23"/>
        <v>-777.29666666666662</v>
      </c>
      <c r="M39" s="67">
        <f t="shared" si="24"/>
        <v>-385.63333333333321</v>
      </c>
      <c r="N39" s="14"/>
      <c r="P39" s="32" t="s">
        <v>207</v>
      </c>
      <c r="Q39" s="18">
        <f>B39/B$8</f>
        <v>40.520932878270756</v>
      </c>
      <c r="R39" s="18">
        <f>C39/C$8</f>
        <v>5.0594417222801145</v>
      </c>
      <c r="S39" s="18">
        <f>D39/D$8</f>
        <v>10.262343572241182</v>
      </c>
      <c r="T39" s="14">
        <f>E39/(B$8)</f>
        <v>51.881228668941972</v>
      </c>
      <c r="U39" s="14">
        <f>F39/(C$8)</f>
        <v>1.9828392789836597</v>
      </c>
      <c r="V39" s="14">
        <f>G39/(D$8)</f>
        <v>3.9463026166097834</v>
      </c>
      <c r="W39" s="18">
        <f>H39/(B$8)</f>
        <v>60.757906712172918</v>
      </c>
      <c r="X39" s="18">
        <f>I39/(C$8)</f>
        <v>2.4204265791632484</v>
      </c>
      <c r="Y39" s="18">
        <f>J39/(D$8)</f>
        <v>3.9463026166097834</v>
      </c>
      <c r="AA39" s="32" t="s">
        <v>207</v>
      </c>
      <c r="AB39" s="18">
        <f t="shared" si="15"/>
        <v>5.3405954833246021</v>
      </c>
      <c r="AC39" s="18">
        <f t="shared" si="15"/>
        <v>2.3389782013359772</v>
      </c>
      <c r="AD39" s="18">
        <f t="shared" si="15"/>
        <v>3.3592883262183957</v>
      </c>
      <c r="AE39" s="14">
        <f t="shared" si="15"/>
        <v>5.6971407412772779</v>
      </c>
      <c r="AF39" s="14">
        <f t="shared" si="15"/>
        <v>0.987567743219675</v>
      </c>
      <c r="AG39" s="14">
        <f t="shared" si="15"/>
        <v>1.980501591323105</v>
      </c>
      <c r="AH39" s="18">
        <f t="shared" si="15"/>
        <v>5.9250002605142216</v>
      </c>
      <c r="AI39" s="18">
        <f t="shared" si="15"/>
        <v>1.2752613323794741</v>
      </c>
      <c r="AJ39" s="18">
        <f t="shared" si="15"/>
        <v>1.980501591323105</v>
      </c>
      <c r="AK39" s="14"/>
      <c r="AL39" s="38"/>
      <c r="AN39" s="32" t="s">
        <v>207</v>
      </c>
      <c r="AO39" s="14">
        <f t="shared" si="16"/>
        <v>1.2803562253810583</v>
      </c>
      <c r="AP39" s="14">
        <f t="shared" si="17"/>
        <v>0.39190871005626743</v>
      </c>
      <c r="AQ39" s="14">
        <f t="shared" si="18"/>
        <v>0.38454204820078491</v>
      </c>
      <c r="AR39" s="18">
        <f t="shared" si="19"/>
        <v>1.4994202353311117</v>
      </c>
      <c r="AS39" s="18">
        <f t="shared" si="20"/>
        <v>0.47839795614296476</v>
      </c>
      <c r="AT39" s="18">
        <f t="shared" si="21"/>
        <v>0.38454204820078491</v>
      </c>
      <c r="AV39" s="32" t="s">
        <v>207</v>
      </c>
      <c r="AW39" s="14">
        <f t="shared" si="22"/>
        <v>0.356545257952676</v>
      </c>
      <c r="AX39" s="14">
        <f t="shared" si="22"/>
        <v>-1.351410458116302</v>
      </c>
      <c r="AY39" s="14">
        <f t="shared" si="22"/>
        <v>-1.3787867348952902</v>
      </c>
      <c r="AZ39" s="18">
        <f t="shared" si="22"/>
        <v>0.58440477718962025</v>
      </c>
      <c r="BA39" s="18">
        <f t="shared" si="22"/>
        <v>-1.0637168689565029</v>
      </c>
      <c r="BB39" s="18">
        <f t="shared" si="22"/>
        <v>-1.3787867348952902</v>
      </c>
      <c r="BD39" s="66">
        <f t="shared" si="25"/>
        <v>-0.79121731168630538</v>
      </c>
      <c r="BE39" s="67">
        <f t="shared" si="26"/>
        <v>-0.61936627555405765</v>
      </c>
    </row>
    <row r="40" spans="1:57" x14ac:dyDescent="0.2">
      <c r="A40" s="32" t="s">
        <v>208</v>
      </c>
      <c r="B40" s="37">
        <v>512.41</v>
      </c>
      <c r="C40" s="37">
        <v>540.02</v>
      </c>
      <c r="D40" s="37">
        <v>1266.6300000000001</v>
      </c>
      <c r="E40" s="14">
        <v>698.35</v>
      </c>
      <c r="F40" s="14">
        <v>466.75</v>
      </c>
      <c r="G40" s="14">
        <v>1625.47</v>
      </c>
      <c r="H40" s="14">
        <v>444.43</v>
      </c>
      <c r="I40" s="14">
        <v>412.12</v>
      </c>
      <c r="J40" s="14">
        <v>1376.03</v>
      </c>
      <c r="K40" s="14"/>
      <c r="L40" s="66">
        <f t="shared" si="23"/>
        <v>157.16999999999996</v>
      </c>
      <c r="M40" s="67">
        <f t="shared" si="24"/>
        <v>-28.826666666666711</v>
      </c>
      <c r="N40" s="14"/>
      <c r="P40" s="32" t="s">
        <v>208</v>
      </c>
      <c r="Q40" s="18">
        <f>B40/B$9</f>
        <v>1.4106262904335856</v>
      </c>
      <c r="R40" s="18">
        <f>C40/C$9</f>
        <v>2.1291645310097387</v>
      </c>
      <c r="S40" s="18">
        <f>D40/D$9</f>
        <v>0.69959072757700791</v>
      </c>
      <c r="T40" s="14">
        <f>E40/(B$9)</f>
        <v>1.9225051617343427</v>
      </c>
      <c r="U40" s="14">
        <f>F40/(C$9)</f>
        <v>1.840279146788629</v>
      </c>
      <c r="V40" s="14">
        <f>G40/(D$9)</f>
        <v>0.89778683589888042</v>
      </c>
      <c r="W40" s="18">
        <f>H40/(B$9)</f>
        <v>1.2234824501032346</v>
      </c>
      <c r="X40" s="18">
        <f>I40/(C$9)</f>
        <v>1.6248866459015101</v>
      </c>
      <c r="Y40" s="18">
        <f>J40/(D$9)</f>
        <v>0.76001502322524339</v>
      </c>
      <c r="AA40" s="32" t="s">
        <v>208</v>
      </c>
      <c r="AB40" s="18">
        <f t="shared" si="15"/>
        <v>0.49633583318762658</v>
      </c>
      <c r="AC40" s="18">
        <f t="shared" si="15"/>
        <v>1.0902874382356214</v>
      </c>
      <c r="AD40" s="18">
        <f t="shared" si="15"/>
        <v>-0.51541692707908182</v>
      </c>
      <c r="AE40" s="14">
        <f t="shared" si="15"/>
        <v>0.94298747168439268</v>
      </c>
      <c r="AF40" s="14">
        <f t="shared" si="15"/>
        <v>0.87992462125080817</v>
      </c>
      <c r="AG40" s="14">
        <f t="shared" si="15"/>
        <v>-0.15555515247957061</v>
      </c>
      <c r="AH40" s="18">
        <f t="shared" si="15"/>
        <v>0.29099340723616468</v>
      </c>
      <c r="AI40" s="18">
        <f t="shared" si="15"/>
        <v>0.70033907746426838</v>
      </c>
      <c r="AJ40" s="18">
        <f t="shared" si="15"/>
        <v>-0.39590015828069058</v>
      </c>
      <c r="AK40" s="14"/>
      <c r="AL40" s="38"/>
      <c r="AN40" s="32" t="s">
        <v>208</v>
      </c>
      <c r="AO40" s="14">
        <f t="shared" si="16"/>
        <v>1.362873480220917</v>
      </c>
      <c r="AP40" s="14">
        <f t="shared" si="17"/>
        <v>0.86431984000592577</v>
      </c>
      <c r="AQ40" s="14">
        <f t="shared" si="18"/>
        <v>1.2833029377166181</v>
      </c>
      <c r="AR40" s="18">
        <f t="shared" si="19"/>
        <v>0.86733279990632506</v>
      </c>
      <c r="AS40" s="18">
        <f t="shared" si="20"/>
        <v>0.76315692011406988</v>
      </c>
      <c r="AT40" s="18">
        <f t="shared" si="21"/>
        <v>1.0863709212635102</v>
      </c>
      <c r="AV40" s="32" t="s">
        <v>208</v>
      </c>
      <c r="AW40" s="14">
        <f t="shared" si="22"/>
        <v>0.44665163849676626</v>
      </c>
      <c r="AX40" s="14">
        <f t="shared" si="22"/>
        <v>-0.21036281698481302</v>
      </c>
      <c r="AY40" s="14">
        <f t="shared" si="22"/>
        <v>0.35986177459951135</v>
      </c>
      <c r="AZ40" s="18">
        <f t="shared" si="22"/>
        <v>-0.20534242595146185</v>
      </c>
      <c r="BA40" s="18">
        <f t="shared" si="22"/>
        <v>-0.38994836077135292</v>
      </c>
      <c r="BB40" s="18">
        <f t="shared" si="22"/>
        <v>0.11951676879839139</v>
      </c>
      <c r="BD40" s="66">
        <f t="shared" si="25"/>
        <v>0.19871686537048819</v>
      </c>
      <c r="BE40" s="67">
        <f t="shared" si="26"/>
        <v>-0.15859133930814112</v>
      </c>
    </row>
    <row r="41" spans="1:57" x14ac:dyDescent="0.2">
      <c r="A41" s="32" t="s">
        <v>209</v>
      </c>
      <c r="B41" s="37">
        <v>32987.769999999997</v>
      </c>
      <c r="C41" s="37">
        <v>20840.349999999999</v>
      </c>
      <c r="D41" s="37">
        <v>1738.61</v>
      </c>
      <c r="E41" s="14">
        <v>63566.73</v>
      </c>
      <c r="F41" s="14">
        <v>13528.63</v>
      </c>
      <c r="G41" s="14">
        <v>2331.5700000000002</v>
      </c>
      <c r="H41" s="14">
        <v>59148.56</v>
      </c>
      <c r="I41" s="14">
        <v>13930.82</v>
      </c>
      <c r="J41" s="14">
        <v>2280.9499999999998</v>
      </c>
      <c r="K41" s="14"/>
      <c r="L41" s="66">
        <f t="shared" si="23"/>
        <v>7953.4000000000051</v>
      </c>
      <c r="M41" s="67">
        <f t="shared" si="24"/>
        <v>6597.8666666666686</v>
      </c>
      <c r="N41" s="14"/>
      <c r="P41" s="32" t="s">
        <v>209</v>
      </c>
      <c r="Q41" s="18">
        <f>B41/B$10</f>
        <v>13.594682920396286</v>
      </c>
      <c r="R41" s="18">
        <f>C41/C$10</f>
        <v>8.267814778669079</v>
      </c>
      <c r="S41" s="18">
        <f>D41/D$10</f>
        <v>2.5698554409199752</v>
      </c>
      <c r="T41" s="14">
        <f>E41/(B$10)</f>
        <v>26.196664358834877</v>
      </c>
      <c r="U41" s="14">
        <f>F41/(C$10)</f>
        <v>5.3670982996516789</v>
      </c>
      <c r="V41" s="14">
        <f>G41/(D$10)</f>
        <v>3.4463150737576496</v>
      </c>
      <c r="W41" s="18">
        <f>H41/(B$10)</f>
        <v>24.375879860870711</v>
      </c>
      <c r="X41" s="18">
        <f>I41/(C$10)</f>
        <v>5.5266557171534441</v>
      </c>
      <c r="Y41" s="18">
        <f>J41/(D$10)</f>
        <v>3.3714931859165755</v>
      </c>
      <c r="AA41" s="32" t="s">
        <v>209</v>
      </c>
      <c r="AB41" s="18">
        <f t="shared" si="15"/>
        <v>3.764970597518404</v>
      </c>
      <c r="AC41" s="18">
        <f t="shared" si="15"/>
        <v>3.047506068868735</v>
      </c>
      <c r="AD41" s="18">
        <f t="shared" si="15"/>
        <v>1.3616872074605741</v>
      </c>
      <c r="AE41" s="14">
        <f t="shared" si="15"/>
        <v>4.7113112188893309</v>
      </c>
      <c r="AF41" s="14">
        <f t="shared" si="15"/>
        <v>2.4241423116476439</v>
      </c>
      <c r="AG41" s="14">
        <f t="shared" si="15"/>
        <v>1.7850546036431134</v>
      </c>
      <c r="AH41" s="18">
        <f t="shared" si="15"/>
        <v>4.6073823895652106</v>
      </c>
      <c r="AI41" s="18">
        <f t="shared" si="15"/>
        <v>2.4664067427084206</v>
      </c>
      <c r="AJ41" s="18">
        <f t="shared" si="15"/>
        <v>1.7533876818557295</v>
      </c>
      <c r="AK41" s="14"/>
      <c r="AL41" s="38"/>
      <c r="AN41" s="32" t="s">
        <v>209</v>
      </c>
      <c r="AO41" s="14">
        <f t="shared" si="16"/>
        <v>1.9269786954377337</v>
      </c>
      <c r="AP41" s="14">
        <f t="shared" si="17"/>
        <v>0.64915560439244069</v>
      </c>
      <c r="AQ41" s="14">
        <f t="shared" si="18"/>
        <v>1.3410540604275831</v>
      </c>
      <c r="AR41" s="18">
        <f t="shared" si="19"/>
        <v>1.793045119448814</v>
      </c>
      <c r="AS41" s="18">
        <f t="shared" si="20"/>
        <v>0.66845422461714898</v>
      </c>
      <c r="AT41" s="18">
        <f t="shared" si="21"/>
        <v>1.3119388477001743</v>
      </c>
      <c r="AV41" s="32" t="s">
        <v>209</v>
      </c>
      <c r="AW41" s="14">
        <f t="shared" si="22"/>
        <v>0.94634062137092689</v>
      </c>
      <c r="AX41" s="14">
        <f t="shared" si="22"/>
        <v>-0.62336375722109083</v>
      </c>
      <c r="AY41" s="14">
        <f t="shared" si="22"/>
        <v>0.42336739618253938</v>
      </c>
      <c r="AZ41" s="18">
        <f t="shared" si="22"/>
        <v>0.84241179204680661</v>
      </c>
      <c r="BA41" s="18">
        <f t="shared" si="22"/>
        <v>-0.58109932616031423</v>
      </c>
      <c r="BB41" s="18">
        <f t="shared" si="22"/>
        <v>0.39170047439515537</v>
      </c>
      <c r="BD41" s="66">
        <f t="shared" si="25"/>
        <v>0.24878142011079182</v>
      </c>
      <c r="BE41" s="67">
        <f t="shared" si="26"/>
        <v>0.21767098009388261</v>
      </c>
    </row>
    <row r="42" spans="1:57" x14ac:dyDescent="0.2">
      <c r="A42" s="32" t="s">
        <v>210</v>
      </c>
      <c r="B42" s="37">
        <v>5772.18</v>
      </c>
      <c r="C42" s="37">
        <v>5171.22</v>
      </c>
      <c r="D42" s="37">
        <v>344.18</v>
      </c>
      <c r="E42" s="14">
        <v>6484.9</v>
      </c>
      <c r="F42" s="14">
        <v>4543.42</v>
      </c>
      <c r="G42" s="14">
        <v>433.48</v>
      </c>
      <c r="H42" s="14">
        <v>7284.7</v>
      </c>
      <c r="I42" s="14">
        <v>5256.09</v>
      </c>
      <c r="J42" s="14">
        <v>488.14</v>
      </c>
      <c r="K42" s="14"/>
      <c r="L42" s="66">
        <f t="shared" si="23"/>
        <v>58.073333333332812</v>
      </c>
      <c r="M42" s="67">
        <f t="shared" si="24"/>
        <v>580.44999999999936</v>
      </c>
      <c r="N42" s="14"/>
      <c r="P42" s="32" t="s">
        <v>210</v>
      </c>
      <c r="Q42" s="18">
        <f>B42/B$11</f>
        <v>8.4866279497169756</v>
      </c>
      <c r="R42" s="18">
        <f>C42/C$11</f>
        <v>7.841359859283072</v>
      </c>
      <c r="S42" s="18">
        <f>D42/D$11</f>
        <v>13.934412955465588</v>
      </c>
      <c r="T42" s="14">
        <f>E42/(B$11)</f>
        <v>9.5345144453429391</v>
      </c>
      <c r="U42" s="14">
        <f>F42/(C$11)</f>
        <v>6.8893977072845267</v>
      </c>
      <c r="V42" s="14">
        <f>G42/(D$11)</f>
        <v>17.549797570850203</v>
      </c>
      <c r="W42" s="18">
        <f>H42/(B$11)</f>
        <v>10.710431522458281</v>
      </c>
      <c r="X42" s="18">
        <f>I42/(C$11)</f>
        <v>7.9700521623096989</v>
      </c>
      <c r="Y42" s="18">
        <f>J42/(D$11)</f>
        <v>19.762753036437246</v>
      </c>
      <c r="AA42" s="32" t="s">
        <v>210</v>
      </c>
      <c r="AB42" s="18">
        <f t="shared" si="15"/>
        <v>3.0851914316837101</v>
      </c>
      <c r="AC42" s="18">
        <f t="shared" si="15"/>
        <v>2.9711038701720844</v>
      </c>
      <c r="AD42" s="18">
        <f t="shared" si="15"/>
        <v>3.8005803191390268</v>
      </c>
      <c r="AE42" s="14">
        <f t="shared" si="15"/>
        <v>3.2531594697249706</v>
      </c>
      <c r="AF42" s="14">
        <f t="shared" si="15"/>
        <v>2.7843778635253971</v>
      </c>
      <c r="AG42" s="14">
        <f t="shared" si="15"/>
        <v>4.1333824846642164</v>
      </c>
      <c r="AH42" s="18">
        <f t="shared" si="15"/>
        <v>3.4209447022182085</v>
      </c>
      <c r="AI42" s="18">
        <f t="shared" si="15"/>
        <v>2.9945891663812754</v>
      </c>
      <c r="AJ42" s="18">
        <f t="shared" si="15"/>
        <v>4.3047120294293206</v>
      </c>
      <c r="AK42" s="14"/>
      <c r="AL42" s="38"/>
      <c r="AN42" s="32" t="s">
        <v>210</v>
      </c>
      <c r="AO42" s="14">
        <f t="shared" si="16"/>
        <v>1.1234750129067352</v>
      </c>
      <c r="AP42" s="14">
        <f t="shared" si="17"/>
        <v>0.87859731359331061</v>
      </c>
      <c r="AQ42" s="14">
        <f t="shared" si="18"/>
        <v>1.2594572607356616</v>
      </c>
      <c r="AR42" s="18">
        <f t="shared" si="19"/>
        <v>1.2620361804378935</v>
      </c>
      <c r="AS42" s="18">
        <f t="shared" si="20"/>
        <v>1.0164119878868043</v>
      </c>
      <c r="AT42" s="18">
        <f t="shared" si="21"/>
        <v>1.4182695101400429</v>
      </c>
      <c r="AV42" s="32" t="s">
        <v>210</v>
      </c>
      <c r="AW42" s="14">
        <f t="shared" si="22"/>
        <v>0.16796803804126062</v>
      </c>
      <c r="AX42" s="14">
        <f t="shared" si="22"/>
        <v>-0.18672600664668754</v>
      </c>
      <c r="AY42" s="14">
        <f t="shared" si="22"/>
        <v>0.33280216552518982</v>
      </c>
      <c r="AZ42" s="18">
        <f t="shared" si="22"/>
        <v>0.33575327053449872</v>
      </c>
      <c r="BA42" s="18">
        <f t="shared" si="22"/>
        <v>2.3485296209191077E-2</v>
      </c>
      <c r="BB42" s="18">
        <f t="shared" si="22"/>
        <v>0.50413171029029402</v>
      </c>
      <c r="BD42" s="66">
        <f t="shared" si="25"/>
        <v>0.10468139897325431</v>
      </c>
      <c r="BE42" s="67">
        <f t="shared" si="26"/>
        <v>0.2877900923446613</v>
      </c>
    </row>
    <row r="43" spans="1:57" x14ac:dyDescent="0.2">
      <c r="A43" s="32" t="s">
        <v>211</v>
      </c>
      <c r="B43" s="37">
        <v>144.18</v>
      </c>
      <c r="C43" s="37">
        <v>347.75</v>
      </c>
      <c r="D43" s="31">
        <v>36.6</v>
      </c>
      <c r="E43" s="14">
        <v>191.8</v>
      </c>
      <c r="F43" s="14">
        <v>132.33000000000001</v>
      </c>
      <c r="G43" s="14">
        <v>77.89</v>
      </c>
      <c r="H43" s="14">
        <v>319.10000000000002</v>
      </c>
      <c r="I43" s="14">
        <v>268.05</v>
      </c>
      <c r="J43" s="31">
        <v>36.6</v>
      </c>
      <c r="L43" s="66">
        <f t="shared" si="23"/>
        <v>-42.169999999999987</v>
      </c>
      <c r="M43" s="67">
        <f t="shared" si="24"/>
        <v>31.740000000000066</v>
      </c>
      <c r="P43" s="32" t="s">
        <v>211</v>
      </c>
      <c r="Q43" s="18">
        <f>B43/B$12</f>
        <v>3.9393442622950818</v>
      </c>
      <c r="R43" s="18">
        <f>C43/C$12</f>
        <v>1.5413083946458648</v>
      </c>
      <c r="S43" s="18">
        <f>D43/D$12</f>
        <v>1</v>
      </c>
      <c r="T43" s="14">
        <f>E43/(B$12)</f>
        <v>5.2404371584699456</v>
      </c>
      <c r="U43" s="14">
        <f>F43/(C$12)</f>
        <v>0.58651715273468663</v>
      </c>
      <c r="V43" s="14">
        <f>G43/(D$12)</f>
        <v>2.1281420765027321</v>
      </c>
      <c r="W43" s="18">
        <f>H43/(B$12)</f>
        <v>8.7185792349726778</v>
      </c>
      <c r="X43" s="18">
        <f>I43/(C$12)</f>
        <v>1.1880595691871287</v>
      </c>
      <c r="Y43" s="18">
        <f>J43/(D$12)</f>
        <v>1</v>
      </c>
      <c r="AA43" s="32" t="s">
        <v>211</v>
      </c>
      <c r="AB43" s="18">
        <f t="shared" si="15"/>
        <v>1.9779555006796177</v>
      </c>
      <c r="AC43" s="18">
        <f t="shared" si="15"/>
        <v>0.62415555420319979</v>
      </c>
      <c r="AD43" s="18">
        <f t="shared" si="15"/>
        <v>0</v>
      </c>
      <c r="AE43" s="14">
        <f t="shared" si="15"/>
        <v>2.3896871667340887</v>
      </c>
      <c r="AF43" s="14">
        <f t="shared" si="15"/>
        <v>-0.76975479430039029</v>
      </c>
      <c r="AG43" s="14">
        <f t="shared" si="15"/>
        <v>1.0895944695532387</v>
      </c>
      <c r="AH43" s="18">
        <f t="shared" si="15"/>
        <v>3.1240930549952695</v>
      </c>
      <c r="AI43" s="18">
        <f t="shared" si="15"/>
        <v>0.24860717453624498</v>
      </c>
      <c r="AJ43" s="18">
        <f t="shared" si="15"/>
        <v>0</v>
      </c>
      <c r="AK43" s="14"/>
      <c r="AL43" s="38"/>
      <c r="AN43" s="32" t="s">
        <v>211</v>
      </c>
      <c r="AO43" s="14">
        <f t="shared" si="16"/>
        <v>1.3302815924538771</v>
      </c>
      <c r="AP43" s="14">
        <f t="shared" si="17"/>
        <v>0.38053199137311289</v>
      </c>
      <c r="AQ43" s="14">
        <f t="shared" si="18"/>
        <v>2.1281420765027321</v>
      </c>
      <c r="AR43" s="18">
        <f t="shared" si="19"/>
        <v>2.2132057150783742</v>
      </c>
      <c r="AS43" s="18">
        <f t="shared" si="20"/>
        <v>0.77081236520488861</v>
      </c>
      <c r="AT43" s="18">
        <f t="shared" si="21"/>
        <v>1</v>
      </c>
      <c r="AV43" s="32" t="s">
        <v>211</v>
      </c>
      <c r="AW43" s="14">
        <f t="shared" si="22"/>
        <v>0.41173166605447076</v>
      </c>
      <c r="AX43" s="14">
        <f t="shared" si="22"/>
        <v>-1.39391034850359</v>
      </c>
      <c r="AY43" s="14">
        <f t="shared" si="22"/>
        <v>1.0895944695532387</v>
      </c>
      <c r="AZ43" s="18">
        <f t="shared" si="22"/>
        <v>1.146137554315652</v>
      </c>
      <c r="BA43" s="18">
        <f t="shared" si="22"/>
        <v>-0.37554837966695465</v>
      </c>
      <c r="BB43" s="18">
        <f t="shared" si="22"/>
        <v>0</v>
      </c>
      <c r="BD43" s="66">
        <f t="shared" si="25"/>
        <v>3.5805262368039825E-2</v>
      </c>
      <c r="BE43" s="67">
        <f t="shared" si="26"/>
        <v>0.25686305821623245</v>
      </c>
    </row>
    <row r="44" spans="1:57" x14ac:dyDescent="0.2">
      <c r="A44" s="32" t="s">
        <v>212</v>
      </c>
      <c r="B44" s="37">
        <v>136.04</v>
      </c>
      <c r="C44" s="37">
        <v>169.5</v>
      </c>
      <c r="D44" s="31">
        <v>1.93</v>
      </c>
      <c r="E44" s="14">
        <v>149.05000000000001</v>
      </c>
      <c r="F44" s="14">
        <v>105.05</v>
      </c>
      <c r="G44" s="14">
        <v>2.98</v>
      </c>
      <c r="H44" s="14">
        <v>149.05000000000001</v>
      </c>
      <c r="I44" s="14">
        <v>169.5</v>
      </c>
      <c r="J44" s="14">
        <v>37.229999999999997</v>
      </c>
      <c r="K44" s="14"/>
      <c r="L44" s="66">
        <f t="shared" si="23"/>
        <v>-16.796666666666653</v>
      </c>
      <c r="M44" s="67">
        <f t="shared" si="24"/>
        <v>16.103333333333353</v>
      </c>
      <c r="N44" s="14"/>
      <c r="P44" s="32" t="s">
        <v>212</v>
      </c>
      <c r="Q44" s="18">
        <f>B44/B$13</f>
        <v>3.2236966824644546</v>
      </c>
      <c r="R44" s="18">
        <f>C44/C$13</f>
        <v>2.5969051631683775</v>
      </c>
      <c r="S44" s="18">
        <f>D44/D$13</f>
        <v>1</v>
      </c>
      <c r="T44" s="14">
        <f>E44/(B$13)</f>
        <v>3.5319905213270144</v>
      </c>
      <c r="U44" s="14">
        <f>F44/(C$13)</f>
        <v>1.6094683621878352</v>
      </c>
      <c r="V44" s="14">
        <f>G44/(D$13)</f>
        <v>1.544041450777202</v>
      </c>
      <c r="W44" s="18">
        <f>H44/(B$13)</f>
        <v>3.5319905213270144</v>
      </c>
      <c r="X44" s="18">
        <f>I44/(C$13)</f>
        <v>2.5969051631683775</v>
      </c>
      <c r="Y44" s="18">
        <f>J44/(D$13)</f>
        <v>19.290155440414505</v>
      </c>
      <c r="AA44" s="32" t="s">
        <v>212</v>
      </c>
      <c r="AB44" s="18">
        <f t="shared" si="15"/>
        <v>1.6887160071132943</v>
      </c>
      <c r="AC44" s="18">
        <f t="shared" si="15"/>
        <v>1.3767933289470353</v>
      </c>
      <c r="AD44" s="18">
        <f t="shared" si="15"/>
        <v>0</v>
      </c>
      <c r="AE44" s="14">
        <f t="shared" si="15"/>
        <v>1.8204814712839839</v>
      </c>
      <c r="AF44" s="14">
        <f t="shared" si="15"/>
        <v>0.68658421759637511</v>
      </c>
      <c r="AG44" s="14">
        <f t="shared" si="15"/>
        <v>0.6267114831940811</v>
      </c>
      <c r="AH44" s="18">
        <f t="shared" si="15"/>
        <v>1.8204814712839839</v>
      </c>
      <c r="AI44" s="18">
        <f t="shared" si="15"/>
        <v>1.3767933289470353</v>
      </c>
      <c r="AJ44" s="18">
        <f t="shared" si="15"/>
        <v>4.2697928635834321</v>
      </c>
      <c r="AK44" s="14"/>
      <c r="AL44" s="38"/>
      <c r="AN44" s="32" t="s">
        <v>212</v>
      </c>
      <c r="AO44" s="14">
        <f t="shared" si="16"/>
        <v>1.0956336371655397</v>
      </c>
      <c r="AP44" s="14">
        <f t="shared" si="17"/>
        <v>0.61976401179940999</v>
      </c>
      <c r="AQ44" s="14">
        <f t="shared" si="18"/>
        <v>1.544041450777202</v>
      </c>
      <c r="AR44" s="18">
        <f t="shared" si="19"/>
        <v>1.0956336371655397</v>
      </c>
      <c r="AS44" s="18">
        <f t="shared" si="20"/>
        <v>1</v>
      </c>
      <c r="AT44" s="18">
        <f t="shared" si="21"/>
        <v>19.290155440414505</v>
      </c>
      <c r="AV44" s="32" t="s">
        <v>212</v>
      </c>
      <c r="AW44" s="14">
        <f t="shared" si="22"/>
        <v>0.13176546417068949</v>
      </c>
      <c r="AX44" s="14">
        <f t="shared" si="22"/>
        <v>-0.69020911135066043</v>
      </c>
      <c r="AY44" s="14">
        <f t="shared" si="22"/>
        <v>0.6267114831940811</v>
      </c>
      <c r="AZ44" s="18">
        <f t="shared" si="22"/>
        <v>0.13176546417068949</v>
      </c>
      <c r="BA44" s="18">
        <f t="shared" si="22"/>
        <v>0</v>
      </c>
      <c r="BB44" s="18">
        <f t="shared" si="22"/>
        <v>4.2697928635834321</v>
      </c>
      <c r="BD44" s="66">
        <f t="shared" si="25"/>
        <v>2.2755945338036709E-2</v>
      </c>
      <c r="BE44" s="67">
        <f t="shared" si="26"/>
        <v>1.4671861092513738</v>
      </c>
    </row>
    <row r="45" spans="1:57" x14ac:dyDescent="0.2">
      <c r="A45" s="32" t="s">
        <v>213</v>
      </c>
      <c r="B45" s="37">
        <v>2121.94</v>
      </c>
      <c r="C45" s="37">
        <v>1806.22</v>
      </c>
      <c r="D45" s="31">
        <v>108</v>
      </c>
      <c r="E45" s="14">
        <v>2490.9499999999998</v>
      </c>
      <c r="F45" s="14">
        <v>1836.45</v>
      </c>
      <c r="G45" s="31">
        <v>108</v>
      </c>
      <c r="H45" s="14">
        <v>2450.0100000000002</v>
      </c>
      <c r="I45" s="14">
        <v>2023.93</v>
      </c>
      <c r="J45" s="31">
        <v>108</v>
      </c>
      <c r="L45" s="66">
        <f t="shared" si="23"/>
        <v>133.07999999999993</v>
      </c>
      <c r="M45" s="67">
        <f t="shared" si="24"/>
        <v>181.92666666666696</v>
      </c>
      <c r="P45" s="32" t="s">
        <v>213</v>
      </c>
      <c r="Q45" s="18">
        <f>B45/B$14</f>
        <v>307.08248914616496</v>
      </c>
      <c r="R45" s="18">
        <f>C45/C$14</f>
        <v>16.724259259259259</v>
      </c>
      <c r="S45" s="18">
        <f>D45/D$14</f>
        <v>1</v>
      </c>
      <c r="T45" s="14">
        <f>E45/(B$14)</f>
        <v>360.48480463096956</v>
      </c>
      <c r="U45" s="14">
        <f>F45/(C$14)</f>
        <v>17.004166666666666</v>
      </c>
      <c r="V45" s="14">
        <f>G45/(D$14)</f>
        <v>1</v>
      </c>
      <c r="W45" s="18">
        <f>H45/(B$14)</f>
        <v>354.56005788712014</v>
      </c>
      <c r="X45" s="18">
        <f>I45/(C$14)</f>
        <v>18.740092592592593</v>
      </c>
      <c r="Y45" s="18">
        <f>J45/(D$14)</f>
        <v>1</v>
      </c>
      <c r="AA45" s="32" t="s">
        <v>213</v>
      </c>
      <c r="AB45" s="18">
        <f t="shared" si="15"/>
        <v>8.2624824372162866</v>
      </c>
      <c r="AC45" s="18">
        <f t="shared" si="15"/>
        <v>4.0638704081960002</v>
      </c>
      <c r="AD45" s="18">
        <f t="shared" si="15"/>
        <v>0</v>
      </c>
      <c r="AE45" s="14">
        <f t="shared" si="15"/>
        <v>8.4937946371865127</v>
      </c>
      <c r="AF45" s="14">
        <f t="shared" si="15"/>
        <v>4.087816399649582</v>
      </c>
      <c r="AG45" s="14">
        <f t="shared" si="15"/>
        <v>0</v>
      </c>
      <c r="AH45" s="18">
        <f t="shared" si="15"/>
        <v>8.4698862118155702</v>
      </c>
      <c r="AI45" s="18">
        <f t="shared" si="15"/>
        <v>4.2280561760885256</v>
      </c>
      <c r="AJ45" s="18">
        <f t="shared" si="15"/>
        <v>0</v>
      </c>
      <c r="AK45" s="14"/>
      <c r="AL45" s="38"/>
      <c r="AN45" s="32" t="s">
        <v>213</v>
      </c>
      <c r="AO45" s="14">
        <f t="shared" si="16"/>
        <v>1.1739021838506272</v>
      </c>
      <c r="AP45" s="14">
        <f t="shared" si="17"/>
        <v>1.0167366101582309</v>
      </c>
      <c r="AQ45" s="14">
        <f t="shared" si="18"/>
        <v>1</v>
      </c>
      <c r="AR45" s="18">
        <f t="shared" si="19"/>
        <v>1.1546085186197537</v>
      </c>
      <c r="AS45" s="18">
        <f t="shared" si="20"/>
        <v>1.1205334898295889</v>
      </c>
      <c r="AT45" s="18">
        <f t="shared" si="21"/>
        <v>1</v>
      </c>
      <c r="AV45" s="32" t="s">
        <v>213</v>
      </c>
      <c r="AW45" s="14">
        <f t="shared" si="22"/>
        <v>0.2313121999702259</v>
      </c>
      <c r="AX45" s="14">
        <f t="shared" si="22"/>
        <v>2.3945991453581263E-2</v>
      </c>
      <c r="AY45" s="14">
        <f t="shared" si="22"/>
        <v>0</v>
      </c>
      <c r="AZ45" s="18">
        <f t="shared" si="22"/>
        <v>0.2074037745992823</v>
      </c>
      <c r="BA45" s="18">
        <f t="shared" si="22"/>
        <v>0.1641857678925249</v>
      </c>
      <c r="BB45" s="18">
        <f t="shared" si="22"/>
        <v>0</v>
      </c>
      <c r="BD45" s="66">
        <f t="shared" si="25"/>
        <v>8.5086063807935722E-2</v>
      </c>
      <c r="BE45" s="67">
        <f t="shared" si="26"/>
        <v>0.1238631808306024</v>
      </c>
    </row>
    <row r="46" spans="1:57" x14ac:dyDescent="0.2">
      <c r="A46" s="32" t="s">
        <v>214</v>
      </c>
      <c r="B46" s="37">
        <v>15.17</v>
      </c>
      <c r="C46" s="37">
        <v>49.31</v>
      </c>
      <c r="D46" s="31">
        <v>13.6</v>
      </c>
      <c r="E46" s="14">
        <v>46.14</v>
      </c>
      <c r="F46" s="14">
        <v>37.64</v>
      </c>
      <c r="G46" s="31">
        <v>13.6</v>
      </c>
      <c r="H46" s="14">
        <v>46.14</v>
      </c>
      <c r="I46" s="14">
        <v>19.87</v>
      </c>
      <c r="J46" s="31">
        <v>13.6</v>
      </c>
      <c r="L46" s="66">
        <f t="shared" si="23"/>
        <v>6.4333333333333336</v>
      </c>
      <c r="M46" s="67">
        <f t="shared" si="24"/>
        <v>0.50999999999999801</v>
      </c>
      <c r="P46" s="32" t="s">
        <v>214</v>
      </c>
      <c r="Q46" s="18">
        <f>B46/B$15</f>
        <v>1.1154411764705883</v>
      </c>
      <c r="R46" s="18">
        <f>C46/C$15</f>
        <v>3.5654374548083876</v>
      </c>
      <c r="S46" s="18">
        <f>D46/D$15</f>
        <v>1</v>
      </c>
      <c r="T46" s="14">
        <f>E46/(B$15)</f>
        <v>3.3926470588235293</v>
      </c>
      <c r="U46" s="14">
        <f>F46/(C$15)</f>
        <v>2.7216196673897324</v>
      </c>
      <c r="V46" s="14">
        <f>G46/(D$15)</f>
        <v>1</v>
      </c>
      <c r="W46" s="18">
        <f>H46/(B$15)</f>
        <v>3.3926470588235293</v>
      </c>
      <c r="X46" s="18">
        <f>I46/(C$15)</f>
        <v>1.4367317425885757</v>
      </c>
      <c r="Y46" s="18">
        <f>J46/(D$15)</f>
        <v>1</v>
      </c>
      <c r="AA46" s="32" t="s">
        <v>214</v>
      </c>
      <c r="AB46" s="18">
        <f t="shared" si="15"/>
        <v>0.15761443410933176</v>
      </c>
      <c r="AC46" s="18">
        <f t="shared" si="15"/>
        <v>1.834079096350625</v>
      </c>
      <c r="AD46" s="18">
        <f t="shared" si="15"/>
        <v>0</v>
      </c>
      <c r="AE46" s="14">
        <f t="shared" si="15"/>
        <v>1.7624113525452809</v>
      </c>
      <c r="AF46" s="14">
        <f t="shared" si="15"/>
        <v>1.4444654715780427</v>
      </c>
      <c r="AG46" s="14">
        <f t="shared" si="15"/>
        <v>0</v>
      </c>
      <c r="AH46" s="18">
        <f t="shared" si="15"/>
        <v>1.7624113525452809</v>
      </c>
      <c r="AI46" s="18">
        <f t="shared" si="15"/>
        <v>0.52279071609917616</v>
      </c>
      <c r="AJ46" s="18">
        <f t="shared" si="15"/>
        <v>0</v>
      </c>
      <c r="AK46" s="14"/>
      <c r="AL46" s="38"/>
      <c r="AN46" s="32" t="s">
        <v>214</v>
      </c>
      <c r="AO46" s="14">
        <f t="shared" si="16"/>
        <v>3.0415293342122611</v>
      </c>
      <c r="AP46" s="14">
        <f t="shared" si="17"/>
        <v>0.76333400932873652</v>
      </c>
      <c r="AQ46" s="14">
        <f t="shared" si="18"/>
        <v>1</v>
      </c>
      <c r="AR46" s="18">
        <f t="shared" si="19"/>
        <v>3.0415293342122611</v>
      </c>
      <c r="AS46" s="18">
        <f t="shared" si="20"/>
        <v>0.40296085986615293</v>
      </c>
      <c r="AT46" s="18">
        <f t="shared" si="21"/>
        <v>1</v>
      </c>
      <c r="AV46" s="32" t="s">
        <v>214</v>
      </c>
      <c r="AW46" s="14">
        <f t="shared" si="22"/>
        <v>1.6047969184359494</v>
      </c>
      <c r="AX46" s="14">
        <f t="shared" si="22"/>
        <v>-0.38961362477258232</v>
      </c>
      <c r="AY46" s="14">
        <f t="shared" si="22"/>
        <v>0</v>
      </c>
      <c r="AZ46" s="18">
        <f t="shared" si="22"/>
        <v>1.6047969184359494</v>
      </c>
      <c r="BA46" s="18">
        <f t="shared" si="22"/>
        <v>-1.3112883802514488</v>
      </c>
      <c r="BB46" s="18">
        <f t="shared" si="22"/>
        <v>0</v>
      </c>
      <c r="BD46" s="66">
        <f t="shared" si="25"/>
        <v>0.40506109788778905</v>
      </c>
      <c r="BE46" s="67">
        <f t="shared" si="26"/>
        <v>9.7836179394833536E-2</v>
      </c>
    </row>
    <row r="47" spans="1:57" x14ac:dyDescent="0.2">
      <c r="A47" s="32" t="s">
        <v>215</v>
      </c>
      <c r="B47" s="37">
        <v>31.52</v>
      </c>
      <c r="C47" s="37">
        <v>110.33</v>
      </c>
      <c r="D47" s="31">
        <v>18.8</v>
      </c>
      <c r="E47" s="14">
        <v>43.32</v>
      </c>
      <c r="F47" s="14">
        <v>83.1</v>
      </c>
      <c r="G47" s="31">
        <v>18.8</v>
      </c>
      <c r="H47" s="14">
        <v>73.27</v>
      </c>
      <c r="I47" s="14">
        <v>103.84</v>
      </c>
      <c r="J47" s="31">
        <v>18.8</v>
      </c>
      <c r="L47" s="66">
        <f t="shared" si="23"/>
        <v>-5.143333333333338</v>
      </c>
      <c r="M47" s="67">
        <f t="shared" si="24"/>
        <v>11.753333333333337</v>
      </c>
      <c r="P47" s="32" t="s">
        <v>215</v>
      </c>
      <c r="Q47" s="18">
        <f>B47/B$16</f>
        <v>1.676595744680851</v>
      </c>
      <c r="R47" s="18">
        <f>C47/C$16</f>
        <v>5.8686170212765951</v>
      </c>
      <c r="S47" s="18">
        <f>D47/D$16</f>
        <v>1</v>
      </c>
      <c r="T47" s="14">
        <f>E47/(B$16)</f>
        <v>2.3042553191489361</v>
      </c>
      <c r="U47" s="14">
        <f>F47/(C$16)</f>
        <v>4.4202127659574462</v>
      </c>
      <c r="V47" s="14">
        <f>G47/(D$16)</f>
        <v>1</v>
      </c>
      <c r="W47" s="18">
        <f>H47/(B$16)</f>
        <v>3.8973404255319144</v>
      </c>
      <c r="X47" s="18">
        <f>I47/(C$16)</f>
        <v>5.5234042553191491</v>
      </c>
      <c r="Y47" s="18">
        <f>J47/(D$16)</f>
        <v>1</v>
      </c>
      <c r="AA47" s="32" t="s">
        <v>215</v>
      </c>
      <c r="AB47" s="18">
        <f t="shared" si="15"/>
        <v>0.74553487289137654</v>
      </c>
      <c r="AC47" s="18">
        <f t="shared" si="15"/>
        <v>2.5530205626844782</v>
      </c>
      <c r="AD47" s="18">
        <f t="shared" si="15"/>
        <v>0</v>
      </c>
      <c r="AE47" s="14">
        <f t="shared" si="15"/>
        <v>1.2043005810433274</v>
      </c>
      <c r="AF47" s="14">
        <f t="shared" si="15"/>
        <v>2.1441158150927069</v>
      </c>
      <c r="AG47" s="14">
        <f t="shared" si="15"/>
        <v>0</v>
      </c>
      <c r="AH47" s="18">
        <f t="shared" si="15"/>
        <v>1.9624899537744378</v>
      </c>
      <c r="AI47" s="18">
        <f t="shared" si="15"/>
        <v>2.4655577214341391</v>
      </c>
      <c r="AJ47" s="18">
        <f t="shared" si="15"/>
        <v>0</v>
      </c>
      <c r="AK47" s="14"/>
      <c r="AL47" s="38"/>
      <c r="AN47" s="32" t="s">
        <v>215</v>
      </c>
      <c r="AO47" s="14">
        <f t="shared" si="16"/>
        <v>1.3743654822335025</v>
      </c>
      <c r="AP47" s="14">
        <f t="shared" si="17"/>
        <v>0.75319496057282698</v>
      </c>
      <c r="AQ47" s="14">
        <f t="shared" si="18"/>
        <v>1</v>
      </c>
      <c r="AR47" s="18">
        <f t="shared" si="19"/>
        <v>2.3245558375634516</v>
      </c>
      <c r="AS47" s="18">
        <f t="shared" si="20"/>
        <v>0.94117647058823539</v>
      </c>
      <c r="AT47" s="18">
        <f t="shared" si="21"/>
        <v>1</v>
      </c>
      <c r="AV47" s="32" t="s">
        <v>215</v>
      </c>
      <c r="AW47" s="14">
        <f t="shared" si="22"/>
        <v>0.45876570815195089</v>
      </c>
      <c r="AX47" s="14">
        <f t="shared" si="22"/>
        <v>-0.40890474759177109</v>
      </c>
      <c r="AY47" s="14">
        <f t="shared" si="22"/>
        <v>0</v>
      </c>
      <c r="AZ47" s="18">
        <f t="shared" si="22"/>
        <v>1.2169550808830611</v>
      </c>
      <c r="BA47" s="18">
        <f t="shared" si="22"/>
        <v>-8.7462841250339263E-2</v>
      </c>
      <c r="BB47" s="18">
        <f t="shared" si="22"/>
        <v>0</v>
      </c>
      <c r="BD47" s="66">
        <f t="shared" si="25"/>
        <v>1.66203201867266E-2</v>
      </c>
      <c r="BE47" s="67">
        <f t="shared" si="26"/>
        <v>0.37649741321090729</v>
      </c>
    </row>
    <row r="48" spans="1:57" x14ac:dyDescent="0.2">
      <c r="A48" s="32" t="s">
        <v>216</v>
      </c>
      <c r="B48" s="37">
        <v>8326.92</v>
      </c>
      <c r="C48" s="37">
        <v>8157.71</v>
      </c>
      <c r="D48" s="37">
        <v>2224.7199999999998</v>
      </c>
      <c r="E48" s="14">
        <v>11711.44</v>
      </c>
      <c r="F48" s="14">
        <v>8688.7900000000009</v>
      </c>
      <c r="G48" s="14">
        <v>2248.88</v>
      </c>
      <c r="H48" s="14">
        <v>12616.93</v>
      </c>
      <c r="I48" s="14">
        <v>7865.94</v>
      </c>
      <c r="J48" s="14">
        <v>2972.66</v>
      </c>
      <c r="K48" s="14"/>
      <c r="L48" s="66">
        <f t="shared" si="23"/>
        <v>1313.253333333334</v>
      </c>
      <c r="M48" s="67">
        <f t="shared" si="24"/>
        <v>1582.0599999999986</v>
      </c>
      <c r="N48" s="14"/>
      <c r="P48" s="32" t="s">
        <v>216</v>
      </c>
      <c r="Q48" s="18">
        <f>B48/B$17</f>
        <v>1.304436096585907</v>
      </c>
      <c r="R48" s="18">
        <f>C48/C$17</f>
        <v>1.3768705209609744</v>
      </c>
      <c r="S48" s="18">
        <f>D48/D$17</f>
        <v>1.1185736767744821</v>
      </c>
      <c r="T48" s="14">
        <f>E48/(B$17)</f>
        <v>1.8346309414525483</v>
      </c>
      <c r="U48" s="14">
        <f>F48/(C$17)</f>
        <v>1.4665069993687574</v>
      </c>
      <c r="V48" s="14">
        <f>G48/(D$17)</f>
        <v>1.1307211560217005</v>
      </c>
      <c r="W48" s="18">
        <f>H48/(B$17)</f>
        <v>1.9764785683178927</v>
      </c>
      <c r="X48" s="18">
        <f>I48/(C$17)</f>
        <v>1.3276251430423203</v>
      </c>
      <c r="Y48" s="18">
        <f>J48/(D$17)</f>
        <v>1.494632684562746</v>
      </c>
      <c r="AA48" s="32" t="s">
        <v>216</v>
      </c>
      <c r="AB48" s="18">
        <f t="shared" si="15"/>
        <v>0.38342626926321499</v>
      </c>
      <c r="AC48" s="18">
        <f t="shared" si="15"/>
        <v>0.46139289676381573</v>
      </c>
      <c r="AD48" s="18">
        <f t="shared" si="15"/>
        <v>0.16166028511094133</v>
      </c>
      <c r="AE48" s="14">
        <f t="shared" si="15"/>
        <v>0.87548987642765363</v>
      </c>
      <c r="AF48" s="14">
        <f t="shared" si="15"/>
        <v>0.55238395682995067</v>
      </c>
      <c r="AG48" s="14">
        <f t="shared" si="15"/>
        <v>0.17724319420482354</v>
      </c>
      <c r="AH48" s="18">
        <f t="shared" si="15"/>
        <v>0.98293231157081862</v>
      </c>
      <c r="AI48" s="18">
        <f t="shared" si="15"/>
        <v>0.4088478570649936</v>
      </c>
      <c r="AJ48" s="18">
        <f t="shared" si="15"/>
        <v>0.57979097655010814</v>
      </c>
      <c r="AK48" s="14"/>
      <c r="AL48" s="38"/>
      <c r="AN48" s="32" t="s">
        <v>216</v>
      </c>
      <c r="AO48" s="14">
        <f t="shared" si="16"/>
        <v>1.4064552079280215</v>
      </c>
      <c r="AP48" s="14">
        <f t="shared" si="17"/>
        <v>1.0651016032685645</v>
      </c>
      <c r="AQ48" s="14">
        <f t="shared" si="18"/>
        <v>1.0108597935920027</v>
      </c>
      <c r="AR48" s="18">
        <f t="shared" si="19"/>
        <v>1.5151976961469547</v>
      </c>
      <c r="AS48" s="18">
        <f t="shared" si="20"/>
        <v>0.96423383523072037</v>
      </c>
      <c r="AT48" s="18">
        <f t="shared" si="21"/>
        <v>1.3361951166888417</v>
      </c>
      <c r="AV48" s="32" t="s">
        <v>216</v>
      </c>
      <c r="AW48" s="14">
        <f t="shared" si="22"/>
        <v>0.4920636071644387</v>
      </c>
      <c r="AX48" s="14">
        <f t="shared" si="22"/>
        <v>9.0991060066135082E-2</v>
      </c>
      <c r="AY48" s="14">
        <f t="shared" si="22"/>
        <v>1.5582909093882168E-2</v>
      </c>
      <c r="AZ48" s="18">
        <f t="shared" si="22"/>
        <v>0.59950604230760363</v>
      </c>
      <c r="BA48" s="18">
        <f t="shared" si="22"/>
        <v>-5.2545039698822064E-2</v>
      </c>
      <c r="BB48" s="18">
        <f t="shared" si="22"/>
        <v>0.41813069143916659</v>
      </c>
      <c r="BD48" s="66">
        <f t="shared" si="25"/>
        <v>0.19954585877481865</v>
      </c>
      <c r="BE48" s="67">
        <f t="shared" si="26"/>
        <v>0.32169723134931605</v>
      </c>
    </row>
    <row r="49" spans="1:57" x14ac:dyDescent="0.2">
      <c r="A49" s="32" t="s">
        <v>217</v>
      </c>
      <c r="B49" s="37">
        <v>2177.0100000000002</v>
      </c>
      <c r="C49" s="37">
        <v>2500.7800000000002</v>
      </c>
      <c r="D49" s="37">
        <v>3329.25</v>
      </c>
      <c r="E49" s="14">
        <v>3415.26</v>
      </c>
      <c r="F49" s="14">
        <v>2493.63</v>
      </c>
      <c r="G49" s="14">
        <v>3797.6</v>
      </c>
      <c r="H49" s="14">
        <v>2695.39</v>
      </c>
      <c r="I49" s="14">
        <v>2324.92</v>
      </c>
      <c r="J49" s="14">
        <v>3976.22</v>
      </c>
      <c r="K49" s="14"/>
      <c r="L49" s="66">
        <f t="shared" si="23"/>
        <v>566.48333333333267</v>
      </c>
      <c r="M49" s="67">
        <f t="shared" si="24"/>
        <v>329.82999999999902</v>
      </c>
      <c r="N49" s="14"/>
      <c r="P49" s="32" t="s">
        <v>217</v>
      </c>
      <c r="Q49" s="18">
        <f>B49/B$18</f>
        <v>1.5691858579305873</v>
      </c>
      <c r="R49" s="18">
        <f>C49/C$18</f>
        <v>1.3693974887607534</v>
      </c>
      <c r="S49" s="18">
        <f>D49/D$18</f>
        <v>0.88341590135354942</v>
      </c>
      <c r="T49" s="14">
        <f>E49/(B$18)</f>
        <v>2.461714779976214</v>
      </c>
      <c r="U49" s="14">
        <f>F49/(C$18)</f>
        <v>1.3654822335025381</v>
      </c>
      <c r="V49" s="14">
        <f>G49/(D$18)</f>
        <v>1.0076924913960319</v>
      </c>
      <c r="W49" s="18">
        <f>H49/(B$18)</f>
        <v>1.9428334594730963</v>
      </c>
      <c r="X49" s="18">
        <f>I49/(C$18)</f>
        <v>1.2730986370530997</v>
      </c>
      <c r="Y49" s="18">
        <f>J49/(D$18)</f>
        <v>1.0550892769482647</v>
      </c>
      <c r="AA49" s="32" t="s">
        <v>217</v>
      </c>
      <c r="AB49" s="18">
        <f t="shared" si="15"/>
        <v>0.65001623849772805</v>
      </c>
      <c r="AC49" s="18">
        <f t="shared" si="15"/>
        <v>0.45354127189077365</v>
      </c>
      <c r="AD49" s="18">
        <f t="shared" si="15"/>
        <v>-0.17883529398151451</v>
      </c>
      <c r="AE49" s="14">
        <f t="shared" si="15"/>
        <v>1.2996636174881728</v>
      </c>
      <c r="AF49" s="14">
        <f t="shared" si="15"/>
        <v>0.44941054310024786</v>
      </c>
      <c r="AG49" s="14">
        <f t="shared" si="15"/>
        <v>1.1055451514305748E-2</v>
      </c>
      <c r="AH49" s="18">
        <f t="shared" si="15"/>
        <v>0.95816223777869713</v>
      </c>
      <c r="AI49" s="18">
        <f t="shared" si="15"/>
        <v>0.34834420060182697</v>
      </c>
      <c r="AJ49" s="18">
        <f t="shared" si="15"/>
        <v>7.7365078516496183E-2</v>
      </c>
      <c r="AK49" s="14"/>
      <c r="AL49" s="38"/>
      <c r="AN49" s="32" t="s">
        <v>217</v>
      </c>
      <c r="AO49" s="14">
        <f t="shared" si="16"/>
        <v>1.5687847093031266</v>
      </c>
      <c r="AP49" s="14">
        <f t="shared" si="17"/>
        <v>0.99714089204168299</v>
      </c>
      <c r="AQ49" s="14">
        <f t="shared" si="18"/>
        <v>1.1406773297289179</v>
      </c>
      <c r="AR49" s="18">
        <f t="shared" si="19"/>
        <v>1.238115580543957</v>
      </c>
      <c r="AS49" s="18">
        <f t="shared" si="20"/>
        <v>0.92967794048256935</v>
      </c>
      <c r="AT49" s="18">
        <f t="shared" si="21"/>
        <v>1.1943290530900352</v>
      </c>
      <c r="AV49" s="32" t="s">
        <v>217</v>
      </c>
      <c r="AW49" s="14">
        <f t="shared" si="22"/>
        <v>0.64964737899044478</v>
      </c>
      <c r="AX49" s="14">
        <f t="shared" si="22"/>
        <v>-4.1307287905256347E-3</v>
      </c>
      <c r="AY49" s="14">
        <f t="shared" si="22"/>
        <v>0.18989074549582025</v>
      </c>
      <c r="AZ49" s="18">
        <f t="shared" si="22"/>
        <v>0.3081459992809692</v>
      </c>
      <c r="BA49" s="18">
        <f t="shared" si="22"/>
        <v>-0.10519707128894674</v>
      </c>
      <c r="BB49" s="18">
        <f t="shared" si="22"/>
        <v>0.25620037249801059</v>
      </c>
      <c r="BD49" s="66">
        <f t="shared" si="25"/>
        <v>0.27846913189857975</v>
      </c>
      <c r="BE49" s="67">
        <f t="shared" si="26"/>
        <v>0.15304976683001101</v>
      </c>
    </row>
    <row r="50" spans="1:57" x14ac:dyDescent="0.2">
      <c r="A50" s="32" t="s">
        <v>218</v>
      </c>
      <c r="B50" s="37">
        <v>2663.79</v>
      </c>
      <c r="C50" s="37">
        <v>2466.13</v>
      </c>
      <c r="D50" s="31">
        <v>64.8</v>
      </c>
      <c r="E50" s="14">
        <v>3409.23</v>
      </c>
      <c r="F50" s="14">
        <v>2372.85</v>
      </c>
      <c r="G50" s="31">
        <v>64.8</v>
      </c>
      <c r="H50" s="14">
        <v>3292.64</v>
      </c>
      <c r="I50" s="14">
        <v>1791.21</v>
      </c>
      <c r="J50" s="31">
        <v>64.8</v>
      </c>
      <c r="L50" s="66">
        <f t="shared" si="23"/>
        <v>217.38666666666654</v>
      </c>
      <c r="M50" s="67">
        <f t="shared" si="24"/>
        <v>-15.35666666666657</v>
      </c>
      <c r="P50" s="32" t="s">
        <v>218</v>
      </c>
      <c r="Q50" s="18">
        <f>B50/B$19</f>
        <v>5.3192819202044817</v>
      </c>
      <c r="R50" s="18">
        <f>C50/C$19</f>
        <v>8.1323330585325646</v>
      </c>
      <c r="S50" s="18">
        <f>D50/D$19</f>
        <v>1</v>
      </c>
      <c r="T50" s="14">
        <f>E50/(B$19)</f>
        <v>6.8078397699588642</v>
      </c>
      <c r="U50" s="14">
        <f>F50/(C$19)</f>
        <v>7.8247320692497935</v>
      </c>
      <c r="V50" s="14">
        <f>G50/(D$19)</f>
        <v>1</v>
      </c>
      <c r="W50" s="18">
        <f>H50/(B$19)</f>
        <v>6.5750229641758855</v>
      </c>
      <c r="X50" s="18">
        <f>I50/(C$19)</f>
        <v>5.9067106347897775</v>
      </c>
      <c r="Y50" s="18">
        <f>J50/(D$19)</f>
        <v>1</v>
      </c>
      <c r="AA50" s="32" t="s">
        <v>218</v>
      </c>
      <c r="AB50" s="18">
        <f t="shared" si="15"/>
        <v>2.4112315013500494</v>
      </c>
      <c r="AC50" s="18">
        <f t="shared" si="15"/>
        <v>3.0236693017608158</v>
      </c>
      <c r="AD50" s="18">
        <f t="shared" si="15"/>
        <v>0</v>
      </c>
      <c r="AE50" s="14">
        <f t="shared" si="15"/>
        <v>2.7671970819994831</v>
      </c>
      <c r="AF50" s="14">
        <f t="shared" si="15"/>
        <v>2.9680413528142719</v>
      </c>
      <c r="AG50" s="14">
        <f t="shared" si="15"/>
        <v>0</v>
      </c>
      <c r="AH50" s="18">
        <f t="shared" si="15"/>
        <v>2.7169959332254439</v>
      </c>
      <c r="AI50" s="18">
        <f t="shared" si="15"/>
        <v>2.5623549371715102</v>
      </c>
      <c r="AJ50" s="18">
        <f t="shared" si="15"/>
        <v>0</v>
      </c>
      <c r="AK50" s="14"/>
      <c r="AL50" s="38"/>
      <c r="AN50" s="32" t="s">
        <v>218</v>
      </c>
      <c r="AO50" s="14">
        <f t="shared" si="16"/>
        <v>1.2798418794274324</v>
      </c>
      <c r="AP50" s="14">
        <f t="shared" si="17"/>
        <v>0.96217555441116231</v>
      </c>
      <c r="AQ50" s="14">
        <f t="shared" si="18"/>
        <v>1</v>
      </c>
      <c r="AR50" s="18">
        <f t="shared" si="19"/>
        <v>1.2360734141955634</v>
      </c>
      <c r="AS50" s="18">
        <f t="shared" si="20"/>
        <v>0.7263242408145556</v>
      </c>
      <c r="AT50" s="18">
        <f t="shared" si="21"/>
        <v>1</v>
      </c>
      <c r="AV50" s="32" t="s">
        <v>218</v>
      </c>
      <c r="AW50" s="14">
        <f t="shared" si="22"/>
        <v>0.35596558064943379</v>
      </c>
      <c r="AX50" s="14">
        <f t="shared" si="22"/>
        <v>-5.5627948946543375E-2</v>
      </c>
      <c r="AY50" s="14">
        <f t="shared" si="22"/>
        <v>0</v>
      </c>
      <c r="AZ50" s="18">
        <f t="shared" si="22"/>
        <v>0.30576443187539454</v>
      </c>
      <c r="BA50" s="18">
        <f t="shared" si="22"/>
        <v>-0.46131436458930553</v>
      </c>
      <c r="BB50" s="18">
        <f t="shared" si="22"/>
        <v>0</v>
      </c>
      <c r="BD50" s="66">
        <f t="shared" si="25"/>
        <v>0.10011254390096347</v>
      </c>
      <c r="BE50" s="67">
        <f t="shared" si="26"/>
        <v>-5.1849977571303663E-2</v>
      </c>
    </row>
    <row r="51" spans="1:57" x14ac:dyDescent="0.2">
      <c r="A51" s="32" t="s">
        <v>219</v>
      </c>
      <c r="B51" s="37">
        <v>1517.11</v>
      </c>
      <c r="C51" s="37">
        <v>1285.9100000000001</v>
      </c>
      <c r="D51" s="37">
        <v>311.48</v>
      </c>
      <c r="E51" s="14">
        <v>1618.28</v>
      </c>
      <c r="F51" s="14">
        <v>1121.04</v>
      </c>
      <c r="G51" s="14">
        <v>256.68</v>
      </c>
      <c r="H51" s="14">
        <v>1723.7</v>
      </c>
      <c r="I51" s="14">
        <v>1218.03</v>
      </c>
      <c r="J51" s="14">
        <v>281.42</v>
      </c>
      <c r="K51" s="14"/>
      <c r="L51" s="66">
        <f t="shared" si="23"/>
        <v>-39.500000000000227</v>
      </c>
      <c r="M51" s="67">
        <f t="shared" si="24"/>
        <v>36.216666666666697</v>
      </c>
      <c r="N51" s="14"/>
      <c r="P51" s="32" t="s">
        <v>219</v>
      </c>
      <c r="Q51" s="18">
        <f>B51/B$20</f>
        <v>29.192033865691744</v>
      </c>
      <c r="R51" s="18">
        <f>C51/C$20</f>
        <v>30.242474129821261</v>
      </c>
      <c r="S51" s="18">
        <f>D51/D$20</f>
        <v>5.8637048192771086</v>
      </c>
      <c r="T51" s="14">
        <f>E51/(B$20)</f>
        <v>31.138733884933615</v>
      </c>
      <c r="U51" s="14">
        <f>F51/(C$20)</f>
        <v>26.365004703668859</v>
      </c>
      <c r="V51" s="14">
        <f>G51/(D$20)</f>
        <v>4.8320783132530121</v>
      </c>
      <c r="W51" s="18">
        <f>H51/(B$20)</f>
        <v>33.167211852992111</v>
      </c>
      <c r="X51" s="18">
        <f>I51/(C$20)</f>
        <v>28.646048918156158</v>
      </c>
      <c r="Y51" s="18">
        <f>J51/(D$20)</f>
        <v>5.2978162650602414</v>
      </c>
      <c r="AA51" s="32" t="s">
        <v>219</v>
      </c>
      <c r="AB51" s="18">
        <f t="shared" si="15"/>
        <v>4.8675028245945375</v>
      </c>
      <c r="AC51" s="18">
        <f t="shared" si="15"/>
        <v>4.9185042658224454</v>
      </c>
      <c r="AD51" s="18">
        <f t="shared" si="15"/>
        <v>2.5518124795829533</v>
      </c>
      <c r="AE51" s="14">
        <f t="shared" si="15"/>
        <v>4.9606383798610718</v>
      </c>
      <c r="AF51" s="14">
        <f t="shared" si="15"/>
        <v>4.7205523489902452</v>
      </c>
      <c r="AG51" s="14">
        <f t="shared" si="15"/>
        <v>2.2726438365392756</v>
      </c>
      <c r="AH51" s="18">
        <f t="shared" si="15"/>
        <v>5.0516858343293372</v>
      </c>
      <c r="AI51" s="18">
        <f t="shared" si="15"/>
        <v>4.8402642600729573</v>
      </c>
      <c r="AJ51" s="18">
        <f t="shared" si="15"/>
        <v>2.4053978100943008</v>
      </c>
      <c r="AK51" s="14"/>
      <c r="AL51" s="38"/>
      <c r="AN51" s="32" t="s">
        <v>219</v>
      </c>
      <c r="AO51" s="14">
        <f t="shared" si="16"/>
        <v>1.0666860016742359</v>
      </c>
      <c r="AP51" s="14">
        <f t="shared" si="17"/>
        <v>0.87178729460071069</v>
      </c>
      <c r="AQ51" s="14">
        <f t="shared" si="18"/>
        <v>0.82406575060999099</v>
      </c>
      <c r="AR51" s="18">
        <f t="shared" si="19"/>
        <v>1.1361733822860571</v>
      </c>
      <c r="AS51" s="18">
        <f t="shared" si="20"/>
        <v>0.9472124798780629</v>
      </c>
      <c r="AT51" s="18">
        <f t="shared" si="21"/>
        <v>0.90349300115577247</v>
      </c>
      <c r="AV51" s="32" t="s">
        <v>219</v>
      </c>
      <c r="AW51" s="14">
        <f t="shared" si="22"/>
        <v>9.3135555266534054E-2</v>
      </c>
      <c r="AX51" s="14">
        <f t="shared" si="22"/>
        <v>-0.19795191683220018</v>
      </c>
      <c r="AY51" s="14">
        <f t="shared" si="22"/>
        <v>-0.27916864304367744</v>
      </c>
      <c r="AZ51" s="18">
        <f t="shared" si="22"/>
        <v>0.18418300973480017</v>
      </c>
      <c r="BA51" s="18">
        <f t="shared" si="22"/>
        <v>-7.8240005749487501E-2</v>
      </c>
      <c r="BB51" s="18">
        <f t="shared" si="22"/>
        <v>-0.14641466948865239</v>
      </c>
      <c r="BD51" s="66">
        <f t="shared" si="25"/>
        <v>-0.12799500153644786</v>
      </c>
      <c r="BE51" s="67">
        <f t="shared" si="26"/>
        <v>-1.3490555167779908E-2</v>
      </c>
    </row>
    <row r="52" spans="1:57" x14ac:dyDescent="0.2">
      <c r="A52" s="32" t="s">
        <v>220</v>
      </c>
      <c r="B52" s="37">
        <v>39.49</v>
      </c>
      <c r="C52" s="37">
        <v>42.95</v>
      </c>
      <c r="D52" s="31">
        <v>4.0999999999999996</v>
      </c>
      <c r="E52" s="14">
        <v>53.29</v>
      </c>
      <c r="F52" s="14">
        <v>27.12</v>
      </c>
      <c r="G52" s="31">
        <v>4.0999999999999996</v>
      </c>
      <c r="H52" s="14">
        <v>41.04</v>
      </c>
      <c r="I52" s="14">
        <v>35.56</v>
      </c>
      <c r="J52" s="31">
        <v>4.0999999999999996</v>
      </c>
      <c r="L52" s="66">
        <f t="shared" si="23"/>
        <v>-0.67666666666666586</v>
      </c>
      <c r="M52" s="67">
        <f t="shared" si="24"/>
        <v>-1.946666666666669</v>
      </c>
      <c r="P52" s="32" t="s">
        <v>220</v>
      </c>
      <c r="Q52" s="18">
        <f>B52/B$21</f>
        <v>9.6317073170731717</v>
      </c>
      <c r="R52" s="18">
        <f>C52/C$21</f>
        <v>10.475609756097562</v>
      </c>
      <c r="S52" s="18">
        <f>D52/D$21</f>
        <v>1</v>
      </c>
      <c r="T52" s="14">
        <f>E52/(B$21)</f>
        <v>12.997560975609757</v>
      </c>
      <c r="U52" s="14">
        <f>F52/(C$21)</f>
        <v>6.614634146341464</v>
      </c>
      <c r="V52" s="14">
        <f>G52/(D$21)</f>
        <v>1</v>
      </c>
      <c r="W52" s="18">
        <f>H52/(B$21)</f>
        <v>10.009756097560976</v>
      </c>
      <c r="X52" s="18">
        <f>I52/(C$21)</f>
        <v>8.6731707317073177</v>
      </c>
      <c r="Y52" s="18">
        <f>J52/(D$21)</f>
        <v>1</v>
      </c>
      <c r="AA52" s="32" t="s">
        <v>220</v>
      </c>
      <c r="AB52" s="18">
        <f t="shared" si="15"/>
        <v>3.2677915529549026</v>
      </c>
      <c r="AC52" s="18">
        <f t="shared" si="15"/>
        <v>3.3889623165203804</v>
      </c>
      <c r="AD52" s="18">
        <f t="shared" si="15"/>
        <v>0</v>
      </c>
      <c r="AE52" s="14">
        <f t="shared" si="15"/>
        <v>3.7001690182545888</v>
      </c>
      <c r="AF52" s="14">
        <f t="shared" si="15"/>
        <v>2.7256613636308979</v>
      </c>
      <c r="AG52" s="14">
        <f t="shared" si="15"/>
        <v>0</v>
      </c>
      <c r="AH52" s="18">
        <f t="shared" si="15"/>
        <v>3.3233349161016084</v>
      </c>
      <c r="AI52" s="18">
        <f t="shared" si="15"/>
        <v>3.1165595093243237</v>
      </c>
      <c r="AJ52" s="18">
        <f t="shared" si="15"/>
        <v>0</v>
      </c>
      <c r="AK52" s="14"/>
      <c r="AL52" s="38"/>
      <c r="AN52" s="32" t="s">
        <v>220</v>
      </c>
      <c r="AO52" s="14">
        <f t="shared" si="16"/>
        <v>1.3494555583692074</v>
      </c>
      <c r="AP52" s="14">
        <f t="shared" si="17"/>
        <v>0.63143189755529683</v>
      </c>
      <c r="AQ52" s="14">
        <f t="shared" si="18"/>
        <v>1</v>
      </c>
      <c r="AR52" s="18">
        <f t="shared" si="19"/>
        <v>1.0392504431501646</v>
      </c>
      <c r="AS52" s="18">
        <f t="shared" si="20"/>
        <v>0.82793946449359723</v>
      </c>
      <c r="AT52" s="18">
        <f t="shared" si="21"/>
        <v>1</v>
      </c>
      <c r="AV52" s="32" t="s">
        <v>220</v>
      </c>
      <c r="AW52" s="14">
        <f t="shared" si="22"/>
        <v>0.4323774652996859</v>
      </c>
      <c r="AX52" s="14">
        <f t="shared" si="22"/>
        <v>-0.6633009528894821</v>
      </c>
      <c r="AY52" s="14">
        <f t="shared" si="22"/>
        <v>0</v>
      </c>
      <c r="AZ52" s="18">
        <f t="shared" si="22"/>
        <v>5.5543363146705403E-2</v>
      </c>
      <c r="BA52" s="18">
        <f t="shared" si="22"/>
        <v>-0.27240280719605592</v>
      </c>
      <c r="BB52" s="18">
        <f t="shared" si="22"/>
        <v>0</v>
      </c>
      <c r="BD52" s="66">
        <f t="shared" si="25"/>
        <v>-7.6974495863265394E-2</v>
      </c>
      <c r="BE52" s="67">
        <f t="shared" si="26"/>
        <v>-7.2286481349783507E-2</v>
      </c>
    </row>
    <row r="53" spans="1:57" x14ac:dyDescent="0.2">
      <c r="A53" s="32" t="s">
        <v>221</v>
      </c>
      <c r="B53" s="31">
        <v>0.26</v>
      </c>
      <c r="C53" s="37">
        <v>8.85</v>
      </c>
      <c r="D53" s="37">
        <v>3.71</v>
      </c>
      <c r="E53" s="31">
        <v>0.26</v>
      </c>
      <c r="F53" s="14">
        <v>6.57</v>
      </c>
      <c r="G53" s="14">
        <v>4.34</v>
      </c>
      <c r="H53" s="31">
        <v>0.26</v>
      </c>
      <c r="I53" s="14">
        <v>6.25</v>
      </c>
      <c r="J53" s="14">
        <v>3.71</v>
      </c>
      <c r="K53" s="14"/>
      <c r="L53" s="66">
        <f t="shared" si="23"/>
        <v>-0.55000000000000027</v>
      </c>
      <c r="M53" s="67">
        <f t="shared" si="24"/>
        <v>-0.86666666666666714</v>
      </c>
      <c r="N53" s="14"/>
      <c r="P53" s="32" t="s">
        <v>221</v>
      </c>
      <c r="Q53" s="18">
        <f>B53/B$22</f>
        <v>1</v>
      </c>
      <c r="R53" s="18">
        <f>C53/C$22</f>
        <v>2.0391705069124422</v>
      </c>
      <c r="S53" s="18">
        <f>D53/D$22</f>
        <v>1.2045454545454546</v>
      </c>
      <c r="T53" s="14">
        <f>E53/(B$22)</f>
        <v>1</v>
      </c>
      <c r="U53" s="14">
        <f>F53/(C$22)</f>
        <v>1.5138248847926268</v>
      </c>
      <c r="V53" s="14">
        <f>G53/(D$22)</f>
        <v>1.4090909090909089</v>
      </c>
      <c r="W53" s="18">
        <f>H53/(B$22)</f>
        <v>1</v>
      </c>
      <c r="X53" s="18">
        <f>I53/(C$22)</f>
        <v>1.4400921658986177</v>
      </c>
      <c r="Y53" s="18">
        <f>J53/(D$22)</f>
        <v>1.2045454545454546</v>
      </c>
      <c r="AA53" s="32" t="s">
        <v>221</v>
      </c>
      <c r="AB53" s="18">
        <f t="shared" si="15"/>
        <v>0</v>
      </c>
      <c r="AC53" s="18">
        <f t="shared" si="15"/>
        <v>1.0279824125258803</v>
      </c>
      <c r="AD53" s="18">
        <f t="shared" si="15"/>
        <v>0.26848883592590195</v>
      </c>
      <c r="AE53" s="14">
        <f t="shared" si="15"/>
        <v>0</v>
      </c>
      <c r="AF53" s="14">
        <f t="shared" si="15"/>
        <v>0.59819832787785032</v>
      </c>
      <c r="AG53" s="14">
        <f t="shared" si="15"/>
        <v>0.49476469174957788</v>
      </c>
      <c r="AH53" s="18">
        <f t="shared" si="15"/>
        <v>0</v>
      </c>
      <c r="AI53" s="18">
        <f t="shared" si="15"/>
        <v>0.52616114710497019</v>
      </c>
      <c r="AJ53" s="18">
        <f t="shared" si="15"/>
        <v>0.26848883592590195</v>
      </c>
      <c r="AK53" s="14"/>
      <c r="AL53" s="38"/>
      <c r="AN53" s="32" t="s">
        <v>221</v>
      </c>
      <c r="AO53" s="14">
        <f t="shared" si="16"/>
        <v>1</v>
      </c>
      <c r="AP53" s="14">
        <f t="shared" si="17"/>
        <v>0.74237288135593227</v>
      </c>
      <c r="AQ53" s="14">
        <f t="shared" si="18"/>
        <v>1.1698113207547169</v>
      </c>
      <c r="AR53" s="18">
        <f t="shared" si="19"/>
        <v>1</v>
      </c>
      <c r="AS53" s="18">
        <f t="shared" si="20"/>
        <v>0.70621468926553677</v>
      </c>
      <c r="AT53" s="18">
        <f t="shared" si="21"/>
        <v>1</v>
      </c>
      <c r="AV53" s="32" t="s">
        <v>221</v>
      </c>
      <c r="AW53" s="14">
        <f t="shared" si="22"/>
        <v>0</v>
      </c>
      <c r="AX53" s="14">
        <f t="shared" si="22"/>
        <v>-0.42978408464803008</v>
      </c>
      <c r="AY53" s="14">
        <f t="shared" si="22"/>
        <v>0.22627585582367596</v>
      </c>
      <c r="AZ53" s="18">
        <f t="shared" si="22"/>
        <v>0</v>
      </c>
      <c r="BA53" s="18">
        <f t="shared" si="22"/>
        <v>-0.50182126542091032</v>
      </c>
      <c r="BB53" s="18">
        <f t="shared" si="22"/>
        <v>0</v>
      </c>
      <c r="BD53" s="66">
        <f t="shared" si="25"/>
        <v>-6.7836076274784704E-2</v>
      </c>
      <c r="BE53" s="67">
        <f t="shared" si="26"/>
        <v>-0.16727375514030343</v>
      </c>
    </row>
    <row r="54" spans="1:57" x14ac:dyDescent="0.2">
      <c r="A54" s="32" t="s">
        <v>222</v>
      </c>
      <c r="B54" s="37">
        <v>906.55</v>
      </c>
      <c r="C54" s="37">
        <v>736.58</v>
      </c>
      <c r="D54" s="37">
        <v>117.88</v>
      </c>
      <c r="E54" s="14">
        <v>721.62</v>
      </c>
      <c r="F54" s="14">
        <v>472.65</v>
      </c>
      <c r="G54" s="14">
        <v>87.79</v>
      </c>
      <c r="H54" s="14">
        <v>689.96</v>
      </c>
      <c r="I54" s="14">
        <v>739.68</v>
      </c>
      <c r="J54" s="14">
        <v>89.13</v>
      </c>
      <c r="K54" s="14"/>
      <c r="L54" s="66">
        <f t="shared" si="23"/>
        <v>-159.65000000000015</v>
      </c>
      <c r="M54" s="67">
        <f t="shared" si="24"/>
        <v>-80.746666666666783</v>
      </c>
      <c r="N54" s="14"/>
      <c r="P54" s="32" t="s">
        <v>222</v>
      </c>
      <c r="Q54" s="18">
        <f>B54/B$23</f>
        <v>69.149504195270779</v>
      </c>
      <c r="R54" s="18">
        <f>C54/C$23</f>
        <v>64.106179286335944</v>
      </c>
      <c r="S54" s="18">
        <f>D54/D$23</f>
        <v>14.393162393162394</v>
      </c>
      <c r="T54" s="14">
        <f>E54/(B$23)</f>
        <v>55.04347826086957</v>
      </c>
      <c r="U54" s="14">
        <f>F54/(C$23)</f>
        <v>41.135770234986943</v>
      </c>
      <c r="V54" s="14">
        <f>G54/(D$23)</f>
        <v>10.71916971916972</v>
      </c>
      <c r="W54" s="18">
        <f>H54/(B$23)</f>
        <v>52.628527841342489</v>
      </c>
      <c r="X54" s="18">
        <f>I54/(C$23)</f>
        <v>64.375979112271537</v>
      </c>
      <c r="Y54" s="18">
        <f>J54/(D$23)</f>
        <v>10.882783882783883</v>
      </c>
      <c r="AA54" s="32" t="s">
        <v>222</v>
      </c>
      <c r="AB54" s="18">
        <f t="shared" si="15"/>
        <v>6.1116470021186862</v>
      </c>
      <c r="AC54" s="18">
        <f t="shared" si="15"/>
        <v>6.0023915218730775</v>
      </c>
      <c r="AD54" s="18">
        <f t="shared" si="15"/>
        <v>3.8473117034829918</v>
      </c>
      <c r="AE54" s="14">
        <f t="shared" si="15"/>
        <v>5.7824997333713286</v>
      </c>
      <c r="AF54" s="14">
        <f t="shared" si="15"/>
        <v>5.362321551979945</v>
      </c>
      <c r="AG54" s="14">
        <f t="shared" si="15"/>
        <v>3.4221212573597124</v>
      </c>
      <c r="AH54" s="18">
        <f t="shared" si="15"/>
        <v>5.7177731342990956</v>
      </c>
      <c r="AI54" s="18">
        <f t="shared" si="15"/>
        <v>6.008450564589829</v>
      </c>
      <c r="AJ54" s="18">
        <f t="shared" si="15"/>
        <v>3.443975748915562</v>
      </c>
      <c r="AK54" s="14"/>
      <c r="AL54" s="38"/>
      <c r="AN54" s="32" t="s">
        <v>222</v>
      </c>
      <c r="AO54" s="14">
        <f t="shared" si="16"/>
        <v>0.79600683911532744</v>
      </c>
      <c r="AP54" s="14">
        <f t="shared" si="17"/>
        <v>0.64168182682125496</v>
      </c>
      <c r="AQ54" s="14">
        <f t="shared" si="18"/>
        <v>0.74474041398031909</v>
      </c>
      <c r="AR54" s="18">
        <f t="shared" si="19"/>
        <v>0.76108322762120129</v>
      </c>
      <c r="AS54" s="18">
        <f t="shared" si="20"/>
        <v>1.0042086399304895</v>
      </c>
      <c r="AT54" s="18">
        <f t="shared" si="21"/>
        <v>0.75610790634543601</v>
      </c>
      <c r="AV54" s="32" t="s">
        <v>222</v>
      </c>
      <c r="AW54" s="14">
        <f t="shared" si="22"/>
        <v>-0.32914726874735739</v>
      </c>
      <c r="AX54" s="14">
        <f t="shared" si="22"/>
        <v>-0.6400699698931327</v>
      </c>
      <c r="AY54" s="14">
        <f t="shared" si="22"/>
        <v>-0.42519044612327939</v>
      </c>
      <c r="AZ54" s="18">
        <f t="shared" si="22"/>
        <v>-0.39387386781959033</v>
      </c>
      <c r="BA54" s="18">
        <f t="shared" si="22"/>
        <v>6.0590427167506733E-3</v>
      </c>
      <c r="BB54" s="18">
        <f t="shared" si="22"/>
        <v>-0.40333595456742966</v>
      </c>
      <c r="BD54" s="66">
        <f t="shared" si="25"/>
        <v>-0.46480256158792316</v>
      </c>
      <c r="BE54" s="67">
        <f t="shared" si="26"/>
        <v>-0.26371692655675644</v>
      </c>
    </row>
    <row r="55" spans="1:57" x14ac:dyDescent="0.2">
      <c r="A55" s="32" t="s">
        <v>223</v>
      </c>
      <c r="B55" s="37">
        <v>2.65</v>
      </c>
      <c r="C55" s="37">
        <v>6.57</v>
      </c>
      <c r="D55" s="31">
        <v>1.6</v>
      </c>
      <c r="E55" s="14">
        <v>12.44</v>
      </c>
      <c r="F55" s="14">
        <v>6.11</v>
      </c>
      <c r="G55" s="31">
        <v>1.6</v>
      </c>
      <c r="H55" s="14">
        <v>6.14</v>
      </c>
      <c r="I55" s="14">
        <v>7.02</v>
      </c>
      <c r="J55" s="31">
        <v>1.6</v>
      </c>
      <c r="L55" s="66">
        <f t="shared" si="23"/>
        <v>3.1100000000000008</v>
      </c>
      <c r="M55" s="67">
        <f t="shared" si="24"/>
        <v>1.313333333333333</v>
      </c>
      <c r="P55" s="32" t="s">
        <v>223</v>
      </c>
      <c r="Q55" s="18">
        <f>B55/B$24</f>
        <v>1.6562499999999998</v>
      </c>
      <c r="R55" s="18">
        <f>C55/C$24</f>
        <v>4.1062500000000002</v>
      </c>
      <c r="S55" s="18">
        <f>D55/D$24</f>
        <v>1</v>
      </c>
      <c r="T55" s="14">
        <f>E55/(B$24)</f>
        <v>7.7749999999999995</v>
      </c>
      <c r="U55" s="14">
        <f>F55/(C$24)</f>
        <v>3.8187500000000001</v>
      </c>
      <c r="V55" s="14">
        <f>G55/(D$24)</f>
        <v>1</v>
      </c>
      <c r="W55" s="18">
        <f>H55/(B$24)</f>
        <v>3.8374999999999995</v>
      </c>
      <c r="X55" s="18">
        <f>I55/(C$24)</f>
        <v>4.3874999999999993</v>
      </c>
      <c r="Y55" s="18">
        <f>J55/(D$24)</f>
        <v>1</v>
      </c>
      <c r="AA55" s="32" t="s">
        <v>223</v>
      </c>
      <c r="AB55" s="18">
        <f t="shared" si="15"/>
        <v>0.72792045456319909</v>
      </c>
      <c r="AC55" s="18">
        <f t="shared" si="15"/>
        <v>2.0378214654349676</v>
      </c>
      <c r="AD55" s="18">
        <f t="shared" si="15"/>
        <v>0</v>
      </c>
      <c r="AE55" s="14">
        <f t="shared" si="15"/>
        <v>2.9588426752432402</v>
      </c>
      <c r="AF55" s="14">
        <f t="shared" si="15"/>
        <v>1.9331004749313672</v>
      </c>
      <c r="AG55" s="14">
        <f t="shared" si="15"/>
        <v>0</v>
      </c>
      <c r="AH55" s="18">
        <f t="shared" si="15"/>
        <v>1.9401667504828168</v>
      </c>
      <c r="AI55" s="18">
        <f t="shared" si="15"/>
        <v>2.1333991254171982</v>
      </c>
      <c r="AJ55" s="18">
        <f t="shared" si="15"/>
        <v>0</v>
      </c>
      <c r="AK55" s="14"/>
      <c r="AL55" s="38"/>
      <c r="AN55" s="32" t="s">
        <v>223</v>
      </c>
      <c r="AO55" s="14">
        <f t="shared" si="16"/>
        <v>4.6943396226415093</v>
      </c>
      <c r="AP55" s="14">
        <f t="shared" si="17"/>
        <v>0.9299847792998478</v>
      </c>
      <c r="AQ55" s="14">
        <f t="shared" si="18"/>
        <v>1</v>
      </c>
      <c r="AR55" s="18">
        <f t="shared" si="19"/>
        <v>2.3169811320754716</v>
      </c>
      <c r="AS55" s="18">
        <f t="shared" si="20"/>
        <v>1.0684931506849313</v>
      </c>
      <c r="AT55" s="18">
        <f t="shared" si="21"/>
        <v>1</v>
      </c>
      <c r="AV55" s="32" t="s">
        <v>223</v>
      </c>
      <c r="AW55" s="14">
        <f t="shared" si="22"/>
        <v>2.230922220680041</v>
      </c>
      <c r="AX55" s="14">
        <f t="shared" si="22"/>
        <v>-0.10472099050360005</v>
      </c>
      <c r="AY55" s="14">
        <f t="shared" si="22"/>
        <v>0</v>
      </c>
      <c r="AZ55" s="18">
        <f t="shared" si="22"/>
        <v>1.2122462959196179</v>
      </c>
      <c r="BA55" s="18">
        <f t="shared" si="22"/>
        <v>9.5577659982230889E-2</v>
      </c>
      <c r="BB55" s="18">
        <f t="shared" si="22"/>
        <v>0</v>
      </c>
      <c r="BD55" s="66">
        <f t="shared" si="25"/>
        <v>0.70873374339214701</v>
      </c>
      <c r="BE55" s="67">
        <f t="shared" si="26"/>
        <v>0.43594131863394958</v>
      </c>
    </row>
    <row r="56" spans="1:57" x14ac:dyDescent="0.2">
      <c r="A56" s="32" t="s">
        <v>224</v>
      </c>
      <c r="B56" s="37">
        <v>1176.74</v>
      </c>
      <c r="C56" s="37">
        <v>421.29</v>
      </c>
      <c r="D56" s="31">
        <v>1.57</v>
      </c>
      <c r="E56" s="14">
        <v>269.2</v>
      </c>
      <c r="F56" s="14">
        <v>197.7</v>
      </c>
      <c r="G56" s="31">
        <v>1.57</v>
      </c>
      <c r="H56" s="14">
        <v>965.93</v>
      </c>
      <c r="I56" s="14">
        <v>136.26</v>
      </c>
      <c r="J56" s="31">
        <v>1.57</v>
      </c>
      <c r="L56" s="66">
        <f t="shared" si="23"/>
        <v>-377.04333333333329</v>
      </c>
      <c r="M56" s="67">
        <f t="shared" si="24"/>
        <v>-165.27999999999992</v>
      </c>
      <c r="P56" s="32" t="s">
        <v>224</v>
      </c>
      <c r="Q56" s="18">
        <f>B56/B$25</f>
        <v>74.57160963244614</v>
      </c>
      <c r="R56" s="18">
        <f>C56/C$25</f>
        <v>268.33757961783442</v>
      </c>
      <c r="S56" s="18">
        <f>D56/D$25</f>
        <v>1</v>
      </c>
      <c r="T56" s="14">
        <f>E56/(B$25)</f>
        <v>17.059569074778199</v>
      </c>
      <c r="U56" s="14">
        <f>F56/(C$25)</f>
        <v>125.92356687898088</v>
      </c>
      <c r="V56" s="14">
        <f>G56/(D$25)</f>
        <v>1</v>
      </c>
      <c r="W56" s="18">
        <f>H56/(B$25)</f>
        <v>61.21229404309252</v>
      </c>
      <c r="X56" s="18">
        <f>I56/(C$25)</f>
        <v>86.789808917197448</v>
      </c>
      <c r="Y56" s="18">
        <f>J56/(D$25)</f>
        <v>1</v>
      </c>
      <c r="AA56" s="32" t="s">
        <v>224</v>
      </c>
      <c r="AB56" s="18">
        <f t="shared" si="15"/>
        <v>6.2205545774023285</v>
      </c>
      <c r="AC56" s="18">
        <f t="shared" si="15"/>
        <v>8.0679053022626395</v>
      </c>
      <c r="AD56" s="18">
        <f t="shared" si="15"/>
        <v>0</v>
      </c>
      <c r="AE56" s="14">
        <f t="shared" si="15"/>
        <v>4.0925092994842212</v>
      </c>
      <c r="AF56" s="14">
        <f t="shared" si="15"/>
        <v>6.9764045017249439</v>
      </c>
      <c r="AG56" s="14">
        <f t="shared" si="15"/>
        <v>0</v>
      </c>
      <c r="AH56" s="18">
        <f t="shared" si="15"/>
        <v>5.9357495316901581</v>
      </c>
      <c r="AI56" s="18">
        <f t="shared" si="15"/>
        <v>6.4394537425364167</v>
      </c>
      <c r="AJ56" s="18">
        <f t="shared" si="15"/>
        <v>0</v>
      </c>
      <c r="AK56" s="14"/>
      <c r="AL56" s="38"/>
      <c r="AN56" s="32" t="s">
        <v>224</v>
      </c>
      <c r="AO56" s="14">
        <f t="shared" si="16"/>
        <v>0.22876761221680234</v>
      </c>
      <c r="AP56" s="14">
        <f t="shared" si="17"/>
        <v>0.46927294737591679</v>
      </c>
      <c r="AQ56" s="14">
        <f t="shared" si="18"/>
        <v>1</v>
      </c>
      <c r="AR56" s="18">
        <f t="shared" si="19"/>
        <v>0.82085252477182724</v>
      </c>
      <c r="AS56" s="18">
        <f t="shared" si="20"/>
        <v>0.32343516342661821</v>
      </c>
      <c r="AT56" s="18">
        <f t="shared" si="21"/>
        <v>1</v>
      </c>
      <c r="AV56" s="32" t="s">
        <v>224</v>
      </c>
      <c r="AW56" s="14">
        <f t="shared" si="22"/>
        <v>-2.1280452779181078</v>
      </c>
      <c r="AX56" s="14">
        <f t="shared" si="22"/>
        <v>-1.0915008005376963</v>
      </c>
      <c r="AY56" s="14">
        <f t="shared" si="22"/>
        <v>0</v>
      </c>
      <c r="AZ56" s="18">
        <f t="shared" si="22"/>
        <v>-0.28480504571217136</v>
      </c>
      <c r="BA56" s="18">
        <f t="shared" si="22"/>
        <v>-1.6284515597262228</v>
      </c>
      <c r="BB56" s="18">
        <f t="shared" si="22"/>
        <v>0</v>
      </c>
      <c r="BD56" s="66">
        <f t="shared" si="25"/>
        <v>-1.0731820261519347</v>
      </c>
      <c r="BE56" s="67">
        <f t="shared" si="26"/>
        <v>-0.63775220181279801</v>
      </c>
    </row>
    <row r="57" spans="1:57" x14ac:dyDescent="0.2">
      <c r="A57" s="32" t="s">
        <v>225</v>
      </c>
      <c r="B57" s="37">
        <v>77.84</v>
      </c>
      <c r="C57" s="37">
        <v>87.94</v>
      </c>
      <c r="D57" s="37">
        <v>632.29999999999995</v>
      </c>
      <c r="E57" s="14">
        <v>117.46</v>
      </c>
      <c r="F57" s="14">
        <v>77.569999999999993</v>
      </c>
      <c r="G57" s="14">
        <v>809.5</v>
      </c>
      <c r="H57" s="14">
        <v>91.56</v>
      </c>
      <c r="I57" s="14">
        <v>61.08</v>
      </c>
      <c r="J57" s="14">
        <v>546.88</v>
      </c>
      <c r="K57" s="14"/>
      <c r="L57" s="66">
        <f t="shared" si="23"/>
        <v>68.816666666666663</v>
      </c>
      <c r="M57" s="67">
        <f t="shared" si="24"/>
        <v>-32.853333333333325</v>
      </c>
      <c r="N57" s="14"/>
      <c r="P57" s="32" t="s">
        <v>225</v>
      </c>
      <c r="Q57" s="18">
        <f>B57/B$26</f>
        <v>1.4835143891747666</v>
      </c>
      <c r="R57" s="18">
        <f>C57/C$26</f>
        <v>1.439751146037983</v>
      </c>
      <c r="S57" s="18">
        <f>D57/D$26</f>
        <v>2.9699389384687644</v>
      </c>
      <c r="T57" s="14">
        <f>E57/(B$26)</f>
        <v>2.2386125404993327</v>
      </c>
      <c r="U57" s="14">
        <f>F57/(C$26)</f>
        <v>1.2699738048461033</v>
      </c>
      <c r="V57" s="14">
        <f>G57/(D$26)</f>
        <v>3.8022545796148424</v>
      </c>
      <c r="W57" s="18">
        <f>H57/(B$26)</f>
        <v>1.7449971412235563</v>
      </c>
      <c r="X57" s="18">
        <f>I57/(C$26)</f>
        <v>1</v>
      </c>
      <c r="Y57" s="18">
        <f>J57/(D$26)</f>
        <v>2.568717707844058</v>
      </c>
      <c r="AA57" s="32" t="s">
        <v>225</v>
      </c>
      <c r="AB57" s="18">
        <f t="shared" si="15"/>
        <v>0.5690189201383028</v>
      </c>
      <c r="AC57" s="18">
        <f t="shared" si="15"/>
        <v>0.5258194704157958</v>
      </c>
      <c r="AD57" s="18">
        <f t="shared" si="15"/>
        <v>1.5704332697217018</v>
      </c>
      <c r="AE57" s="14">
        <f t="shared" si="15"/>
        <v>1.1626048478546183</v>
      </c>
      <c r="AF57" s="14">
        <f t="shared" si="15"/>
        <v>0.34479873951053225</v>
      </c>
      <c r="AG57" s="14">
        <f t="shared" si="15"/>
        <v>1.9268551307376343</v>
      </c>
      <c r="AH57" s="18">
        <f t="shared" si="15"/>
        <v>0.8032246729128778</v>
      </c>
      <c r="AI57" s="18">
        <f t="shared" si="15"/>
        <v>0</v>
      </c>
      <c r="AJ57" s="18">
        <f t="shared" si="15"/>
        <v>1.3610483523364829</v>
      </c>
      <c r="AK57" s="14"/>
      <c r="AL57" s="38"/>
      <c r="AN57" s="32" t="s">
        <v>225</v>
      </c>
      <c r="AO57" s="14">
        <f t="shared" si="16"/>
        <v>1.5089928057553956</v>
      </c>
      <c r="AP57" s="14">
        <f t="shared" si="17"/>
        <v>0.88207869001591988</v>
      </c>
      <c r="AQ57" s="14">
        <f t="shared" si="18"/>
        <v>1.2802467183299069</v>
      </c>
      <c r="AR57" s="18">
        <f t="shared" si="19"/>
        <v>1.1762589928057554</v>
      </c>
      <c r="AS57" s="18">
        <f t="shared" si="20"/>
        <v>0.6945644757789402</v>
      </c>
      <c r="AT57" s="18">
        <f t="shared" si="21"/>
        <v>0.86490589909852922</v>
      </c>
      <c r="AV57" s="32" t="s">
        <v>225</v>
      </c>
      <c r="AW57" s="14">
        <f t="shared" si="22"/>
        <v>0.5935859277163158</v>
      </c>
      <c r="AX57" s="14">
        <f t="shared" si="22"/>
        <v>-0.18102073090526347</v>
      </c>
      <c r="AY57" s="14">
        <f t="shared" si="22"/>
        <v>0.35642186101593276</v>
      </c>
      <c r="AZ57" s="18">
        <f t="shared" si="22"/>
        <v>0.23420575277457514</v>
      </c>
      <c r="BA57" s="18">
        <f t="shared" si="22"/>
        <v>-0.52581947041579569</v>
      </c>
      <c r="BB57" s="18">
        <f t="shared" si="22"/>
        <v>-0.20938491738521869</v>
      </c>
      <c r="BD57" s="66">
        <f t="shared" si="25"/>
        <v>0.25632901927566171</v>
      </c>
      <c r="BE57" s="67">
        <f t="shared" si="26"/>
        <v>-0.16699954500881309</v>
      </c>
    </row>
    <row r="58" spans="1:57" x14ac:dyDescent="0.2">
      <c r="A58" s="32" t="s">
        <v>226</v>
      </c>
      <c r="B58" s="37">
        <v>74.02</v>
      </c>
      <c r="C58" s="37">
        <v>81.680000000000007</v>
      </c>
      <c r="D58" s="31">
        <v>5.3</v>
      </c>
      <c r="E58" s="14">
        <v>96.78</v>
      </c>
      <c r="F58" s="14">
        <v>52.52</v>
      </c>
      <c r="G58" s="31">
        <v>5.3</v>
      </c>
      <c r="H58" s="14">
        <v>100.97</v>
      </c>
      <c r="I58" s="14">
        <v>64.69</v>
      </c>
      <c r="J58" s="31">
        <v>5.3</v>
      </c>
      <c r="L58" s="66">
        <f t="shared" si="23"/>
        <v>-2.1333333333333258</v>
      </c>
      <c r="M58" s="67">
        <f t="shared" si="24"/>
        <v>3.3200000000000074</v>
      </c>
      <c r="P58" s="32" t="s">
        <v>226</v>
      </c>
      <c r="Q58" s="18">
        <f>B58/B$27</f>
        <v>13.966037735849056</v>
      </c>
      <c r="R58" s="18">
        <f>C58/C$27</f>
        <v>6.2161339421613393</v>
      </c>
      <c r="S58" s="18">
        <f>D58/D$27</f>
        <v>1</v>
      </c>
      <c r="T58" s="14">
        <f>E58/(B$27)</f>
        <v>18.260377358490565</v>
      </c>
      <c r="U58" s="14">
        <f>F58/(C$27)</f>
        <v>3.9969558599695585</v>
      </c>
      <c r="V58" s="14">
        <f>G58/(D$27)</f>
        <v>1</v>
      </c>
      <c r="W58" s="18">
        <f>H58/(B$27)</f>
        <v>19.050943396226415</v>
      </c>
      <c r="X58" s="18">
        <f>I58/(C$27)</f>
        <v>4.9231354642313541</v>
      </c>
      <c r="Y58" s="18">
        <f>J58/(D$27)</f>
        <v>1</v>
      </c>
      <c r="AA58" s="32" t="s">
        <v>226</v>
      </c>
      <c r="AB58" s="18">
        <f t="shared" si="15"/>
        <v>3.8038508708496592</v>
      </c>
      <c r="AC58" s="18">
        <f t="shared" si="15"/>
        <v>2.6360175905554719</v>
      </c>
      <c r="AD58" s="18">
        <f t="shared" si="15"/>
        <v>0</v>
      </c>
      <c r="AE58" s="14">
        <f t="shared" si="15"/>
        <v>4.1906446744262373</v>
      </c>
      <c r="AF58" s="14">
        <f t="shared" si="15"/>
        <v>1.9989016405705571</v>
      </c>
      <c r="AG58" s="14">
        <f t="shared" si="15"/>
        <v>0</v>
      </c>
      <c r="AH58" s="18">
        <f t="shared" si="15"/>
        <v>4.2517905361418098</v>
      </c>
      <c r="AI58" s="18">
        <f t="shared" si="15"/>
        <v>2.2995774370917759</v>
      </c>
      <c r="AJ58" s="18">
        <f t="shared" si="15"/>
        <v>0</v>
      </c>
      <c r="AK58" s="14"/>
      <c r="AL58" s="38"/>
      <c r="AN58" s="32" t="s">
        <v>226</v>
      </c>
      <c r="AO58" s="14">
        <f t="shared" si="16"/>
        <v>1.3074844636584708</v>
      </c>
      <c r="AP58" s="14">
        <f t="shared" si="17"/>
        <v>0.64299706170421156</v>
      </c>
      <c r="AQ58" s="14">
        <f t="shared" si="18"/>
        <v>1</v>
      </c>
      <c r="AR58" s="18">
        <f t="shared" si="19"/>
        <v>1.3640907862739802</v>
      </c>
      <c r="AS58" s="18">
        <f t="shared" si="20"/>
        <v>0.79199314397649356</v>
      </c>
      <c r="AT58" s="18">
        <f t="shared" si="21"/>
        <v>1</v>
      </c>
      <c r="AV58" s="32" t="s">
        <v>226</v>
      </c>
      <c r="AW58" s="14">
        <f t="shared" si="22"/>
        <v>0.3867938035765785</v>
      </c>
      <c r="AX58" s="14">
        <f t="shared" si="22"/>
        <v>-0.63711594998491461</v>
      </c>
      <c r="AY58" s="14">
        <f t="shared" si="22"/>
        <v>0</v>
      </c>
      <c r="AZ58" s="18">
        <f t="shared" si="22"/>
        <v>0.44793966529215073</v>
      </c>
      <c r="BA58" s="18">
        <f t="shared" si="22"/>
        <v>-0.33644015346369593</v>
      </c>
      <c r="BB58" s="18">
        <f t="shared" si="22"/>
        <v>0</v>
      </c>
      <c r="BD58" s="66">
        <f t="shared" si="25"/>
        <v>-8.344071546944537E-2</v>
      </c>
      <c r="BE58" s="67">
        <f t="shared" si="26"/>
        <v>3.7166503942818264E-2</v>
      </c>
    </row>
    <row r="59" spans="1:57" x14ac:dyDescent="0.2">
      <c r="A59" s="32" t="s">
        <v>227</v>
      </c>
      <c r="B59" s="37">
        <v>582.36</v>
      </c>
      <c r="C59" s="37">
        <v>416.47</v>
      </c>
      <c r="D59" s="31">
        <v>39.5</v>
      </c>
      <c r="E59" s="14">
        <v>1441.24</v>
      </c>
      <c r="F59" s="14">
        <v>707.86</v>
      </c>
      <c r="G59" s="31">
        <v>39.5</v>
      </c>
      <c r="H59" s="14">
        <v>828.88</v>
      </c>
      <c r="I59" s="14">
        <v>518.26</v>
      </c>
      <c r="J59" s="31">
        <v>39.5</v>
      </c>
      <c r="L59" s="66">
        <f t="shared" si="23"/>
        <v>383.42333333333335</v>
      </c>
      <c r="M59" s="67">
        <f t="shared" si="24"/>
        <v>116.10333333333335</v>
      </c>
      <c r="P59" s="32" t="s">
        <v>227</v>
      </c>
      <c r="Q59" s="18">
        <f>B59/B$28</f>
        <v>6.4370509561180507</v>
      </c>
      <c r="R59" s="18">
        <f>C59/C$28</f>
        <v>10.54354430379747</v>
      </c>
      <c r="S59" s="18">
        <f>D59/D$28</f>
        <v>1</v>
      </c>
      <c r="T59" s="14">
        <f>E59/(B$28)</f>
        <v>15.930584724217972</v>
      </c>
      <c r="U59" s="14">
        <f>F59/(C$28)</f>
        <v>17.920506329113923</v>
      </c>
      <c r="V59" s="14">
        <f>G59/(D$28)</f>
        <v>1</v>
      </c>
      <c r="W59" s="18">
        <f>H59/(B$28)</f>
        <v>9.161932132198519</v>
      </c>
      <c r="X59" s="18">
        <f>I59/(C$28)</f>
        <v>13.120506329113924</v>
      </c>
      <c r="Y59" s="18">
        <f>J59/(D$28)</f>
        <v>1</v>
      </c>
      <c r="AA59" s="32" t="s">
        <v>227</v>
      </c>
      <c r="AB59" s="18">
        <f t="shared" si="15"/>
        <v>2.6863998893615033</v>
      </c>
      <c r="AC59" s="18">
        <f t="shared" si="15"/>
        <v>3.3982880178366188</v>
      </c>
      <c r="AD59" s="18">
        <f t="shared" si="15"/>
        <v>0</v>
      </c>
      <c r="AE59" s="14">
        <f t="shared" si="15"/>
        <v>3.9937273161289779</v>
      </c>
      <c r="AF59" s="14">
        <f t="shared" si="15"/>
        <v>4.1635394950162548</v>
      </c>
      <c r="AG59" s="14">
        <f t="shared" si="15"/>
        <v>0</v>
      </c>
      <c r="AH59" s="18">
        <f t="shared" si="15"/>
        <v>3.1956518760077128</v>
      </c>
      <c r="AI59" s="18">
        <f t="shared" si="15"/>
        <v>3.713751490484114</v>
      </c>
      <c r="AJ59" s="18">
        <f t="shared" si="15"/>
        <v>0</v>
      </c>
      <c r="AK59" s="14"/>
      <c r="AL59" s="38"/>
      <c r="AN59" s="32" t="s">
        <v>227</v>
      </c>
      <c r="AO59" s="14">
        <f t="shared" si="16"/>
        <v>2.4748265677587744</v>
      </c>
      <c r="AP59" s="14">
        <f t="shared" si="17"/>
        <v>1.6996662424664442</v>
      </c>
      <c r="AQ59" s="14">
        <f t="shared" si="18"/>
        <v>1</v>
      </c>
      <c r="AR59" s="18">
        <f t="shared" si="19"/>
        <v>1.4233120406621333</v>
      </c>
      <c r="AS59" s="18">
        <f t="shared" si="20"/>
        <v>1.2444113621629409</v>
      </c>
      <c r="AT59" s="18">
        <f t="shared" si="21"/>
        <v>1</v>
      </c>
      <c r="AV59" s="32" t="s">
        <v>227</v>
      </c>
      <c r="AW59" s="14">
        <f t="shared" si="22"/>
        <v>1.3073274267674748</v>
      </c>
      <c r="AX59" s="14">
        <f t="shared" si="22"/>
        <v>0.76525147717963637</v>
      </c>
      <c r="AY59" s="14">
        <f t="shared" si="22"/>
        <v>0</v>
      </c>
      <c r="AZ59" s="18">
        <f t="shared" si="22"/>
        <v>0.50925198664620974</v>
      </c>
      <c r="BA59" s="18">
        <f t="shared" si="22"/>
        <v>0.3154634726474958</v>
      </c>
      <c r="BB59" s="18">
        <f t="shared" si="22"/>
        <v>0</v>
      </c>
      <c r="BD59" s="66">
        <f t="shared" si="25"/>
        <v>0.69085963464903699</v>
      </c>
      <c r="BE59" s="67">
        <f t="shared" si="26"/>
        <v>0.27490515309790187</v>
      </c>
    </row>
    <row r="60" spans="1:57" x14ac:dyDescent="0.2">
      <c r="A60" s="32" t="s">
        <v>228</v>
      </c>
      <c r="B60" s="37">
        <v>233.12</v>
      </c>
      <c r="C60" s="37">
        <v>234.13</v>
      </c>
      <c r="D60" s="31">
        <v>9</v>
      </c>
      <c r="E60" s="14">
        <v>276.47000000000003</v>
      </c>
      <c r="F60" s="14">
        <v>186.05</v>
      </c>
      <c r="G60" s="14">
        <v>14.15</v>
      </c>
      <c r="H60" s="14">
        <v>260.54000000000002</v>
      </c>
      <c r="I60" s="14">
        <v>196.63</v>
      </c>
      <c r="J60" s="31">
        <v>9</v>
      </c>
      <c r="L60" s="66">
        <f t="shared" si="23"/>
        <v>0.14000000000001478</v>
      </c>
      <c r="M60" s="67">
        <f t="shared" si="24"/>
        <v>-3.3599999999999852</v>
      </c>
      <c r="P60" s="32" t="s">
        <v>228</v>
      </c>
      <c r="Q60" s="18">
        <f>B60/B$29</f>
        <v>25.902222222222221</v>
      </c>
      <c r="R60" s="18">
        <f>C60/C$29</f>
        <v>16.546289752650175</v>
      </c>
      <c r="S60" s="18">
        <f>D60/D$29</f>
        <v>1</v>
      </c>
      <c r="T60" s="14">
        <f>E60/(B$29)</f>
        <v>30.718888888888891</v>
      </c>
      <c r="U60" s="14">
        <f>F60/(C$29)</f>
        <v>13.148409893992934</v>
      </c>
      <c r="V60" s="14">
        <f>G60/(D$29)</f>
        <v>1.5722222222222222</v>
      </c>
      <c r="W60" s="18">
        <f>H60/(B$29)</f>
        <v>28.948888888888892</v>
      </c>
      <c r="X60" s="18">
        <f>I60/(C$29)</f>
        <v>13.896113074204946</v>
      </c>
      <c r="Y60" s="18">
        <f>J60/(D$29)</f>
        <v>1</v>
      </c>
      <c r="AA60" s="32" t="s">
        <v>228</v>
      </c>
      <c r="AB60" s="18">
        <f t="shared" si="15"/>
        <v>4.695003970847476</v>
      </c>
      <c r="AC60" s="18">
        <f t="shared" si="15"/>
        <v>4.0484358463281236</v>
      </c>
      <c r="AD60" s="18">
        <f t="shared" si="15"/>
        <v>0</v>
      </c>
      <c r="AE60" s="14">
        <f t="shared" si="15"/>
        <v>4.9410541291925281</v>
      </c>
      <c r="AF60" s="14">
        <f t="shared" si="15"/>
        <v>3.7168164322938906</v>
      </c>
      <c r="AG60" s="14">
        <f t="shared" si="15"/>
        <v>0.65280514650220756</v>
      </c>
      <c r="AH60" s="18">
        <f t="shared" si="15"/>
        <v>4.8554360708997191</v>
      </c>
      <c r="AI60" s="18">
        <f t="shared" si="15"/>
        <v>3.7966094934647576</v>
      </c>
      <c r="AJ60" s="18">
        <f t="shared" si="15"/>
        <v>0</v>
      </c>
      <c r="AK60" s="14"/>
      <c r="AL60" s="38"/>
      <c r="AN60" s="32" t="s">
        <v>228</v>
      </c>
      <c r="AO60" s="14">
        <f t="shared" si="16"/>
        <v>1.1859557309540152</v>
      </c>
      <c r="AP60" s="14">
        <f t="shared" si="17"/>
        <v>0.79464400119591683</v>
      </c>
      <c r="AQ60" s="14">
        <f t="shared" si="18"/>
        <v>1.5722222222222222</v>
      </c>
      <c r="AR60" s="18">
        <f t="shared" si="19"/>
        <v>1.1176218256691832</v>
      </c>
      <c r="AS60" s="18">
        <f t="shared" si="20"/>
        <v>0.83983257164822966</v>
      </c>
      <c r="AT60" s="18">
        <f t="shared" si="21"/>
        <v>1</v>
      </c>
      <c r="AV60" s="32" t="s">
        <v>228</v>
      </c>
      <c r="AW60" s="14">
        <f t="shared" si="22"/>
        <v>0.24605015834505262</v>
      </c>
      <c r="AX60" s="14">
        <f t="shared" si="22"/>
        <v>-0.33161941403423323</v>
      </c>
      <c r="AY60" s="14">
        <f t="shared" si="22"/>
        <v>0.65280514650220756</v>
      </c>
      <c r="AZ60" s="18">
        <f t="shared" si="22"/>
        <v>0.16043210005224298</v>
      </c>
      <c r="BA60" s="18">
        <f t="shared" si="22"/>
        <v>-0.25182635286336563</v>
      </c>
      <c r="BB60" s="18">
        <f t="shared" si="22"/>
        <v>0</v>
      </c>
      <c r="BD60" s="66">
        <f t="shared" si="25"/>
        <v>0.18907863027100899</v>
      </c>
      <c r="BE60" s="67">
        <f t="shared" si="26"/>
        <v>-3.0464750937040885E-2</v>
      </c>
    </row>
    <row r="61" spans="1:57" x14ac:dyDescent="0.2">
      <c r="A61" s="32" t="s">
        <v>229</v>
      </c>
      <c r="B61" s="37">
        <v>83.56</v>
      </c>
      <c r="C61" s="37">
        <v>61.18</v>
      </c>
      <c r="D61" s="37">
        <v>13.94</v>
      </c>
      <c r="E61" s="14">
        <v>67.3</v>
      </c>
      <c r="F61" s="14">
        <v>50.31</v>
      </c>
      <c r="G61" s="14">
        <v>7.02</v>
      </c>
      <c r="H61" s="14">
        <v>68.930000000000007</v>
      </c>
      <c r="I61" s="14">
        <v>47.96</v>
      </c>
      <c r="J61" s="14">
        <v>3.8</v>
      </c>
      <c r="K61" s="14"/>
      <c r="L61" s="66">
        <f t="shared" si="23"/>
        <v>-11.350000000000009</v>
      </c>
      <c r="M61" s="67">
        <f t="shared" si="24"/>
        <v>-12.663333333333334</v>
      </c>
      <c r="N61" s="14"/>
      <c r="P61" s="32" t="s">
        <v>229</v>
      </c>
      <c r="Q61" s="18">
        <f>B61/B$30</f>
        <v>69.63333333333334</v>
      </c>
      <c r="R61" s="18">
        <f>C61/C$30</f>
        <v>50.983333333333334</v>
      </c>
      <c r="S61" s="18">
        <f>D61/D$30</f>
        <v>11.616666666666667</v>
      </c>
      <c r="T61" s="14">
        <f>E61/(B$30)</f>
        <v>56.083333333333336</v>
      </c>
      <c r="U61" s="14">
        <f>F61/(C$30)</f>
        <v>41.925000000000004</v>
      </c>
      <c r="V61" s="14">
        <f>G61/(D$30)</f>
        <v>5.85</v>
      </c>
      <c r="W61" s="18">
        <f>H61/(B$30)</f>
        <v>57.441666666666677</v>
      </c>
      <c r="X61" s="18">
        <f>I61/(C$30)</f>
        <v>39.966666666666669</v>
      </c>
      <c r="Y61" s="18">
        <f>J61/(D$30)</f>
        <v>3.1666666666666665</v>
      </c>
      <c r="AA61" s="32" t="s">
        <v>229</v>
      </c>
      <c r="AB61" s="18">
        <f t="shared" si="15"/>
        <v>6.12170618145859</v>
      </c>
      <c r="AC61" s="18">
        <f t="shared" si="15"/>
        <v>5.6719537959496842</v>
      </c>
      <c r="AD61" s="18">
        <f t="shared" si="15"/>
        <v>3.5381242502599046</v>
      </c>
      <c r="AE61" s="14">
        <f t="shared" si="15"/>
        <v>5.8095001938891615</v>
      </c>
      <c r="AF61" s="14">
        <f t="shared" si="15"/>
        <v>5.389738878676984</v>
      </c>
      <c r="AG61" s="14">
        <f t="shared" si="15"/>
        <v>2.5484366246960422</v>
      </c>
      <c r="AH61" s="18">
        <f t="shared" si="15"/>
        <v>5.8440257043695567</v>
      </c>
      <c r="AI61" s="18">
        <f t="shared" si="15"/>
        <v>5.3207253478057055</v>
      </c>
      <c r="AJ61" s="18">
        <f t="shared" si="15"/>
        <v>1.6629650127224291</v>
      </c>
      <c r="AK61" s="14"/>
      <c r="AL61" s="38"/>
      <c r="AN61" s="32" t="s">
        <v>229</v>
      </c>
      <c r="AO61" s="14">
        <f t="shared" si="16"/>
        <v>0.80540928674006695</v>
      </c>
      <c r="AP61" s="14">
        <f t="shared" si="17"/>
        <v>0.82232755802549862</v>
      </c>
      <c r="AQ61" s="14">
        <f t="shared" si="18"/>
        <v>0.50358680057388805</v>
      </c>
      <c r="AR61" s="18">
        <f t="shared" si="19"/>
        <v>0.82491622786022023</v>
      </c>
      <c r="AS61" s="18">
        <f t="shared" si="20"/>
        <v>0.78391631252043148</v>
      </c>
      <c r="AT61" s="18">
        <f t="shared" si="21"/>
        <v>0.27259684361549497</v>
      </c>
      <c r="AV61" s="32" t="s">
        <v>229</v>
      </c>
      <c r="AW61" s="14">
        <f t="shared" si="22"/>
        <v>-0.31220598756942897</v>
      </c>
      <c r="AX61" s="14">
        <f t="shared" si="22"/>
        <v>-0.28221491727269987</v>
      </c>
      <c r="AY61" s="14">
        <f t="shared" si="22"/>
        <v>-0.98968762556386247</v>
      </c>
      <c r="AZ61" s="18">
        <f t="shared" si="22"/>
        <v>-0.27768047708903421</v>
      </c>
      <c r="BA61" s="18">
        <f t="shared" si="22"/>
        <v>-0.35122844814397897</v>
      </c>
      <c r="BB61" s="18">
        <f t="shared" si="22"/>
        <v>-1.8751592375374753</v>
      </c>
      <c r="BD61" s="66">
        <f t="shared" si="25"/>
        <v>-0.5280361768019971</v>
      </c>
      <c r="BE61" s="67">
        <f t="shared" si="26"/>
        <v>-0.83468938759016276</v>
      </c>
    </row>
    <row r="64" spans="1:57" x14ac:dyDescent="0.2">
      <c r="A64" s="34" t="s">
        <v>235</v>
      </c>
      <c r="B64" s="34"/>
      <c r="C64" s="34"/>
      <c r="D64" s="34"/>
      <c r="L64" s="152" t="s">
        <v>402</v>
      </c>
      <c r="M64" s="152"/>
      <c r="P64" s="34" t="s">
        <v>236</v>
      </c>
      <c r="Q64" s="34"/>
      <c r="R64" s="34"/>
      <c r="S64" s="34"/>
      <c r="AA64" s="34" t="s">
        <v>237</v>
      </c>
      <c r="AB64" s="34"/>
      <c r="AC64" s="34"/>
      <c r="AD64" s="34"/>
      <c r="AN64" s="34" t="s">
        <v>238</v>
      </c>
      <c r="AV64" s="34" t="s">
        <v>239</v>
      </c>
    </row>
    <row r="65" spans="1:57" x14ac:dyDescent="0.2">
      <c r="B65" s="150" t="s">
        <v>201</v>
      </c>
      <c r="C65" s="150"/>
      <c r="D65" s="150"/>
      <c r="E65" s="151" t="s">
        <v>202</v>
      </c>
      <c r="F65" s="151"/>
      <c r="G65" s="151"/>
      <c r="H65" s="150" t="s">
        <v>255</v>
      </c>
      <c r="I65" s="150"/>
      <c r="J65" s="150"/>
      <c r="K65" s="35"/>
      <c r="L65" s="65" t="s">
        <v>400</v>
      </c>
      <c r="M65" s="64" t="s">
        <v>401</v>
      </c>
      <c r="N65" s="35"/>
      <c r="Q65" s="150" t="s">
        <v>201</v>
      </c>
      <c r="R65" s="150"/>
      <c r="S65" s="150"/>
      <c r="T65" s="151" t="s">
        <v>202</v>
      </c>
      <c r="U65" s="151"/>
      <c r="V65" s="151"/>
      <c r="W65" s="150" t="s">
        <v>255</v>
      </c>
      <c r="X65" s="150"/>
      <c r="Y65" s="150"/>
      <c r="AB65" s="150" t="s">
        <v>201</v>
      </c>
      <c r="AC65" s="150"/>
      <c r="AD65" s="150"/>
      <c r="AE65" s="151" t="s">
        <v>202</v>
      </c>
      <c r="AF65" s="151"/>
      <c r="AG65" s="151"/>
      <c r="AH65" s="150" t="s">
        <v>255</v>
      </c>
      <c r="AI65" s="150"/>
      <c r="AJ65" s="150"/>
      <c r="AK65" s="35"/>
      <c r="AL65" s="36"/>
      <c r="AO65" s="151" t="s">
        <v>202</v>
      </c>
      <c r="AP65" s="151"/>
      <c r="AQ65" s="151"/>
      <c r="AR65" s="150" t="s">
        <v>255</v>
      </c>
      <c r="AS65" s="150"/>
      <c r="AT65" s="150"/>
      <c r="AW65" s="151" t="s">
        <v>202</v>
      </c>
      <c r="AX65" s="151"/>
      <c r="AY65" s="151"/>
      <c r="AZ65" s="150" t="s">
        <v>255</v>
      </c>
      <c r="BA65" s="150"/>
      <c r="BB65" s="150"/>
      <c r="BD65" s="65" t="s">
        <v>400</v>
      </c>
      <c r="BE65" s="64" t="s">
        <v>401</v>
      </c>
    </row>
    <row r="66" spans="1:57" x14ac:dyDescent="0.2">
      <c r="A66" s="32" t="s">
        <v>203</v>
      </c>
      <c r="B66" s="37">
        <v>428.17</v>
      </c>
      <c r="C66" s="37">
        <v>494.65</v>
      </c>
      <c r="D66" s="37">
        <v>98.68</v>
      </c>
      <c r="E66" s="14">
        <v>499.02</v>
      </c>
      <c r="F66" s="14">
        <v>462.74</v>
      </c>
      <c r="G66" s="14">
        <v>98.68</v>
      </c>
      <c r="H66" s="14">
        <v>483.72</v>
      </c>
      <c r="I66" s="14">
        <v>462.74</v>
      </c>
      <c r="J66" s="14">
        <v>252.22</v>
      </c>
      <c r="K66" s="14"/>
      <c r="L66" s="66">
        <f>AVERAGE(E66:G66)-(AVERAGE(B66:D66))</f>
        <v>12.980000000000018</v>
      </c>
      <c r="M66" s="67">
        <f>AVERAGE(H66:J66)-(AVERAGE(B66:D66))</f>
        <v>59.06</v>
      </c>
      <c r="N66" s="14"/>
      <c r="P66" s="32" t="s">
        <v>203</v>
      </c>
      <c r="Q66" s="18">
        <f>B66/B$4</f>
        <v>1.7253787878787881</v>
      </c>
      <c r="R66" s="18">
        <f>C66/C$4</f>
        <v>1.5478611884720093</v>
      </c>
      <c r="S66" s="18">
        <f>D66/D$4</f>
        <v>6.0913580246913588</v>
      </c>
      <c r="T66" s="14">
        <f>E66/(B$4)</f>
        <v>2.0108800773694391</v>
      </c>
      <c r="U66" s="14">
        <f>F66/(C$4)</f>
        <v>1.4480082611008542</v>
      </c>
      <c r="V66" s="14">
        <f>G66/(D$4)</f>
        <v>6.0913580246913588</v>
      </c>
      <c r="W66" s="18">
        <f>H66/(B$4)</f>
        <v>1.9492263056092844</v>
      </c>
      <c r="X66" s="18">
        <f>I66/(C$4)</f>
        <v>1.4480082611008542</v>
      </c>
      <c r="Y66" s="18">
        <f>J66/(D$4)</f>
        <v>15.569135802469136</v>
      </c>
      <c r="AA66" s="32" t="s">
        <v>203</v>
      </c>
      <c r="AB66" s="18">
        <f t="shared" ref="AB66:AJ92" si="27">LOG(Q66,2)</f>
        <v>0.78691312444359751</v>
      </c>
      <c r="AC66" s="18">
        <f t="shared" si="27"/>
        <v>0.63027609701041198</v>
      </c>
      <c r="AD66" s="18">
        <f t="shared" si="27"/>
        <v>2.6067639025281362</v>
      </c>
      <c r="AE66" s="14">
        <f t="shared" si="27"/>
        <v>1.0078270463656716</v>
      </c>
      <c r="AF66" s="14">
        <f t="shared" si="27"/>
        <v>0.53406983323274604</v>
      </c>
      <c r="AG66" s="14">
        <f t="shared" si="27"/>
        <v>2.6067639025281362</v>
      </c>
      <c r="AH66" s="18">
        <f t="shared" si="27"/>
        <v>0.96290159753614502</v>
      </c>
      <c r="AI66" s="18">
        <f t="shared" si="27"/>
        <v>0.53406983323274604</v>
      </c>
      <c r="AJ66" s="18">
        <f t="shared" si="27"/>
        <v>3.9606169617131832</v>
      </c>
      <c r="AK66" s="14"/>
      <c r="AL66" s="38"/>
      <c r="AN66" s="32" t="s">
        <v>203</v>
      </c>
      <c r="AO66" s="14">
        <f t="shared" ref="AO66:AO92" si="28">E66/B66</f>
        <v>1.1654716584534179</v>
      </c>
      <c r="AP66" s="14">
        <f t="shared" ref="AP66:AP92" si="29">F66/C66</f>
        <v>0.93548974022035791</v>
      </c>
      <c r="AQ66" s="14">
        <f t="shared" ref="AQ66:AQ92" si="30">G66/D66</f>
        <v>1</v>
      </c>
      <c r="AR66" s="18">
        <f t="shared" ref="AR66:AR92" si="31">H66/B66</f>
        <v>1.1297381881028563</v>
      </c>
      <c r="AS66" s="18">
        <f t="shared" ref="AS66:AS92" si="32">I66/C66</f>
        <v>0.93548974022035791</v>
      </c>
      <c r="AT66" s="18">
        <f t="shared" ref="AT66:AT92" si="33">J66/D66</f>
        <v>2.5559383867044994</v>
      </c>
      <c r="AV66" s="32" t="s">
        <v>203</v>
      </c>
      <c r="AW66" s="14">
        <f t="shared" ref="AW66:BB92" si="34">LOG(AO66,2)</f>
        <v>0.22091392192207407</v>
      </c>
      <c r="AX66" s="14">
        <f t="shared" si="34"/>
        <v>-9.6206263777665738E-2</v>
      </c>
      <c r="AY66" s="14">
        <f t="shared" si="34"/>
        <v>0</v>
      </c>
      <c r="AZ66" s="18">
        <f t="shared" si="34"/>
        <v>0.17598847309254759</v>
      </c>
      <c r="BA66" s="18">
        <f t="shared" si="34"/>
        <v>-9.6206263777665738E-2</v>
      </c>
      <c r="BB66" s="18">
        <f t="shared" si="34"/>
        <v>1.3538530591850475</v>
      </c>
      <c r="BD66" s="66">
        <f>AVERAGE(AW66:AY66)</f>
        <v>4.1569219381469444E-2</v>
      </c>
      <c r="BE66" s="67">
        <f>AVERAGE(AZ66:BB66)</f>
        <v>0.47787842283330978</v>
      </c>
    </row>
    <row r="67" spans="1:57" x14ac:dyDescent="0.2">
      <c r="A67" s="32" t="s">
        <v>204</v>
      </c>
      <c r="B67" s="37">
        <v>134.6</v>
      </c>
      <c r="C67" s="37">
        <v>141.46</v>
      </c>
      <c r="D67" s="37">
        <v>11.71</v>
      </c>
      <c r="E67" s="14">
        <v>353.38</v>
      </c>
      <c r="F67" s="14">
        <v>168.74</v>
      </c>
      <c r="G67" s="14">
        <v>16.07</v>
      </c>
      <c r="H67" s="14">
        <v>247.7</v>
      </c>
      <c r="I67" s="14">
        <v>142.99</v>
      </c>
      <c r="J67" s="14">
        <v>26.62</v>
      </c>
      <c r="K67" s="14"/>
      <c r="L67" s="66">
        <f t="shared" ref="L67:L92" si="35">AVERAGE(E67:G67)-(AVERAGE(B67:D67))</f>
        <v>83.473333333333343</v>
      </c>
      <c r="M67" s="67">
        <f t="shared" ref="M67:M92" si="36">AVERAGE(H67:J67)-(AVERAGE(B67:D67))</f>
        <v>43.179999999999993</v>
      </c>
      <c r="N67" s="14"/>
      <c r="P67" s="32" t="s">
        <v>204</v>
      </c>
      <c r="Q67" s="18">
        <f>B67/B$5</f>
        <v>1.7207875223727946</v>
      </c>
      <c r="R67" s="18">
        <f>C67/C$5</f>
        <v>2.6741020793950852</v>
      </c>
      <c r="S67" s="18">
        <f>D67/D$5</f>
        <v>1.826833073322933</v>
      </c>
      <c r="T67" s="14">
        <f>E67/(B$5)</f>
        <v>4.5177703912042952</v>
      </c>
      <c r="U67" s="14">
        <f>F67/(C$5)</f>
        <v>3.1897920604914938</v>
      </c>
      <c r="V67" s="14">
        <f>G67/(D$5)</f>
        <v>2.5070202808112323</v>
      </c>
      <c r="W67" s="18">
        <f>H67/(B$5)</f>
        <v>3.1667092815136795</v>
      </c>
      <c r="X67" s="18">
        <f>I67/(C$5)</f>
        <v>2.7030245746691874</v>
      </c>
      <c r="Y67" s="18">
        <f>J67/(D$5)</f>
        <v>4.1528861154446179</v>
      </c>
      <c r="AA67" s="32" t="s">
        <v>204</v>
      </c>
      <c r="AB67" s="18">
        <f t="shared" si="27"/>
        <v>0.7830689687647342</v>
      </c>
      <c r="AC67" s="18">
        <f t="shared" si="27"/>
        <v>1.4190545389638567</v>
      </c>
      <c r="AD67" s="18">
        <f t="shared" si="27"/>
        <v>0.86934481388247409</v>
      </c>
      <c r="AE67" s="14">
        <f t="shared" si="27"/>
        <v>2.1756109498171985</v>
      </c>
      <c r="AF67" s="14">
        <f t="shared" si="27"/>
        <v>1.6734623791388428</v>
      </c>
      <c r="AG67" s="14">
        <f t="shared" si="27"/>
        <v>1.3259736670563527</v>
      </c>
      <c r="AH67" s="18">
        <f t="shared" si="27"/>
        <v>1.6629844274007801</v>
      </c>
      <c r="AI67" s="18">
        <f t="shared" si="27"/>
        <v>1.4345746282589205</v>
      </c>
      <c r="AJ67" s="18">
        <f t="shared" si="27"/>
        <v>2.0541143092931509</v>
      </c>
      <c r="AK67" s="14"/>
      <c r="AL67" s="38"/>
      <c r="AN67" s="32" t="s">
        <v>204</v>
      </c>
      <c r="AO67" s="14">
        <f t="shared" si="28"/>
        <v>2.625408618127786</v>
      </c>
      <c r="AP67" s="14">
        <f t="shared" si="29"/>
        <v>1.192846034214619</v>
      </c>
      <c r="AQ67" s="14">
        <f t="shared" si="30"/>
        <v>1.3723313407344149</v>
      </c>
      <c r="AR67" s="18">
        <f t="shared" si="31"/>
        <v>1.8402674591381871</v>
      </c>
      <c r="AS67" s="18">
        <f t="shared" si="32"/>
        <v>1.0108157783118903</v>
      </c>
      <c r="AT67" s="18">
        <f t="shared" si="33"/>
        <v>2.2732707087959008</v>
      </c>
      <c r="AV67" s="32" t="s">
        <v>204</v>
      </c>
      <c r="AW67" s="14">
        <f t="shared" si="34"/>
        <v>1.3925419810524646</v>
      </c>
      <c r="AX67" s="14">
        <f t="shared" si="34"/>
        <v>0.25440784017498613</v>
      </c>
      <c r="AY67" s="14">
        <f t="shared" si="34"/>
        <v>0.45662885317387852</v>
      </c>
      <c r="AZ67" s="18">
        <f t="shared" si="34"/>
        <v>0.87991545863604603</v>
      </c>
      <c r="BA67" s="18">
        <f t="shared" si="34"/>
        <v>1.5520089295063716E-2</v>
      </c>
      <c r="BB67" s="18">
        <f t="shared" si="34"/>
        <v>1.1847694954106767</v>
      </c>
      <c r="BD67" s="66">
        <f t="shared" ref="BD67:BD92" si="37">AVERAGE(AW67:AY67)</f>
        <v>0.70119289146710972</v>
      </c>
      <c r="BE67" s="67">
        <f t="shared" ref="BE67:BE92" si="38">AVERAGE(AZ67:BB67)</f>
        <v>0.69340168111392886</v>
      </c>
    </row>
    <row r="68" spans="1:57" x14ac:dyDescent="0.2">
      <c r="A68" s="32" t="s">
        <v>205</v>
      </c>
      <c r="B68" s="37">
        <v>5430.23</v>
      </c>
      <c r="C68" s="37">
        <v>6351.99</v>
      </c>
      <c r="D68" s="37">
        <v>1783.18</v>
      </c>
      <c r="E68" s="14">
        <v>7139.86</v>
      </c>
      <c r="F68" s="14">
        <v>7076.76</v>
      </c>
      <c r="G68" s="14">
        <v>1748.23</v>
      </c>
      <c r="H68" s="14">
        <v>8224</v>
      </c>
      <c r="I68" s="14">
        <v>7264.22</v>
      </c>
      <c r="J68" s="14">
        <v>2535.9299999999998</v>
      </c>
      <c r="K68" s="14"/>
      <c r="L68" s="66">
        <f t="shared" si="35"/>
        <v>799.8166666666657</v>
      </c>
      <c r="M68" s="67">
        <f t="shared" si="36"/>
        <v>1486.25</v>
      </c>
      <c r="N68" s="14"/>
      <c r="P68" s="32" t="s">
        <v>205</v>
      </c>
      <c r="Q68" s="18">
        <f>B68/B$6</f>
        <v>1.459664694545171</v>
      </c>
      <c r="R68" s="18">
        <f>C68/C$6</f>
        <v>1.8702070715844084</v>
      </c>
      <c r="S68" s="18">
        <f>D68/D$6</f>
        <v>0.89183079431446488</v>
      </c>
      <c r="T68" s="14">
        <f>E68/(B$6)</f>
        <v>1.9192191796655547</v>
      </c>
      <c r="U68" s="14">
        <f>F68/(C$6)</f>
        <v>2.0836000365091376</v>
      </c>
      <c r="V68" s="14">
        <f>G68/(D$6)</f>
        <v>0.87435107479019336</v>
      </c>
      <c r="W68" s="18">
        <f>H68/(B$6)</f>
        <v>2.210639779151065</v>
      </c>
      <c r="X68" s="18">
        <f>I68/(C$6)</f>
        <v>2.1387936085454937</v>
      </c>
      <c r="Y68" s="18">
        <f>J68/(D$6)</f>
        <v>1.2683074430096124</v>
      </c>
      <c r="AA68" s="32" t="s">
        <v>205</v>
      </c>
      <c r="AB68" s="18">
        <f t="shared" si="27"/>
        <v>0.545636999876562</v>
      </c>
      <c r="AC68" s="18">
        <f t="shared" si="27"/>
        <v>0.90319801589303728</v>
      </c>
      <c r="AD68" s="18">
        <f t="shared" si="27"/>
        <v>-0.16515807909095703</v>
      </c>
      <c r="AE68" s="14">
        <f t="shared" si="27"/>
        <v>0.94051948035034161</v>
      </c>
      <c r="AF68" s="14">
        <f t="shared" si="27"/>
        <v>1.0590783674803619</v>
      </c>
      <c r="AG68" s="14">
        <f t="shared" si="27"/>
        <v>-0.1937154190975014</v>
      </c>
      <c r="AH68" s="18">
        <f t="shared" si="27"/>
        <v>1.1444639590431529</v>
      </c>
      <c r="AI68" s="18">
        <f t="shared" si="27"/>
        <v>1.0967972705842082</v>
      </c>
      <c r="AJ68" s="18">
        <f t="shared" si="27"/>
        <v>0.34290450316045806</v>
      </c>
      <c r="AK68" s="14"/>
      <c r="AL68" s="38"/>
      <c r="AN68" s="32" t="s">
        <v>205</v>
      </c>
      <c r="AO68" s="14">
        <f t="shared" si="28"/>
        <v>1.3148356515285724</v>
      </c>
      <c r="AP68" s="14">
        <f t="shared" si="29"/>
        <v>1.114101250159399</v>
      </c>
      <c r="AQ68" s="14">
        <f t="shared" si="30"/>
        <v>0.98040018394104911</v>
      </c>
      <c r="AR68" s="18">
        <f t="shared" si="31"/>
        <v>1.5144846535045478</v>
      </c>
      <c r="AS68" s="18">
        <f t="shared" si="32"/>
        <v>1.14361326135589</v>
      </c>
      <c r="AT68" s="18">
        <f t="shared" si="33"/>
        <v>1.4221390998104508</v>
      </c>
      <c r="AV68" s="32" t="s">
        <v>205</v>
      </c>
      <c r="AW68" s="14">
        <f t="shared" si="34"/>
        <v>0.3948824804737795</v>
      </c>
      <c r="AX68" s="14">
        <f t="shared" si="34"/>
        <v>0.15588035158732483</v>
      </c>
      <c r="AY68" s="14">
        <f t="shared" si="34"/>
        <v>-2.8557340006544425E-2</v>
      </c>
      <c r="AZ68" s="18">
        <f t="shared" si="34"/>
        <v>0.59882695916659068</v>
      </c>
      <c r="BA68" s="18">
        <f t="shared" si="34"/>
        <v>0.19359925469117087</v>
      </c>
      <c r="BB68" s="18">
        <f t="shared" si="34"/>
        <v>0.50806258225141521</v>
      </c>
      <c r="BD68" s="66">
        <f t="shared" si="37"/>
        <v>0.17406849735151997</v>
      </c>
      <c r="BE68" s="67">
        <f t="shared" si="38"/>
        <v>0.43349626536972563</v>
      </c>
    </row>
    <row r="69" spans="1:57" x14ac:dyDescent="0.2">
      <c r="A69" s="32" t="s">
        <v>206</v>
      </c>
      <c r="B69" s="37">
        <v>7.09</v>
      </c>
      <c r="C69" s="37">
        <v>5</v>
      </c>
      <c r="D69" s="31">
        <v>1.18</v>
      </c>
      <c r="E69" s="14">
        <v>97.54</v>
      </c>
      <c r="F69" s="14">
        <v>70.25</v>
      </c>
      <c r="G69" s="14">
        <v>6.45</v>
      </c>
      <c r="H69" s="14">
        <v>21.17</v>
      </c>
      <c r="I69" s="14">
        <v>33.03</v>
      </c>
      <c r="J69" s="14">
        <v>2.0099999999999998</v>
      </c>
      <c r="K69" s="14"/>
      <c r="L69" s="66">
        <f t="shared" si="35"/>
        <v>53.656666666666673</v>
      </c>
      <c r="M69" s="67">
        <f t="shared" si="36"/>
        <v>14.313333333333336</v>
      </c>
      <c r="N69" s="14"/>
      <c r="P69" s="32" t="s">
        <v>206</v>
      </c>
      <c r="Q69" s="18">
        <f>B69/B$7</f>
        <v>3.5808080808080809</v>
      </c>
      <c r="R69" s="18">
        <f>C69/C$7</f>
        <v>2.0080321285140559</v>
      </c>
      <c r="S69" s="18">
        <f>D69/D$7</f>
        <v>1</v>
      </c>
      <c r="T69" s="14">
        <f>E69/(B$7)</f>
        <v>49.262626262626263</v>
      </c>
      <c r="U69" s="14">
        <f>F69/(C$7)</f>
        <v>28.212851405622487</v>
      </c>
      <c r="V69" s="14">
        <f>G69/(D$7)</f>
        <v>5.4661016949152543</v>
      </c>
      <c r="W69" s="18">
        <f>H69/(B$7)</f>
        <v>10.691919191919192</v>
      </c>
      <c r="X69" s="18">
        <f>I69/(C$7)</f>
        <v>13.265060240963855</v>
      </c>
      <c r="Y69" s="18">
        <f>J69/(D$7)</f>
        <v>1.7033898305084745</v>
      </c>
      <c r="AA69" s="32" t="s">
        <v>206</v>
      </c>
      <c r="AB69" s="18">
        <f t="shared" si="27"/>
        <v>1.8402851971599066</v>
      </c>
      <c r="AC69" s="18">
        <f t="shared" si="27"/>
        <v>1.0057823525940059</v>
      </c>
      <c r="AD69" s="18">
        <f t="shared" si="27"/>
        <v>0</v>
      </c>
      <c r="AE69" s="14">
        <f t="shared" si="27"/>
        <v>5.6224216369562585</v>
      </c>
      <c r="AF69" s="14">
        <f t="shared" si="27"/>
        <v>4.8182805779275695</v>
      </c>
      <c r="AG69" s="14">
        <f t="shared" si="27"/>
        <v>2.4505123009487755</v>
      </c>
      <c r="AH69" s="18">
        <f t="shared" si="27"/>
        <v>3.41844893392798</v>
      </c>
      <c r="AI69" s="18">
        <f t="shared" si="27"/>
        <v>3.7295593222174444</v>
      </c>
      <c r="AJ69" s="18">
        <f t="shared" si="27"/>
        <v>0.76840864181708735</v>
      </c>
      <c r="AK69" s="14"/>
      <c r="AL69" s="38"/>
      <c r="AN69" s="32" t="s">
        <v>206</v>
      </c>
      <c r="AO69" s="14">
        <f t="shared" si="28"/>
        <v>13.757404795486602</v>
      </c>
      <c r="AP69" s="14">
        <f t="shared" si="29"/>
        <v>14.05</v>
      </c>
      <c r="AQ69" s="14">
        <f t="shared" si="30"/>
        <v>5.4661016949152543</v>
      </c>
      <c r="AR69" s="18">
        <f t="shared" si="31"/>
        <v>2.9858956276445703</v>
      </c>
      <c r="AS69" s="18">
        <f t="shared" si="32"/>
        <v>6.6059999999999999</v>
      </c>
      <c r="AT69" s="18">
        <f t="shared" si="33"/>
        <v>1.7033898305084745</v>
      </c>
      <c r="AV69" s="32" t="s">
        <v>206</v>
      </c>
      <c r="AW69" s="14">
        <f t="shared" si="34"/>
        <v>3.7821364397963517</v>
      </c>
      <c r="AX69" s="14">
        <f t="shared" si="34"/>
        <v>3.8124982253335644</v>
      </c>
      <c r="AY69" s="14">
        <f t="shared" si="34"/>
        <v>2.4505123009487755</v>
      </c>
      <c r="AZ69" s="18">
        <f t="shared" si="34"/>
        <v>1.5781637367680736</v>
      </c>
      <c r="BA69" s="18">
        <f t="shared" si="34"/>
        <v>2.723776969623438</v>
      </c>
      <c r="BB69" s="18">
        <f t="shared" si="34"/>
        <v>0.76840864181708735</v>
      </c>
      <c r="BD69" s="66">
        <f t="shared" si="37"/>
        <v>3.3483823220262305</v>
      </c>
      <c r="BE69" s="67">
        <f t="shared" si="38"/>
        <v>1.6901164494028664</v>
      </c>
    </row>
    <row r="70" spans="1:57" x14ac:dyDescent="0.2">
      <c r="A70" s="32" t="s">
        <v>207</v>
      </c>
      <c r="B70" s="37">
        <v>611.1</v>
      </c>
      <c r="C70" s="37">
        <v>3093.08</v>
      </c>
      <c r="D70" s="31">
        <v>87.9</v>
      </c>
      <c r="E70" s="14">
        <v>2262.7399999999998</v>
      </c>
      <c r="F70" s="14">
        <v>1366.65</v>
      </c>
      <c r="G70" s="31">
        <v>87.9</v>
      </c>
      <c r="H70" s="14">
        <v>2460.9899999999998</v>
      </c>
      <c r="I70" s="14">
        <v>902.06</v>
      </c>
      <c r="J70" s="14">
        <v>902.06</v>
      </c>
      <c r="K70" s="14"/>
      <c r="L70" s="66">
        <f t="shared" si="35"/>
        <v>-24.930000000000064</v>
      </c>
      <c r="M70" s="67">
        <f t="shared" si="36"/>
        <v>157.67666666666651</v>
      </c>
      <c r="N70" s="14"/>
      <c r="P70" s="32" t="s">
        <v>207</v>
      </c>
      <c r="Q70" s="18">
        <f>B70/B$8</f>
        <v>6.9522184300341294</v>
      </c>
      <c r="R70" s="18">
        <f>C70/C$8</f>
        <v>3.4289071680376031</v>
      </c>
      <c r="S70" s="18">
        <f>D70/D$8</f>
        <v>1</v>
      </c>
      <c r="T70" s="14">
        <f>E70/(B$8)</f>
        <v>25.742207053469848</v>
      </c>
      <c r="U70" s="14">
        <f>F70/(C$8)</f>
        <v>1.5150322594949339</v>
      </c>
      <c r="V70" s="14">
        <f>G70/(D$8)</f>
        <v>1</v>
      </c>
      <c r="W70" s="18">
        <f>H70/(B$8)</f>
        <v>27.997610921501703</v>
      </c>
      <c r="X70" s="18">
        <f>I70/(C$8)</f>
        <v>1</v>
      </c>
      <c r="Y70" s="18">
        <f>J70/(D$8)</f>
        <v>10.262343572241182</v>
      </c>
      <c r="AA70" s="32" t="s">
        <v>207</v>
      </c>
      <c r="AB70" s="18">
        <f t="shared" si="27"/>
        <v>2.7974734105436401</v>
      </c>
      <c r="AC70" s="18">
        <f t="shared" si="27"/>
        <v>1.7777488462319284</v>
      </c>
      <c r="AD70" s="18">
        <f t="shared" si="27"/>
        <v>0</v>
      </c>
      <c r="AE70" s="14">
        <f t="shared" si="27"/>
        <v>4.6860638457495742</v>
      </c>
      <c r="AF70" s="14">
        <f t="shared" si="27"/>
        <v>0.59934851324797278</v>
      </c>
      <c r="AG70" s="14">
        <f t="shared" si="27"/>
        <v>0</v>
      </c>
      <c r="AH70" s="18">
        <f t="shared" si="27"/>
        <v>4.8072318199592416</v>
      </c>
      <c r="AI70" s="18">
        <f t="shared" si="27"/>
        <v>0</v>
      </c>
      <c r="AJ70" s="18">
        <f t="shared" si="27"/>
        <v>3.3592883262183957</v>
      </c>
      <c r="AK70" s="14"/>
      <c r="AL70" s="38"/>
      <c r="AN70" s="32" t="s">
        <v>207</v>
      </c>
      <c r="AO70" s="14">
        <f t="shared" si="28"/>
        <v>3.7027327769595808</v>
      </c>
      <c r="AP70" s="14">
        <f t="shared" si="29"/>
        <v>0.44184114216250475</v>
      </c>
      <c r="AQ70" s="14">
        <f t="shared" si="30"/>
        <v>1</v>
      </c>
      <c r="AR70" s="18">
        <f t="shared" si="31"/>
        <v>4.027147766323024</v>
      </c>
      <c r="AS70" s="18">
        <f t="shared" si="32"/>
        <v>0.29163810829335157</v>
      </c>
      <c r="AT70" s="18">
        <f t="shared" si="33"/>
        <v>10.262343572241182</v>
      </c>
      <c r="AV70" s="32" t="s">
        <v>207</v>
      </c>
      <c r="AW70" s="14">
        <f t="shared" si="34"/>
        <v>1.8885904352059346</v>
      </c>
      <c r="AX70" s="14">
        <f t="shared" si="34"/>
        <v>-1.1784003329839554</v>
      </c>
      <c r="AY70" s="14">
        <f t="shared" si="34"/>
        <v>0</v>
      </c>
      <c r="AZ70" s="18">
        <f t="shared" si="34"/>
        <v>2.0097584094156011</v>
      </c>
      <c r="BA70" s="18">
        <f t="shared" si="34"/>
        <v>-1.7777488462319286</v>
      </c>
      <c r="BB70" s="18">
        <f t="shared" si="34"/>
        <v>3.3592883262183957</v>
      </c>
      <c r="BD70" s="66">
        <f t="shared" si="37"/>
        <v>0.23673003407399307</v>
      </c>
      <c r="BE70" s="67">
        <f t="shared" si="38"/>
        <v>1.1970992964673561</v>
      </c>
    </row>
    <row r="71" spans="1:57" x14ac:dyDescent="0.2">
      <c r="A71" s="32" t="s">
        <v>208</v>
      </c>
      <c r="B71" s="37">
        <v>782.37</v>
      </c>
      <c r="C71" s="37">
        <v>993.15</v>
      </c>
      <c r="D71" s="37">
        <v>3003.62</v>
      </c>
      <c r="E71" s="14">
        <v>1307.5</v>
      </c>
      <c r="F71" s="14">
        <v>1111.8599999999999</v>
      </c>
      <c r="G71" s="14">
        <v>3384.89</v>
      </c>
      <c r="H71" s="14">
        <v>1364.39</v>
      </c>
      <c r="I71" s="14">
        <v>1138.82</v>
      </c>
      <c r="J71" s="14">
        <v>3294.2</v>
      </c>
      <c r="K71" s="14"/>
      <c r="L71" s="66">
        <f t="shared" si="35"/>
        <v>341.7033333333336</v>
      </c>
      <c r="M71" s="67">
        <f t="shared" si="36"/>
        <v>339.42333333333363</v>
      </c>
      <c r="N71" s="14"/>
      <c r="P71" s="32" t="s">
        <v>208</v>
      </c>
      <c r="Q71" s="18">
        <f>B71/B$9</f>
        <v>2.1538059187887129</v>
      </c>
      <c r="R71" s="18">
        <f>C71/C$9</f>
        <v>3.9157434057485312</v>
      </c>
      <c r="S71" s="18">
        <f>D71/D$9</f>
        <v>1.6589727869739799</v>
      </c>
      <c r="T71" s="14">
        <f>E71/(B$9)</f>
        <v>3.5994494150034413</v>
      </c>
      <c r="U71" s="14">
        <f>F71/(C$9)</f>
        <v>4.3837874068525018</v>
      </c>
      <c r="V71" s="14">
        <f>G71/(D$9)</f>
        <v>1.8695575328771132</v>
      </c>
      <c r="W71" s="18">
        <f>H71/(B$9)</f>
        <v>3.7560633172746045</v>
      </c>
      <c r="X71" s="18">
        <f>I71/(C$9)</f>
        <v>4.4900839806016632</v>
      </c>
      <c r="Y71" s="18">
        <f>J71/(D$9)</f>
        <v>1.8194672278283155</v>
      </c>
      <c r="AA71" s="32" t="s">
        <v>208</v>
      </c>
      <c r="AB71" s="18">
        <f t="shared" si="27"/>
        <v>1.1068882533100735</v>
      </c>
      <c r="AC71" s="18">
        <f t="shared" si="27"/>
        <v>1.9692862298591705</v>
      </c>
      <c r="AD71" s="18">
        <f t="shared" si="27"/>
        <v>0.73029022118245168</v>
      </c>
      <c r="AE71" s="14">
        <f t="shared" si="27"/>
        <v>1.8477762435014626</v>
      </c>
      <c r="AF71" s="14">
        <f t="shared" si="27"/>
        <v>2.1321778360456043</v>
      </c>
      <c r="AG71" s="14">
        <f t="shared" si="27"/>
        <v>0.90269686869238996</v>
      </c>
      <c r="AH71" s="18">
        <f t="shared" si="27"/>
        <v>1.9092213832121698</v>
      </c>
      <c r="AI71" s="18">
        <f t="shared" si="27"/>
        <v>2.1667424287669781</v>
      </c>
      <c r="AJ71" s="18">
        <f t="shared" si="27"/>
        <v>0.86351606564763606</v>
      </c>
      <c r="AK71" s="14"/>
      <c r="AL71" s="38"/>
      <c r="AN71" s="32" t="s">
        <v>208</v>
      </c>
      <c r="AO71" s="14">
        <f t="shared" si="28"/>
        <v>1.6712041617137672</v>
      </c>
      <c r="AP71" s="14">
        <f t="shared" si="29"/>
        <v>1.1195287720888083</v>
      </c>
      <c r="AQ71" s="14">
        <f t="shared" si="30"/>
        <v>1.1269368295589988</v>
      </c>
      <c r="AR71" s="18">
        <f t="shared" si="31"/>
        <v>1.7439191175530759</v>
      </c>
      <c r="AS71" s="18">
        <f t="shared" si="32"/>
        <v>1.1466747218446358</v>
      </c>
      <c r="AT71" s="18">
        <f t="shared" si="33"/>
        <v>1.0967432631291574</v>
      </c>
      <c r="AV71" s="32" t="s">
        <v>208</v>
      </c>
      <c r="AW71" s="14">
        <f t="shared" si="34"/>
        <v>0.74088799019138896</v>
      </c>
      <c r="AX71" s="14">
        <f t="shared" si="34"/>
        <v>0.16289160618643395</v>
      </c>
      <c r="AY71" s="14">
        <f t="shared" si="34"/>
        <v>0.1724066475099382</v>
      </c>
      <c r="AZ71" s="18">
        <f t="shared" si="34"/>
        <v>0.80233312990209615</v>
      </c>
      <c r="BA71" s="18">
        <f t="shared" si="34"/>
        <v>0.19745619890780822</v>
      </c>
      <c r="BB71" s="18">
        <f t="shared" si="34"/>
        <v>0.13322584446518418</v>
      </c>
      <c r="BD71" s="66">
        <f t="shared" si="37"/>
        <v>0.35872874796258708</v>
      </c>
      <c r="BE71" s="67">
        <f t="shared" si="38"/>
        <v>0.37767172442502955</v>
      </c>
    </row>
    <row r="72" spans="1:57" x14ac:dyDescent="0.2">
      <c r="A72" s="32" t="s">
        <v>209</v>
      </c>
      <c r="B72" s="37">
        <v>10151.51</v>
      </c>
      <c r="C72" s="37">
        <v>10003.700000000001</v>
      </c>
      <c r="D72" s="37">
        <v>852.91</v>
      </c>
      <c r="E72" s="14">
        <v>17738.75</v>
      </c>
      <c r="F72" s="14">
        <v>9273.02</v>
      </c>
      <c r="G72" s="14">
        <v>1134.3499999999999</v>
      </c>
      <c r="H72" s="14">
        <v>21687.82</v>
      </c>
      <c r="I72" s="14">
        <v>9066.01</v>
      </c>
      <c r="J72" s="14">
        <v>1438.75</v>
      </c>
      <c r="K72" s="14"/>
      <c r="L72" s="66">
        <f t="shared" si="35"/>
        <v>2379.333333333333</v>
      </c>
      <c r="M72" s="67">
        <f t="shared" si="36"/>
        <v>3728.1533333333346</v>
      </c>
      <c r="N72" s="14"/>
      <c r="P72" s="32" t="s">
        <v>209</v>
      </c>
      <c r="Q72" s="18">
        <f>B72/B$10</f>
        <v>4.1835674134150969</v>
      </c>
      <c r="R72" s="18">
        <f>C72/C$10</f>
        <v>3.9686828052970258</v>
      </c>
      <c r="S72" s="18">
        <f>D72/D$10</f>
        <v>1.2606941200815915</v>
      </c>
      <c r="T72" s="14">
        <f>E72/(B$10)</f>
        <v>7.3103662858744212</v>
      </c>
      <c r="U72" s="14">
        <f>F72/(C$10)</f>
        <v>3.6788063443701255</v>
      </c>
      <c r="V72" s="14">
        <f>G72/(D$10)</f>
        <v>1.6766931740917019</v>
      </c>
      <c r="W72" s="18">
        <f>H72/(B$10)</f>
        <v>8.9378286599739543</v>
      </c>
      <c r="X72" s="18">
        <f>I72/(C$10)</f>
        <v>3.5966810279847343</v>
      </c>
      <c r="Y72" s="18">
        <f>J72/(D$10)</f>
        <v>2.1266296153959856</v>
      </c>
      <c r="AA72" s="32" t="s">
        <v>209</v>
      </c>
      <c r="AB72" s="18">
        <f t="shared" si="27"/>
        <v>2.0647336826590443</v>
      </c>
      <c r="AC72" s="18">
        <f t="shared" si="27"/>
        <v>1.9886602603695405</v>
      </c>
      <c r="AD72" s="18">
        <f t="shared" si="27"/>
        <v>0.33421827965349554</v>
      </c>
      <c r="AE72" s="14">
        <f t="shared" si="27"/>
        <v>2.8699436942181564</v>
      </c>
      <c r="AF72" s="14">
        <f t="shared" si="27"/>
        <v>1.8792377335627779</v>
      </c>
      <c r="AG72" s="14">
        <f t="shared" si="27"/>
        <v>0.7456187075571723</v>
      </c>
      <c r="AH72" s="18">
        <f t="shared" si="27"/>
        <v>3.1599243882353596</v>
      </c>
      <c r="AI72" s="18">
        <f t="shared" si="27"/>
        <v>1.846666219592968</v>
      </c>
      <c r="AJ72" s="18">
        <f t="shared" si="27"/>
        <v>1.088568788088683</v>
      </c>
      <c r="AK72" s="14"/>
      <c r="AL72" s="38"/>
      <c r="AN72" s="32" t="s">
        <v>209</v>
      </c>
      <c r="AO72" s="14">
        <f t="shared" si="28"/>
        <v>1.747400140471713</v>
      </c>
      <c r="AP72" s="14">
        <f t="shared" si="29"/>
        <v>0.92695902516069051</v>
      </c>
      <c r="AQ72" s="14">
        <f t="shared" si="30"/>
        <v>1.3299761991300372</v>
      </c>
      <c r="AR72" s="18">
        <f t="shared" si="31"/>
        <v>2.1364132035529688</v>
      </c>
      <c r="AS72" s="18">
        <f t="shared" si="32"/>
        <v>0.90626568169777177</v>
      </c>
      <c r="AT72" s="18">
        <f t="shared" si="33"/>
        <v>1.6868720029076925</v>
      </c>
      <c r="AV72" s="32" t="s">
        <v>209</v>
      </c>
      <c r="AW72" s="14">
        <f t="shared" si="34"/>
        <v>0.80521001155911176</v>
      </c>
      <c r="AX72" s="14">
        <f t="shared" si="34"/>
        <v>-0.10942252680676255</v>
      </c>
      <c r="AY72" s="14">
        <f t="shared" si="34"/>
        <v>0.41140042790367659</v>
      </c>
      <c r="AZ72" s="18">
        <f t="shared" si="34"/>
        <v>1.0951907055763153</v>
      </c>
      <c r="BA72" s="18">
        <f t="shared" si="34"/>
        <v>-0.14199404077657252</v>
      </c>
      <c r="BB72" s="18">
        <f t="shared" si="34"/>
        <v>0.75435050843518714</v>
      </c>
      <c r="BD72" s="66">
        <f t="shared" si="37"/>
        <v>0.36906263755200858</v>
      </c>
      <c r="BE72" s="67">
        <f t="shared" si="38"/>
        <v>0.56918239107830992</v>
      </c>
    </row>
    <row r="73" spans="1:57" x14ac:dyDescent="0.2">
      <c r="A73" s="32" t="s">
        <v>210</v>
      </c>
      <c r="B73" s="37">
        <v>1458.83</v>
      </c>
      <c r="C73" s="37">
        <v>1586.38</v>
      </c>
      <c r="D73" s="37">
        <v>37.32</v>
      </c>
      <c r="E73" s="14">
        <v>2248.08</v>
      </c>
      <c r="F73" s="14">
        <v>1818.95</v>
      </c>
      <c r="G73" s="14">
        <v>183.64</v>
      </c>
      <c r="H73" s="14">
        <v>2449.2399999999998</v>
      </c>
      <c r="I73" s="14">
        <v>1855.3</v>
      </c>
      <c r="J73" s="14">
        <v>526.36</v>
      </c>
      <c r="K73" s="14"/>
      <c r="L73" s="66">
        <f t="shared" si="35"/>
        <v>389.38000000000011</v>
      </c>
      <c r="M73" s="67">
        <f t="shared" si="36"/>
        <v>582.79</v>
      </c>
      <c r="N73" s="14"/>
      <c r="P73" s="32" t="s">
        <v>210</v>
      </c>
      <c r="Q73" s="18">
        <f>B73/B$11</f>
        <v>2.14486510328604</v>
      </c>
      <c r="R73" s="18">
        <f>C73/C$11</f>
        <v>2.4055013040577427</v>
      </c>
      <c r="S73" s="18">
        <f>D73/D$11</f>
        <v>1.510931174089069</v>
      </c>
      <c r="T73" s="14">
        <f>E73/(B$11)</f>
        <v>3.3052708961258546</v>
      </c>
      <c r="U73" s="14">
        <f>F73/(C$11)</f>
        <v>2.7581579426214593</v>
      </c>
      <c r="V73" s="14">
        <f>G73/(D$11)</f>
        <v>7.4348178137651821</v>
      </c>
      <c r="W73" s="18">
        <f>H73/(B$11)</f>
        <v>3.6010291847386604</v>
      </c>
      <c r="X73" s="18">
        <f>I73/(C$11)</f>
        <v>2.8132771274337354</v>
      </c>
      <c r="Y73" s="18">
        <f>J73/(D$11)</f>
        <v>21.310121457489881</v>
      </c>
      <c r="AA73" s="32" t="s">
        <v>210</v>
      </c>
      <c r="AB73" s="18">
        <f t="shared" si="27"/>
        <v>1.100886915351825</v>
      </c>
      <c r="AC73" s="18">
        <f t="shared" si="27"/>
        <v>1.2663375815266109</v>
      </c>
      <c r="AD73" s="18">
        <f t="shared" si="27"/>
        <v>0.59543794437971886</v>
      </c>
      <c r="AE73" s="14">
        <f t="shared" si="27"/>
        <v>1.7247685181721</v>
      </c>
      <c r="AF73" s="14">
        <f t="shared" si="27"/>
        <v>1.463705073426385</v>
      </c>
      <c r="AG73" s="14">
        <f t="shared" si="27"/>
        <v>2.8942973902403257</v>
      </c>
      <c r="AH73" s="18">
        <f t="shared" si="27"/>
        <v>1.8484092919767119</v>
      </c>
      <c r="AI73" s="18">
        <f t="shared" si="27"/>
        <v>1.4922516751843018</v>
      </c>
      <c r="AJ73" s="18">
        <f t="shared" si="27"/>
        <v>4.4134669107024411</v>
      </c>
      <c r="AK73" s="14"/>
      <c r="AL73" s="38"/>
      <c r="AN73" s="32" t="s">
        <v>210</v>
      </c>
      <c r="AO73" s="14">
        <f t="shared" si="28"/>
        <v>1.5410157454946773</v>
      </c>
      <c r="AP73" s="14">
        <f t="shared" si="29"/>
        <v>1.1466042184092082</v>
      </c>
      <c r="AQ73" s="14">
        <f t="shared" si="30"/>
        <v>4.920685959271168</v>
      </c>
      <c r="AR73" s="18">
        <f t="shared" si="31"/>
        <v>1.6789070693638051</v>
      </c>
      <c r="AS73" s="18">
        <f t="shared" si="32"/>
        <v>1.1695180221636681</v>
      </c>
      <c r="AT73" s="18">
        <f t="shared" si="33"/>
        <v>14.103965702036442</v>
      </c>
      <c r="AV73" s="32" t="s">
        <v>210</v>
      </c>
      <c r="AW73" s="14">
        <f t="shared" si="34"/>
        <v>0.62388160282027494</v>
      </c>
      <c r="AX73" s="14">
        <f t="shared" si="34"/>
        <v>0.1973674918997739</v>
      </c>
      <c r="AY73" s="14">
        <f t="shared" si="34"/>
        <v>2.2988594458606073</v>
      </c>
      <c r="AZ73" s="18">
        <f t="shared" si="34"/>
        <v>0.74752237662488674</v>
      </c>
      <c r="BA73" s="18">
        <f t="shared" si="34"/>
        <v>0.22591409365769108</v>
      </c>
      <c r="BB73" s="18">
        <f t="shared" si="34"/>
        <v>3.8180289663227218</v>
      </c>
      <c r="BD73" s="66">
        <f t="shared" si="37"/>
        <v>1.040036180193552</v>
      </c>
      <c r="BE73" s="67">
        <f t="shared" si="38"/>
        <v>1.5971551455351001</v>
      </c>
    </row>
    <row r="74" spans="1:57" x14ac:dyDescent="0.2">
      <c r="A74" s="32" t="s">
        <v>211</v>
      </c>
      <c r="B74" s="37">
        <v>91.52</v>
      </c>
      <c r="C74" s="37">
        <v>225.62</v>
      </c>
      <c r="D74" s="31">
        <v>36.6</v>
      </c>
      <c r="E74" s="14">
        <v>144.18</v>
      </c>
      <c r="F74" s="14">
        <v>180.75</v>
      </c>
      <c r="G74" s="31">
        <v>36.6</v>
      </c>
      <c r="H74" s="14">
        <v>191.8</v>
      </c>
      <c r="I74" s="14">
        <v>132.33000000000001</v>
      </c>
      <c r="J74" s="31">
        <v>36.6</v>
      </c>
      <c r="L74" s="66">
        <f t="shared" si="35"/>
        <v>2.596666666666664</v>
      </c>
      <c r="M74" s="67">
        <f t="shared" si="36"/>
        <v>2.3299999999999983</v>
      </c>
      <c r="P74" s="32" t="s">
        <v>211</v>
      </c>
      <c r="Q74" s="18">
        <f>B74/B$12</f>
        <v>2.5005464480874315</v>
      </c>
      <c r="R74" s="18">
        <f>C74/C$12</f>
        <v>1</v>
      </c>
      <c r="S74" s="18">
        <f>D74/D$12</f>
        <v>1</v>
      </c>
      <c r="T74" s="14">
        <f>E74/(B$12)</f>
        <v>3.9393442622950818</v>
      </c>
      <c r="U74" s="14">
        <f>F74/(C$12)</f>
        <v>0.8011257867210354</v>
      </c>
      <c r="V74" s="14">
        <f>G74/(D$12)</f>
        <v>1</v>
      </c>
      <c r="W74" s="18">
        <f>H74/(B$12)</f>
        <v>5.2404371584699456</v>
      </c>
      <c r="X74" s="18">
        <f>I74/(C$12)</f>
        <v>0.58651715273468663</v>
      </c>
      <c r="Y74" s="18">
        <f>J74/(D$12)</f>
        <v>1</v>
      </c>
      <c r="AA74" s="32" t="s">
        <v>211</v>
      </c>
      <c r="AB74" s="18">
        <f t="shared" si="27"/>
        <v>1.3222434036069846</v>
      </c>
      <c r="AC74" s="18">
        <f t="shared" si="27"/>
        <v>0</v>
      </c>
      <c r="AD74" s="18">
        <f t="shared" si="27"/>
        <v>0</v>
      </c>
      <c r="AE74" s="14">
        <f t="shared" si="27"/>
        <v>1.9779555006796177</v>
      </c>
      <c r="AF74" s="14">
        <f t="shared" si="27"/>
        <v>-0.31989931338792149</v>
      </c>
      <c r="AG74" s="14">
        <f t="shared" si="27"/>
        <v>0</v>
      </c>
      <c r="AH74" s="18">
        <f t="shared" si="27"/>
        <v>2.3896871667340887</v>
      </c>
      <c r="AI74" s="18">
        <f t="shared" si="27"/>
        <v>-0.76975479430039029</v>
      </c>
      <c r="AJ74" s="18">
        <f t="shared" si="27"/>
        <v>0</v>
      </c>
      <c r="AK74" s="14"/>
      <c r="AL74" s="38"/>
      <c r="AN74" s="32" t="s">
        <v>211</v>
      </c>
      <c r="AO74" s="14">
        <f t="shared" si="28"/>
        <v>1.5753933566433569</v>
      </c>
      <c r="AP74" s="14">
        <f t="shared" si="29"/>
        <v>0.8011257867210354</v>
      </c>
      <c r="AQ74" s="14">
        <f t="shared" si="30"/>
        <v>1</v>
      </c>
      <c r="AR74" s="18">
        <f t="shared" si="31"/>
        <v>2.0957167832167833</v>
      </c>
      <c r="AS74" s="18">
        <f t="shared" si="32"/>
        <v>0.58651715273468663</v>
      </c>
      <c r="AT74" s="18">
        <f t="shared" si="33"/>
        <v>1</v>
      </c>
      <c r="AV74" s="32" t="s">
        <v>211</v>
      </c>
      <c r="AW74" s="14">
        <f t="shared" si="34"/>
        <v>0.65571209707263334</v>
      </c>
      <c r="AX74" s="14">
        <f t="shared" si="34"/>
        <v>-0.31989931338792149</v>
      </c>
      <c r="AY74" s="14">
        <f t="shared" si="34"/>
        <v>0</v>
      </c>
      <c r="AZ74" s="18">
        <f t="shared" si="34"/>
        <v>1.0674437631271039</v>
      </c>
      <c r="BA74" s="18">
        <f t="shared" si="34"/>
        <v>-0.76975479430039029</v>
      </c>
      <c r="BB74" s="18">
        <f t="shared" si="34"/>
        <v>0</v>
      </c>
      <c r="BD74" s="66">
        <f t="shared" si="37"/>
        <v>0.11193759456157061</v>
      </c>
      <c r="BE74" s="67">
        <f t="shared" si="38"/>
        <v>9.922965627557119E-2</v>
      </c>
    </row>
    <row r="75" spans="1:57" x14ac:dyDescent="0.2">
      <c r="A75" s="32" t="s">
        <v>212</v>
      </c>
      <c r="B75" s="37">
        <v>56.07</v>
      </c>
      <c r="C75" s="37">
        <v>65.27</v>
      </c>
      <c r="D75" s="37">
        <v>2.98</v>
      </c>
      <c r="E75" s="14">
        <v>83.21</v>
      </c>
      <c r="F75" s="14">
        <v>85.36</v>
      </c>
      <c r="G75" s="14">
        <v>2.98</v>
      </c>
      <c r="H75" s="14">
        <v>83.21</v>
      </c>
      <c r="I75" s="14">
        <v>37.229999999999997</v>
      </c>
      <c r="J75" s="14">
        <v>2.98</v>
      </c>
      <c r="K75" s="14"/>
      <c r="L75" s="66">
        <f t="shared" si="35"/>
        <v>15.743333333333325</v>
      </c>
      <c r="M75" s="67">
        <f t="shared" si="36"/>
        <v>-0.30000000000000426</v>
      </c>
      <c r="N75" s="14"/>
      <c r="P75" s="32" t="s">
        <v>212</v>
      </c>
      <c r="Q75" s="18">
        <f>B75/B$13</f>
        <v>1.3286729857819903</v>
      </c>
      <c r="R75" s="18">
        <f>C75/C$13</f>
        <v>1</v>
      </c>
      <c r="S75" s="18">
        <f>D75/D$13</f>
        <v>1.544041450777202</v>
      </c>
      <c r="T75" s="14">
        <f>E75/(B$13)</f>
        <v>1.9718009478672982</v>
      </c>
      <c r="U75" s="14">
        <f>F75/(C$13)</f>
        <v>1.3077983759767122</v>
      </c>
      <c r="V75" s="14">
        <f>G75/(D$13)</f>
        <v>1.544041450777202</v>
      </c>
      <c r="W75" s="18">
        <f>H75/(B$13)</f>
        <v>1.9718009478672982</v>
      </c>
      <c r="X75" s="18">
        <f>I75/(C$13)</f>
        <v>0.57039987743220466</v>
      </c>
      <c r="Y75" s="18">
        <f>J75/(D$13)</f>
        <v>1.544041450777202</v>
      </c>
      <c r="AA75" s="32" t="s">
        <v>212</v>
      </c>
      <c r="AB75" s="18">
        <f t="shared" si="27"/>
        <v>0.40998607087176653</v>
      </c>
      <c r="AC75" s="18">
        <f t="shared" si="27"/>
        <v>0</v>
      </c>
      <c r="AD75" s="18">
        <f t="shared" si="27"/>
        <v>0.6267114831940811</v>
      </c>
      <c r="AE75" s="14">
        <f t="shared" si="27"/>
        <v>0.97951391986027836</v>
      </c>
      <c r="AF75" s="14">
        <f t="shared" si="27"/>
        <v>0.38714013686039184</v>
      </c>
      <c r="AG75" s="14">
        <f t="shared" si="27"/>
        <v>0.6267114831940811</v>
      </c>
      <c r="AH75" s="18">
        <f t="shared" si="27"/>
        <v>0.97951391986027836</v>
      </c>
      <c r="AI75" s="18">
        <f t="shared" si="27"/>
        <v>-0.80995442311252053</v>
      </c>
      <c r="AJ75" s="18">
        <f t="shared" si="27"/>
        <v>0.6267114831940811</v>
      </c>
      <c r="AK75" s="14"/>
      <c r="AL75" s="38"/>
      <c r="AN75" s="32" t="s">
        <v>212</v>
      </c>
      <c r="AO75" s="14">
        <f t="shared" si="28"/>
        <v>1.4840378098805065</v>
      </c>
      <c r="AP75" s="14">
        <f t="shared" si="29"/>
        <v>1.3077983759767122</v>
      </c>
      <c r="AQ75" s="14">
        <f t="shared" si="30"/>
        <v>1</v>
      </c>
      <c r="AR75" s="18">
        <f t="shared" si="31"/>
        <v>1.4840378098805065</v>
      </c>
      <c r="AS75" s="18">
        <f t="shared" si="32"/>
        <v>0.57039987743220466</v>
      </c>
      <c r="AT75" s="18">
        <f t="shared" si="33"/>
        <v>1</v>
      </c>
      <c r="AV75" s="32" t="s">
        <v>212</v>
      </c>
      <c r="AW75" s="14">
        <f t="shared" si="34"/>
        <v>0.56952784898851194</v>
      </c>
      <c r="AX75" s="14">
        <f t="shared" si="34"/>
        <v>0.38714013686039184</v>
      </c>
      <c r="AY75" s="14">
        <f t="shared" si="34"/>
        <v>0</v>
      </c>
      <c r="AZ75" s="18">
        <f t="shared" si="34"/>
        <v>0.56952784898851194</v>
      </c>
      <c r="BA75" s="18">
        <f t="shared" si="34"/>
        <v>-0.80995442311252053</v>
      </c>
      <c r="BB75" s="18">
        <f t="shared" si="34"/>
        <v>0</v>
      </c>
      <c r="BD75" s="66">
        <f t="shared" si="37"/>
        <v>0.31888932861630126</v>
      </c>
      <c r="BE75" s="67">
        <f t="shared" si="38"/>
        <v>-8.0142191374669533E-2</v>
      </c>
    </row>
    <row r="76" spans="1:57" x14ac:dyDescent="0.2">
      <c r="A76" s="32" t="s">
        <v>213</v>
      </c>
      <c r="B76" s="37">
        <v>412.34</v>
      </c>
      <c r="C76" s="37">
        <v>564.98</v>
      </c>
      <c r="D76" s="31">
        <v>108</v>
      </c>
      <c r="E76" s="14">
        <v>876.64</v>
      </c>
      <c r="F76" s="14">
        <v>468.73</v>
      </c>
      <c r="G76" s="31">
        <v>108</v>
      </c>
      <c r="H76" s="14">
        <v>910.46</v>
      </c>
      <c r="I76" s="14">
        <v>670.1</v>
      </c>
      <c r="J76" s="31">
        <v>108</v>
      </c>
      <c r="L76" s="66">
        <f t="shared" si="35"/>
        <v>122.68333333333334</v>
      </c>
      <c r="M76" s="67">
        <f t="shared" si="36"/>
        <v>201.08000000000004</v>
      </c>
      <c r="P76" s="32" t="s">
        <v>213</v>
      </c>
      <c r="Q76" s="18">
        <f>B76/B$14</f>
        <v>59.672937771345872</v>
      </c>
      <c r="R76" s="18">
        <f>C76/C$14</f>
        <v>5.2312962962962963</v>
      </c>
      <c r="S76" s="18">
        <f>D76/D$14</f>
        <v>1</v>
      </c>
      <c r="T76" s="14">
        <f>E76/(B$14)</f>
        <v>126.86541244573083</v>
      </c>
      <c r="U76" s="14">
        <f>F76/(C$14)</f>
        <v>4.3400925925925931</v>
      </c>
      <c r="V76" s="14">
        <f>G76/(D$14)</f>
        <v>1</v>
      </c>
      <c r="W76" s="18">
        <f>H76/(B$14)</f>
        <v>131.75976845151953</v>
      </c>
      <c r="X76" s="18">
        <f>I76/(C$14)</f>
        <v>6.2046296296296299</v>
      </c>
      <c r="Y76" s="18">
        <f>J76/(D$14)</f>
        <v>1</v>
      </c>
      <c r="AA76" s="32" t="s">
        <v>213</v>
      </c>
      <c r="AB76" s="18">
        <f t="shared" si="27"/>
        <v>5.8990048991611328</v>
      </c>
      <c r="AC76" s="18">
        <f t="shared" si="27"/>
        <v>2.3871684853841817</v>
      </c>
      <c r="AD76" s="18">
        <f t="shared" si="27"/>
        <v>0</v>
      </c>
      <c r="AE76" s="14">
        <f t="shared" si="27"/>
        <v>6.9871549879177213</v>
      </c>
      <c r="AF76" s="14">
        <f t="shared" si="27"/>
        <v>2.1177258218055153</v>
      </c>
      <c r="AG76" s="14">
        <f t="shared" si="27"/>
        <v>0</v>
      </c>
      <c r="AH76" s="18">
        <f t="shared" si="27"/>
        <v>7.0417661146287855</v>
      </c>
      <c r="AI76" s="18">
        <f t="shared" si="27"/>
        <v>2.6333450947320829</v>
      </c>
      <c r="AJ76" s="18">
        <f t="shared" si="27"/>
        <v>0</v>
      </c>
      <c r="AK76" s="14"/>
      <c r="AL76" s="38"/>
      <c r="AN76" s="32" t="s">
        <v>213</v>
      </c>
      <c r="AO76" s="14">
        <f t="shared" si="28"/>
        <v>2.126012513944803</v>
      </c>
      <c r="AP76" s="14">
        <f t="shared" si="29"/>
        <v>0.82963998725618604</v>
      </c>
      <c r="AQ76" s="14">
        <f t="shared" si="30"/>
        <v>1</v>
      </c>
      <c r="AR76" s="18">
        <f t="shared" si="31"/>
        <v>2.2080322064315858</v>
      </c>
      <c r="AS76" s="18">
        <f t="shared" si="32"/>
        <v>1.1860596835286206</v>
      </c>
      <c r="AT76" s="18">
        <f t="shared" si="33"/>
        <v>1</v>
      </c>
      <c r="AV76" s="32" t="s">
        <v>213</v>
      </c>
      <c r="AW76" s="14">
        <f t="shared" si="34"/>
        <v>1.0881500887565887</v>
      </c>
      <c r="AX76" s="14">
        <f t="shared" si="34"/>
        <v>-0.26944266357866647</v>
      </c>
      <c r="AY76" s="14">
        <f t="shared" si="34"/>
        <v>0</v>
      </c>
      <c r="AZ76" s="18">
        <f t="shared" si="34"/>
        <v>1.142761215467653</v>
      </c>
      <c r="BA76" s="18">
        <f t="shared" si="34"/>
        <v>0.2461766093479012</v>
      </c>
      <c r="BB76" s="18">
        <f t="shared" si="34"/>
        <v>0</v>
      </c>
      <c r="BD76" s="66">
        <f t="shared" si="37"/>
        <v>0.27290247505930743</v>
      </c>
      <c r="BE76" s="67">
        <f t="shared" si="38"/>
        <v>0.46297927493851804</v>
      </c>
    </row>
    <row r="77" spans="1:57" x14ac:dyDescent="0.2">
      <c r="A77" s="32" t="s">
        <v>214</v>
      </c>
      <c r="B77" s="31">
        <v>13.6</v>
      </c>
      <c r="C77" s="37">
        <v>31.76</v>
      </c>
      <c r="D77" s="31">
        <v>13.6</v>
      </c>
      <c r="E77" s="31">
        <v>13.6</v>
      </c>
      <c r="F77" s="14">
        <v>13.83</v>
      </c>
      <c r="G77" s="31">
        <v>13.6</v>
      </c>
      <c r="H77" s="14">
        <v>33.99</v>
      </c>
      <c r="I77" s="14">
        <v>10.77</v>
      </c>
      <c r="J77" s="31">
        <v>13.6</v>
      </c>
      <c r="L77" s="66">
        <f t="shared" si="35"/>
        <v>-5.9766666666666648</v>
      </c>
      <c r="M77" s="67">
        <f t="shared" si="36"/>
        <v>-0.19999999999999574</v>
      </c>
      <c r="P77" s="32" t="s">
        <v>214</v>
      </c>
      <c r="Q77" s="18">
        <f>B77/B$15</f>
        <v>1</v>
      </c>
      <c r="R77" s="18">
        <f>C77/C$15</f>
        <v>2.2964569775849601</v>
      </c>
      <c r="S77" s="18">
        <f>D77/D$15</f>
        <v>1</v>
      </c>
      <c r="T77" s="14">
        <f>E77/(B$15)</f>
        <v>1</v>
      </c>
      <c r="U77" s="14">
        <f>F77/(C$15)</f>
        <v>1</v>
      </c>
      <c r="V77" s="14">
        <f>G77/(D$15)</f>
        <v>1</v>
      </c>
      <c r="W77" s="18">
        <f>H77/(B$15)</f>
        <v>2.4992647058823532</v>
      </c>
      <c r="X77" s="18">
        <f>I77/(C$15)</f>
        <v>0.77874186550976132</v>
      </c>
      <c r="Y77" s="18">
        <f>J77/(D$15)</f>
        <v>1</v>
      </c>
      <c r="AA77" s="32" t="s">
        <v>214</v>
      </c>
      <c r="AB77" s="18">
        <f t="shared" si="27"/>
        <v>0</v>
      </c>
      <c r="AC77" s="18">
        <f t="shared" si="27"/>
        <v>1.1994097559924637</v>
      </c>
      <c r="AD77" s="18">
        <f t="shared" si="27"/>
        <v>0</v>
      </c>
      <c r="AE77" s="14">
        <f t="shared" si="27"/>
        <v>0</v>
      </c>
      <c r="AF77" s="14">
        <f t="shared" si="27"/>
        <v>0</v>
      </c>
      <c r="AG77" s="14">
        <f t="shared" si="27"/>
        <v>0</v>
      </c>
      <c r="AH77" s="18">
        <f t="shared" si="27"/>
        <v>1.3215037104039702</v>
      </c>
      <c r="AI77" s="18">
        <f t="shared" si="27"/>
        <v>-0.36078290660628676</v>
      </c>
      <c r="AJ77" s="18">
        <f t="shared" si="27"/>
        <v>0</v>
      </c>
      <c r="AK77" s="14"/>
      <c r="AL77" s="38"/>
      <c r="AN77" s="32" t="s">
        <v>214</v>
      </c>
      <c r="AO77" s="14">
        <f t="shared" si="28"/>
        <v>1</v>
      </c>
      <c r="AP77" s="14">
        <f t="shared" si="29"/>
        <v>0.43545340050377834</v>
      </c>
      <c r="AQ77" s="14">
        <f t="shared" si="30"/>
        <v>1</v>
      </c>
      <c r="AR77" s="18">
        <f t="shared" si="31"/>
        <v>2.4992647058823532</v>
      </c>
      <c r="AS77" s="18">
        <f t="shared" si="32"/>
        <v>0.3391057934508816</v>
      </c>
      <c r="AT77" s="18">
        <f t="shared" si="33"/>
        <v>1</v>
      </c>
      <c r="AV77" s="32" t="s">
        <v>214</v>
      </c>
      <c r="AW77" s="14">
        <f t="shared" si="34"/>
        <v>0</v>
      </c>
      <c r="AX77" s="14">
        <f t="shared" si="34"/>
        <v>-1.1994097559924637</v>
      </c>
      <c r="AY77" s="14">
        <f t="shared" si="34"/>
        <v>0</v>
      </c>
      <c r="AZ77" s="18">
        <f t="shared" si="34"/>
        <v>1.3215037104039702</v>
      </c>
      <c r="BA77" s="18">
        <f t="shared" si="34"/>
        <v>-1.5601926625987506</v>
      </c>
      <c r="BB77" s="18">
        <f t="shared" si="34"/>
        <v>0</v>
      </c>
      <c r="BD77" s="66">
        <f t="shared" si="37"/>
        <v>-0.3998032519974879</v>
      </c>
      <c r="BE77" s="67">
        <f t="shared" si="38"/>
        <v>-7.9562984064926789E-2</v>
      </c>
    </row>
    <row r="78" spans="1:57" x14ac:dyDescent="0.2">
      <c r="A78" s="32" t="s">
        <v>215</v>
      </c>
      <c r="B78" s="31">
        <v>18.8</v>
      </c>
      <c r="C78" s="37">
        <v>76.63</v>
      </c>
      <c r="D78" s="31">
        <v>18.8</v>
      </c>
      <c r="E78" s="31">
        <v>18.8</v>
      </c>
      <c r="F78" s="14">
        <v>63.72</v>
      </c>
      <c r="G78" s="31">
        <v>18.8</v>
      </c>
      <c r="H78" s="31">
        <v>18.8</v>
      </c>
      <c r="I78" s="14">
        <v>45.69</v>
      </c>
      <c r="J78" s="31">
        <v>18.8</v>
      </c>
      <c r="L78" s="66">
        <f t="shared" si="35"/>
        <v>-4.3033333333333275</v>
      </c>
      <c r="M78" s="67">
        <f t="shared" si="36"/>
        <v>-10.313333333333329</v>
      </c>
      <c r="P78" s="32" t="s">
        <v>215</v>
      </c>
      <c r="Q78" s="18">
        <f>B78/B$16</f>
        <v>1</v>
      </c>
      <c r="R78" s="18">
        <f>C78/C$16</f>
        <v>4.076063829787234</v>
      </c>
      <c r="S78" s="18">
        <f>D78/D$16</f>
        <v>1</v>
      </c>
      <c r="T78" s="14">
        <f>E78/(B$16)</f>
        <v>1</v>
      </c>
      <c r="U78" s="14">
        <f>F78/(C$16)</f>
        <v>3.3893617021276592</v>
      </c>
      <c r="V78" s="14">
        <f>G78/(D$16)</f>
        <v>1</v>
      </c>
      <c r="W78" s="18">
        <f>H78/(B$16)</f>
        <v>1</v>
      </c>
      <c r="X78" s="18">
        <f>I78/(C$16)</f>
        <v>2.43031914893617</v>
      </c>
      <c r="Y78" s="18">
        <f>J78/(D$16)</f>
        <v>1</v>
      </c>
      <c r="AA78" s="32" t="s">
        <v>215</v>
      </c>
      <c r="AB78" s="18">
        <f t="shared" si="27"/>
        <v>0</v>
      </c>
      <c r="AC78" s="18">
        <f t="shared" si="27"/>
        <v>2.0271766437992311</v>
      </c>
      <c r="AD78" s="18">
        <f t="shared" si="27"/>
        <v>0</v>
      </c>
      <c r="AE78" s="14">
        <f t="shared" si="27"/>
        <v>0</v>
      </c>
      <c r="AF78" s="14">
        <f t="shared" si="27"/>
        <v>1.7610136049603098</v>
      </c>
      <c r="AG78" s="14">
        <f t="shared" si="27"/>
        <v>0</v>
      </c>
      <c r="AH78" s="18">
        <f t="shared" si="27"/>
        <v>0</v>
      </c>
      <c r="AI78" s="18">
        <f t="shared" si="27"/>
        <v>1.2811457806434485</v>
      </c>
      <c r="AJ78" s="18">
        <f t="shared" si="27"/>
        <v>0</v>
      </c>
      <c r="AK78" s="14"/>
      <c r="AL78" s="38"/>
      <c r="AN78" s="32" t="s">
        <v>215</v>
      </c>
      <c r="AO78" s="14">
        <f t="shared" si="28"/>
        <v>1</v>
      </c>
      <c r="AP78" s="14">
        <f t="shared" si="29"/>
        <v>0.83152812214537386</v>
      </c>
      <c r="AQ78" s="14">
        <f t="shared" si="30"/>
        <v>1</v>
      </c>
      <c r="AR78" s="18">
        <f t="shared" si="31"/>
        <v>1</v>
      </c>
      <c r="AS78" s="18">
        <f t="shared" si="32"/>
        <v>0.59624168080386275</v>
      </c>
      <c r="AT78" s="18">
        <f t="shared" si="33"/>
        <v>1</v>
      </c>
      <c r="AV78" s="32" t="s">
        <v>215</v>
      </c>
      <c r="AW78" s="14">
        <f t="shared" si="34"/>
        <v>0</v>
      </c>
      <c r="AX78" s="14">
        <f t="shared" si="34"/>
        <v>-0.26616303883892084</v>
      </c>
      <c r="AY78" s="14">
        <f t="shared" si="34"/>
        <v>0</v>
      </c>
      <c r="AZ78" s="18">
        <f t="shared" si="34"/>
        <v>0</v>
      </c>
      <c r="BA78" s="18">
        <f t="shared" si="34"/>
        <v>-0.74603086315578215</v>
      </c>
      <c r="BB78" s="18">
        <f t="shared" si="34"/>
        <v>0</v>
      </c>
      <c r="BD78" s="66">
        <f t="shared" si="37"/>
        <v>-8.8721012946306951E-2</v>
      </c>
      <c r="BE78" s="67">
        <f t="shared" si="38"/>
        <v>-0.24867695438526072</v>
      </c>
    </row>
    <row r="79" spans="1:57" x14ac:dyDescent="0.2">
      <c r="A79" s="32" t="s">
        <v>216</v>
      </c>
      <c r="B79" s="37">
        <v>8542.74</v>
      </c>
      <c r="C79" s="37">
        <v>7556.08</v>
      </c>
      <c r="D79" s="37">
        <v>2052.15</v>
      </c>
      <c r="E79" s="14">
        <v>10269.48</v>
      </c>
      <c r="F79" s="14">
        <v>7776.45</v>
      </c>
      <c r="G79" s="14">
        <v>2001.62</v>
      </c>
      <c r="H79" s="14">
        <v>10080.82</v>
      </c>
      <c r="I79" s="14">
        <v>8141.55</v>
      </c>
      <c r="J79" s="14">
        <v>2864.76</v>
      </c>
      <c r="K79" s="14"/>
      <c r="L79" s="66">
        <f t="shared" si="35"/>
        <v>632.1933333333327</v>
      </c>
      <c r="M79" s="67">
        <f t="shared" si="36"/>
        <v>978.71999999999844</v>
      </c>
      <c r="N79" s="14"/>
      <c r="P79" s="32" t="s">
        <v>216</v>
      </c>
      <c r="Q79" s="18">
        <f>B79/B$17</f>
        <v>1.3382449236630458</v>
      </c>
      <c r="R79" s="18">
        <f>C79/C$17</f>
        <v>1.2753265078095199</v>
      </c>
      <c r="S79" s="18">
        <f>D79/D$17</f>
        <v>1.031806686141516</v>
      </c>
      <c r="T79" s="14">
        <f>E79/(B$17)</f>
        <v>1.6087437378006559</v>
      </c>
      <c r="U79" s="14">
        <f>F79/(C$17)</f>
        <v>1.3125208867104823</v>
      </c>
      <c r="V79" s="14">
        <f>G79/(D$17)</f>
        <v>1.0064005550834887</v>
      </c>
      <c r="W79" s="18">
        <f>H79/(B$17)</f>
        <v>1.5791896032608865</v>
      </c>
      <c r="X79" s="18">
        <f>I79/(C$17)</f>
        <v>1.3741430119396034</v>
      </c>
      <c r="Y79" s="18">
        <f>J79/(D$17)</f>
        <v>1.4403813182227272</v>
      </c>
      <c r="AA79" s="32" t="s">
        <v>216</v>
      </c>
      <c r="AB79" s="18">
        <f t="shared" si="27"/>
        <v>0.42034218011784996</v>
      </c>
      <c r="AC79" s="18">
        <f t="shared" si="27"/>
        <v>0.35086665170643327</v>
      </c>
      <c r="AD79" s="18">
        <f t="shared" si="27"/>
        <v>4.5172700345184495E-2</v>
      </c>
      <c r="AE79" s="14">
        <f t="shared" si="27"/>
        <v>0.68593453261907888</v>
      </c>
      <c r="AF79" s="14">
        <f t="shared" si="27"/>
        <v>0.39234038118932874</v>
      </c>
      <c r="AG79" s="14">
        <f t="shared" si="27"/>
        <v>9.204623053185949E-3</v>
      </c>
      <c r="AH79" s="18">
        <f t="shared" si="27"/>
        <v>0.65918439682352947</v>
      </c>
      <c r="AI79" s="18">
        <f t="shared" si="27"/>
        <v>0.45853215836221245</v>
      </c>
      <c r="AJ79" s="18">
        <f t="shared" si="27"/>
        <v>0.52645079297586972</v>
      </c>
      <c r="AK79" s="14"/>
      <c r="AL79" s="38"/>
      <c r="AN79" s="32" t="s">
        <v>216</v>
      </c>
      <c r="AO79" s="14">
        <f t="shared" si="28"/>
        <v>1.2021295275286383</v>
      </c>
      <c r="AP79" s="14">
        <f t="shared" si="29"/>
        <v>1.0291645932811722</v>
      </c>
      <c r="AQ79" s="14">
        <f t="shared" si="30"/>
        <v>0.97537704358843158</v>
      </c>
      <c r="AR79" s="18">
        <f t="shared" si="31"/>
        <v>1.180045278212845</v>
      </c>
      <c r="AS79" s="18">
        <f t="shared" si="32"/>
        <v>1.0774832982181237</v>
      </c>
      <c r="AT79" s="18">
        <f t="shared" si="33"/>
        <v>1.3959798260361085</v>
      </c>
      <c r="AV79" s="32" t="s">
        <v>216</v>
      </c>
      <c r="AW79" s="14">
        <f t="shared" si="34"/>
        <v>0.26559235250122892</v>
      </c>
      <c r="AX79" s="14">
        <f t="shared" si="34"/>
        <v>4.1473729482895398E-2</v>
      </c>
      <c r="AY79" s="14">
        <f t="shared" si="34"/>
        <v>-3.5968077291998607E-2</v>
      </c>
      <c r="AZ79" s="18">
        <f t="shared" si="34"/>
        <v>0.23884221670567937</v>
      </c>
      <c r="BA79" s="18">
        <f t="shared" si="34"/>
        <v>0.10766550665577899</v>
      </c>
      <c r="BB79" s="18">
        <f t="shared" si="34"/>
        <v>0.48127809263068522</v>
      </c>
      <c r="BD79" s="66">
        <f t="shared" si="37"/>
        <v>9.0366001564041912E-2</v>
      </c>
      <c r="BE79" s="67">
        <f t="shared" si="38"/>
        <v>0.27592860533071456</v>
      </c>
    </row>
    <row r="80" spans="1:57" x14ac:dyDescent="0.2">
      <c r="A80" s="32" t="s">
        <v>217</v>
      </c>
      <c r="B80" s="37">
        <v>2244.23</v>
      </c>
      <c r="C80" s="37">
        <v>2796.88</v>
      </c>
      <c r="D80" s="37">
        <v>4506.78</v>
      </c>
      <c r="E80" s="14">
        <v>2585.8200000000002</v>
      </c>
      <c r="F80" s="14">
        <v>2881.82</v>
      </c>
      <c r="G80" s="14">
        <v>4345.58</v>
      </c>
      <c r="H80" s="14">
        <v>2871.01</v>
      </c>
      <c r="I80" s="14">
        <v>2611.7399999999998</v>
      </c>
      <c r="J80" s="14">
        <v>4789.8999999999996</v>
      </c>
      <c r="K80" s="14"/>
      <c r="L80" s="66">
        <f t="shared" si="35"/>
        <v>88.443333333334067</v>
      </c>
      <c r="M80" s="67">
        <f t="shared" si="36"/>
        <v>241.58666666666704</v>
      </c>
      <c r="N80" s="14"/>
      <c r="P80" s="32" t="s">
        <v>217</v>
      </c>
      <c r="Q80" s="18">
        <f>B80/B$18</f>
        <v>1.6176379428406675</v>
      </c>
      <c r="R80" s="18">
        <f>C80/C$18</f>
        <v>1.5315383393841824</v>
      </c>
      <c r="S80" s="18">
        <f>D80/D$18</f>
        <v>1.1958732795380789</v>
      </c>
      <c r="T80" s="14">
        <f>E80/(B$18)</f>
        <v>1.8638555519515625</v>
      </c>
      <c r="U80" s="14">
        <f>F80/(C$18)</f>
        <v>1.5780504766754828</v>
      </c>
      <c r="V80" s="14">
        <f>G80/(D$18)</f>
        <v>1.1530988879188877</v>
      </c>
      <c r="W80" s="18">
        <f>H80/(B$18)</f>
        <v>2.0694201174901794</v>
      </c>
      <c r="X80" s="18">
        <f>I80/(C$18)</f>
        <v>1.4301578696630688</v>
      </c>
      <c r="Y80" s="18">
        <f>J80/(D$18)</f>
        <v>1.2709991216920826</v>
      </c>
      <c r="AA80" s="32" t="s">
        <v>217</v>
      </c>
      <c r="AB80" s="18">
        <f t="shared" si="27"/>
        <v>0.69388874218175589</v>
      </c>
      <c r="AC80" s="18">
        <f t="shared" si="27"/>
        <v>0.61498148273648201</v>
      </c>
      <c r="AD80" s="18">
        <f t="shared" si="27"/>
        <v>0.25806452275688901</v>
      </c>
      <c r="AE80" s="14">
        <f t="shared" si="27"/>
        <v>0.8982900560446706</v>
      </c>
      <c r="AF80" s="14">
        <f t="shared" si="27"/>
        <v>0.65814335318705663</v>
      </c>
      <c r="AG80" s="14">
        <f t="shared" si="27"/>
        <v>0.20551624151756187</v>
      </c>
      <c r="AH80" s="18">
        <f t="shared" si="27"/>
        <v>1.0492265595974022</v>
      </c>
      <c r="AI80" s="18">
        <f t="shared" si="27"/>
        <v>0.51617440938750947</v>
      </c>
      <c r="AJ80" s="18">
        <f t="shared" si="27"/>
        <v>0.34596303338699885</v>
      </c>
      <c r="AK80" s="14"/>
      <c r="AL80" s="38"/>
      <c r="AN80" s="32" t="s">
        <v>217</v>
      </c>
      <c r="AO80" s="14">
        <f t="shared" si="28"/>
        <v>1.1522081070122048</v>
      </c>
      <c r="AP80" s="14">
        <f t="shared" si="29"/>
        <v>1.0303695546466063</v>
      </c>
      <c r="AQ80" s="14">
        <f t="shared" si="30"/>
        <v>0.96423166873022426</v>
      </c>
      <c r="AR80" s="18">
        <f t="shared" si="31"/>
        <v>1.2792851000120309</v>
      </c>
      <c r="AS80" s="18">
        <f t="shared" si="32"/>
        <v>0.93380481107519797</v>
      </c>
      <c r="AT80" s="18">
        <f t="shared" si="33"/>
        <v>1.0628209053914324</v>
      </c>
      <c r="AV80" s="32" t="s">
        <v>217</v>
      </c>
      <c r="AW80" s="14">
        <f t="shared" si="34"/>
        <v>0.20440131386291477</v>
      </c>
      <c r="AX80" s="14">
        <f t="shared" si="34"/>
        <v>4.3161870450574791E-2</v>
      </c>
      <c r="AY80" s="14">
        <f t="shared" si="34"/>
        <v>-5.2548281239327102E-2</v>
      </c>
      <c r="AZ80" s="18">
        <f t="shared" si="34"/>
        <v>0.35533781741564613</v>
      </c>
      <c r="BA80" s="18">
        <f t="shared" si="34"/>
        <v>-9.8807073348972416E-2</v>
      </c>
      <c r="BB80" s="18">
        <f t="shared" si="34"/>
        <v>8.7898510630109672E-2</v>
      </c>
      <c r="BD80" s="66">
        <f t="shared" si="37"/>
        <v>6.5004967691387486E-2</v>
      </c>
      <c r="BE80" s="67">
        <f t="shared" si="38"/>
        <v>0.11480975156559446</v>
      </c>
    </row>
    <row r="81" spans="1:57" x14ac:dyDescent="0.2">
      <c r="A81" s="32" t="s">
        <v>218</v>
      </c>
      <c r="B81" s="37">
        <v>1221.3399999999999</v>
      </c>
      <c r="C81" s="37">
        <v>1891.26</v>
      </c>
      <c r="D81" s="31">
        <v>64.8</v>
      </c>
      <c r="E81" s="14">
        <v>2688.81</v>
      </c>
      <c r="F81" s="14">
        <v>1480.99</v>
      </c>
      <c r="G81" s="31">
        <v>64.8</v>
      </c>
      <c r="H81" s="14">
        <v>2511.98</v>
      </c>
      <c r="I81" s="14">
        <v>1533.89</v>
      </c>
      <c r="J81" s="31">
        <v>64.8</v>
      </c>
      <c r="L81" s="66">
        <f t="shared" si="35"/>
        <v>352.40000000000009</v>
      </c>
      <c r="M81" s="67">
        <f t="shared" si="36"/>
        <v>311.08999999999992</v>
      </c>
      <c r="P81" s="32" t="s">
        <v>218</v>
      </c>
      <c r="Q81" s="18">
        <f>B81/B$19</f>
        <v>2.4388753544470627</v>
      </c>
      <c r="R81" s="18">
        <f>C81/C$19</f>
        <v>6.2366364385820283</v>
      </c>
      <c r="S81" s="18">
        <f>D81/D$19</f>
        <v>1</v>
      </c>
      <c r="T81" s="14">
        <f>E81/(B$19)</f>
        <v>5.3692439793921487</v>
      </c>
      <c r="U81" s="14">
        <f>F81/(C$19)</f>
        <v>4.8837262984336354</v>
      </c>
      <c r="V81" s="14">
        <f>G81/(D$19)</f>
        <v>1</v>
      </c>
      <c r="W81" s="18">
        <f>H81/(B$19)</f>
        <v>5.016134829665722</v>
      </c>
      <c r="X81" s="18">
        <f>I81/(C$19)</f>
        <v>5.058169826875516</v>
      </c>
      <c r="Y81" s="18">
        <f>J81/(D$19)</f>
        <v>1</v>
      </c>
      <c r="AA81" s="32" t="s">
        <v>218</v>
      </c>
      <c r="AB81" s="18">
        <f t="shared" si="27"/>
        <v>1.2862160270491207</v>
      </c>
      <c r="AC81" s="18">
        <f t="shared" si="27"/>
        <v>2.6407681602253699</v>
      </c>
      <c r="AD81" s="18">
        <f t="shared" si="27"/>
        <v>0</v>
      </c>
      <c r="AE81" s="14">
        <f t="shared" si="27"/>
        <v>2.4247189627047114</v>
      </c>
      <c r="AF81" s="14">
        <f t="shared" si="27"/>
        <v>2.2879823487779825</v>
      </c>
      <c r="AG81" s="14">
        <f t="shared" si="27"/>
        <v>0</v>
      </c>
      <c r="AH81" s="18">
        <f t="shared" si="27"/>
        <v>2.3265761271423111</v>
      </c>
      <c r="AI81" s="18">
        <f t="shared" si="27"/>
        <v>2.3386154759647777</v>
      </c>
      <c r="AJ81" s="18">
        <f t="shared" si="27"/>
        <v>0</v>
      </c>
      <c r="AK81" s="14"/>
      <c r="AL81" s="38"/>
      <c r="AN81" s="32" t="s">
        <v>218</v>
      </c>
      <c r="AO81" s="14">
        <f t="shared" si="28"/>
        <v>2.2015245549969706</v>
      </c>
      <c r="AP81" s="14">
        <f t="shared" si="29"/>
        <v>0.78307054556221778</v>
      </c>
      <c r="AQ81" s="14">
        <f t="shared" si="30"/>
        <v>1</v>
      </c>
      <c r="AR81" s="18">
        <f t="shared" si="31"/>
        <v>2.056740956654167</v>
      </c>
      <c r="AS81" s="18">
        <f t="shared" si="32"/>
        <v>0.81104131637109655</v>
      </c>
      <c r="AT81" s="18">
        <f t="shared" si="33"/>
        <v>1</v>
      </c>
      <c r="AV81" s="32" t="s">
        <v>218</v>
      </c>
      <c r="AW81" s="14">
        <f t="shared" si="34"/>
        <v>1.1385029356555907</v>
      </c>
      <c r="AX81" s="14">
        <f t="shared" si="34"/>
        <v>-0.35278581144738758</v>
      </c>
      <c r="AY81" s="14">
        <f t="shared" si="34"/>
        <v>0</v>
      </c>
      <c r="AZ81" s="18">
        <f t="shared" si="34"/>
        <v>1.0403601000931904</v>
      </c>
      <c r="BA81" s="18">
        <f t="shared" si="34"/>
        <v>-0.30215268426059261</v>
      </c>
      <c r="BB81" s="18">
        <f t="shared" si="34"/>
        <v>0</v>
      </c>
      <c r="BD81" s="66">
        <f t="shared" si="37"/>
        <v>0.261905708069401</v>
      </c>
      <c r="BE81" s="67">
        <f t="shared" si="38"/>
        <v>0.24606913861086591</v>
      </c>
    </row>
    <row r="82" spans="1:57" x14ac:dyDescent="0.2">
      <c r="A82" s="32" t="s">
        <v>219</v>
      </c>
      <c r="B82" s="37">
        <v>201.39</v>
      </c>
      <c r="C82" s="37">
        <v>184.56</v>
      </c>
      <c r="D82" s="37">
        <v>83.96</v>
      </c>
      <c r="E82" s="14">
        <v>232.26</v>
      </c>
      <c r="F82" s="14">
        <v>180.32</v>
      </c>
      <c r="G82" s="14">
        <v>72.25</v>
      </c>
      <c r="H82" s="14">
        <v>271.63</v>
      </c>
      <c r="I82" s="14">
        <v>173.88</v>
      </c>
      <c r="J82" s="14">
        <v>92.35</v>
      </c>
      <c r="K82" s="14"/>
      <c r="L82" s="66">
        <f t="shared" si="35"/>
        <v>4.9733333333333292</v>
      </c>
      <c r="M82" s="67">
        <f t="shared" si="36"/>
        <v>22.650000000000006</v>
      </c>
      <c r="N82" s="14"/>
      <c r="P82" s="32" t="s">
        <v>219</v>
      </c>
      <c r="Q82" s="18">
        <f>B82/B$20</f>
        <v>3.8751202616894362</v>
      </c>
      <c r="R82" s="18">
        <f>C82/C$20</f>
        <v>4.340545625587958</v>
      </c>
      <c r="S82" s="18">
        <f>D82/D$20</f>
        <v>1.5805722891566265</v>
      </c>
      <c r="T82" s="14">
        <f>E82/(B$20)</f>
        <v>4.46911679815278</v>
      </c>
      <c r="U82" s="14">
        <f>F82/(C$20)</f>
        <v>4.2408278457196609</v>
      </c>
      <c r="V82" s="14">
        <f>G82/(D$20)</f>
        <v>1.3601280120481929</v>
      </c>
      <c r="W82" s="18">
        <f>H82/(B$20)</f>
        <v>5.2266692322493746</v>
      </c>
      <c r="X82" s="18">
        <f>I82/(C$20)</f>
        <v>4.08936970837253</v>
      </c>
      <c r="Y82" s="18">
        <f>J82/(D$20)</f>
        <v>1.7385165662650601</v>
      </c>
      <c r="AA82" s="32" t="s">
        <v>219</v>
      </c>
      <c r="AB82" s="18">
        <f t="shared" si="27"/>
        <v>1.9542410841289888</v>
      </c>
      <c r="AC82" s="18">
        <f t="shared" si="27"/>
        <v>2.1178764071518779</v>
      </c>
      <c r="AD82" s="18">
        <f t="shared" si="27"/>
        <v>0.66044701994522959</v>
      </c>
      <c r="AE82" s="14">
        <f t="shared" si="27"/>
        <v>2.1599897493455646</v>
      </c>
      <c r="AF82" s="14">
        <f t="shared" si="27"/>
        <v>2.0843459186411164</v>
      </c>
      <c r="AG82" s="14">
        <f t="shared" si="27"/>
        <v>0.44374244092847887</v>
      </c>
      <c r="AH82" s="18">
        <f t="shared" si="27"/>
        <v>2.3858918617862677</v>
      </c>
      <c r="AI82" s="18">
        <f t="shared" si="27"/>
        <v>2.0318784987469809</v>
      </c>
      <c r="AJ82" s="18">
        <f t="shared" si="27"/>
        <v>0.7978568145228756</v>
      </c>
      <c r="AK82" s="14"/>
      <c r="AL82" s="38"/>
      <c r="AN82" s="32" t="s">
        <v>219</v>
      </c>
      <c r="AO82" s="14">
        <f t="shared" si="28"/>
        <v>1.1532846715328466</v>
      </c>
      <c r="AP82" s="14">
        <f t="shared" si="29"/>
        <v>0.97702644126571303</v>
      </c>
      <c r="AQ82" s="14">
        <f t="shared" si="30"/>
        <v>0.86052882324916635</v>
      </c>
      <c r="AR82" s="18">
        <f t="shared" si="31"/>
        <v>1.3487760067530663</v>
      </c>
      <c r="AS82" s="18">
        <f t="shared" si="32"/>
        <v>0.94213263979193751</v>
      </c>
      <c r="AT82" s="18">
        <f t="shared" si="33"/>
        <v>1.0999285373987613</v>
      </c>
      <c r="AV82" s="32" t="s">
        <v>219</v>
      </c>
      <c r="AW82" s="14">
        <f t="shared" si="34"/>
        <v>0.20574866521657612</v>
      </c>
      <c r="AX82" s="14">
        <f t="shared" si="34"/>
        <v>-3.3530488510761645E-2</v>
      </c>
      <c r="AY82" s="14">
        <f t="shared" si="34"/>
        <v>-0.21670457901675064</v>
      </c>
      <c r="AZ82" s="18">
        <f t="shared" si="34"/>
        <v>0.43165077765727911</v>
      </c>
      <c r="BA82" s="18">
        <f t="shared" si="34"/>
        <v>-8.5997908404897294E-2</v>
      </c>
      <c r="BB82" s="18">
        <f t="shared" si="34"/>
        <v>0.13740979457764618</v>
      </c>
      <c r="BD82" s="66">
        <f t="shared" si="37"/>
        <v>-1.4828800770312059E-2</v>
      </c>
      <c r="BE82" s="67">
        <f t="shared" si="38"/>
        <v>0.16102088794334266</v>
      </c>
    </row>
    <row r="83" spans="1:57" x14ac:dyDescent="0.2">
      <c r="A83" s="32" t="s">
        <v>220</v>
      </c>
      <c r="B83" s="37">
        <v>6.49</v>
      </c>
      <c r="C83" s="37">
        <v>7.88</v>
      </c>
      <c r="D83" s="31">
        <v>4.0999999999999996</v>
      </c>
      <c r="E83" s="14">
        <v>12.73</v>
      </c>
      <c r="F83" s="14">
        <v>8.89</v>
      </c>
      <c r="G83" s="31">
        <v>4.0999999999999996</v>
      </c>
      <c r="H83" s="14">
        <v>10.11</v>
      </c>
      <c r="I83" s="31">
        <v>4.0999999999999996</v>
      </c>
      <c r="J83" s="31">
        <v>4.0999999999999996</v>
      </c>
      <c r="L83" s="66">
        <f t="shared" si="35"/>
        <v>2.4166666666666661</v>
      </c>
      <c r="M83" s="67">
        <f t="shared" si="36"/>
        <v>-5.3333333333333677E-2</v>
      </c>
      <c r="P83" s="32" t="s">
        <v>220</v>
      </c>
      <c r="Q83" s="18">
        <f>B83/B$21</f>
        <v>1.582926829268293</v>
      </c>
      <c r="R83" s="18">
        <f>C83/C$21</f>
        <v>1.9219512195121953</v>
      </c>
      <c r="S83" s="18">
        <f>D83/D$21</f>
        <v>1</v>
      </c>
      <c r="T83" s="14">
        <f>E83/(B$21)</f>
        <v>3.1048780487804883</v>
      </c>
      <c r="U83" s="14">
        <f>F83/(C$21)</f>
        <v>2.1682926829268294</v>
      </c>
      <c r="V83" s="14">
        <f>G83/(D$21)</f>
        <v>1</v>
      </c>
      <c r="W83" s="18">
        <f>H83/(B$21)</f>
        <v>2.4658536585365853</v>
      </c>
      <c r="X83" s="18">
        <f>I83/(C$21)</f>
        <v>1</v>
      </c>
      <c r="Y83" s="18">
        <f>J83/(D$21)</f>
        <v>1</v>
      </c>
      <c r="AA83" s="32" t="s">
        <v>220</v>
      </c>
      <c r="AB83" s="18">
        <f t="shared" si="27"/>
        <v>0.6625945684936928</v>
      </c>
      <c r="AC83" s="18">
        <f t="shared" si="27"/>
        <v>0.94257171995093048</v>
      </c>
      <c r="AD83" s="18">
        <f t="shared" si="27"/>
        <v>0</v>
      </c>
      <c r="AE83" s="14">
        <f t="shared" si="27"/>
        <v>1.6345366043959122</v>
      </c>
      <c r="AF83" s="14">
        <f t="shared" si="27"/>
        <v>1.1165595093243239</v>
      </c>
      <c r="AG83" s="14">
        <f t="shared" si="27"/>
        <v>0</v>
      </c>
      <c r="AH83" s="18">
        <f t="shared" si="27"/>
        <v>1.3020871823975686</v>
      </c>
      <c r="AI83" s="18">
        <f t="shared" si="27"/>
        <v>0</v>
      </c>
      <c r="AJ83" s="18">
        <f t="shared" si="27"/>
        <v>0</v>
      </c>
      <c r="AK83" s="14"/>
      <c r="AL83" s="38"/>
      <c r="AN83" s="32" t="s">
        <v>220</v>
      </c>
      <c r="AO83" s="14">
        <f t="shared" si="28"/>
        <v>1.9614791987673343</v>
      </c>
      <c r="AP83" s="14">
        <f t="shared" si="29"/>
        <v>1.1281725888324874</v>
      </c>
      <c r="AQ83" s="14">
        <f t="shared" si="30"/>
        <v>1</v>
      </c>
      <c r="AR83" s="18">
        <f t="shared" si="31"/>
        <v>1.5577812018489983</v>
      </c>
      <c r="AS83" s="18">
        <f t="shared" si="32"/>
        <v>0.52030456852791873</v>
      </c>
      <c r="AT83" s="18">
        <f t="shared" si="33"/>
        <v>1</v>
      </c>
      <c r="AV83" s="32" t="s">
        <v>220</v>
      </c>
      <c r="AW83" s="14">
        <f t="shared" si="34"/>
        <v>0.97194203590221939</v>
      </c>
      <c r="AX83" s="14">
        <f t="shared" si="34"/>
        <v>0.17398778937339379</v>
      </c>
      <c r="AY83" s="14">
        <f t="shared" si="34"/>
        <v>0</v>
      </c>
      <c r="AZ83" s="18">
        <f t="shared" si="34"/>
        <v>0.63949261390387602</v>
      </c>
      <c r="BA83" s="18">
        <f t="shared" si="34"/>
        <v>-0.94257171995093048</v>
      </c>
      <c r="BB83" s="18">
        <f t="shared" si="34"/>
        <v>0</v>
      </c>
      <c r="BD83" s="66">
        <f t="shared" si="37"/>
        <v>0.38197660842520437</v>
      </c>
      <c r="BE83" s="67">
        <f t="shared" si="38"/>
        <v>-0.10102636868235149</v>
      </c>
    </row>
    <row r="84" spans="1:57" x14ac:dyDescent="0.2">
      <c r="A84" s="32" t="s">
        <v>221</v>
      </c>
      <c r="B84" s="31">
        <v>0.26</v>
      </c>
      <c r="C84" s="37">
        <v>6.89</v>
      </c>
      <c r="D84" s="37">
        <v>3.71</v>
      </c>
      <c r="E84" s="31">
        <v>0.26</v>
      </c>
      <c r="F84" s="14">
        <v>5.61</v>
      </c>
      <c r="G84" s="14">
        <v>3.71</v>
      </c>
      <c r="H84" s="31">
        <v>0.26</v>
      </c>
      <c r="I84" s="14">
        <v>4.97</v>
      </c>
      <c r="J84" s="14">
        <v>3.71</v>
      </c>
      <c r="K84" s="14"/>
      <c r="L84" s="66">
        <f t="shared" si="35"/>
        <v>-0.42666666666666631</v>
      </c>
      <c r="M84" s="67">
        <f t="shared" si="36"/>
        <v>-0.63999999999999968</v>
      </c>
      <c r="N84" s="14"/>
      <c r="P84" s="32" t="s">
        <v>221</v>
      </c>
      <c r="Q84" s="18">
        <f>B84/B$22</f>
        <v>1</v>
      </c>
      <c r="R84" s="18">
        <f>C84/C$22</f>
        <v>1.5875576036866359</v>
      </c>
      <c r="S84" s="18">
        <f>D84/D$22</f>
        <v>1.2045454545454546</v>
      </c>
      <c r="T84" s="14">
        <f>E84/(B$22)</f>
        <v>1</v>
      </c>
      <c r="U84" s="14">
        <f>F84/(C$22)</f>
        <v>1.2926267281105992</v>
      </c>
      <c r="V84" s="14">
        <f>G84/(D$22)</f>
        <v>1.2045454545454546</v>
      </c>
      <c r="W84" s="18">
        <f>H84/(B$22)</f>
        <v>1</v>
      </c>
      <c r="X84" s="18">
        <f>I84/(C$22)</f>
        <v>1.1451612903225805</v>
      </c>
      <c r="Y84" s="18">
        <f>J84/(D$22)</f>
        <v>1.2045454545454546</v>
      </c>
      <c r="AA84" s="32" t="s">
        <v>221</v>
      </c>
      <c r="AB84" s="18">
        <f t="shared" si="27"/>
        <v>0</v>
      </c>
      <c r="AC84" s="18">
        <f t="shared" si="27"/>
        <v>0.66680894025981197</v>
      </c>
      <c r="AD84" s="18">
        <f t="shared" si="27"/>
        <v>0.26848883592590195</v>
      </c>
      <c r="AE84" s="14">
        <f t="shared" si="27"/>
        <v>0</v>
      </c>
      <c r="AF84" s="14">
        <f t="shared" si="27"/>
        <v>0.37030572816431367</v>
      </c>
      <c r="AG84" s="14">
        <f t="shared" si="27"/>
        <v>0.26848883592590195</v>
      </c>
      <c r="AH84" s="18">
        <f t="shared" si="27"/>
        <v>0</v>
      </c>
      <c r="AI84" s="18">
        <f t="shared" si="27"/>
        <v>0.1955508091178067</v>
      </c>
      <c r="AJ84" s="18">
        <f t="shared" si="27"/>
        <v>0.26848883592590195</v>
      </c>
      <c r="AK84" s="14"/>
      <c r="AL84" s="38"/>
      <c r="AN84" s="32" t="s">
        <v>221</v>
      </c>
      <c r="AO84" s="14">
        <f t="shared" si="28"/>
        <v>1</v>
      </c>
      <c r="AP84" s="14">
        <f t="shared" si="29"/>
        <v>0.81422351233671997</v>
      </c>
      <c r="AQ84" s="14">
        <f t="shared" si="30"/>
        <v>1</v>
      </c>
      <c r="AR84" s="18">
        <f t="shared" si="31"/>
        <v>1</v>
      </c>
      <c r="AS84" s="18">
        <f t="shared" si="32"/>
        <v>0.72133526850507979</v>
      </c>
      <c r="AT84" s="18">
        <f t="shared" si="33"/>
        <v>1</v>
      </c>
      <c r="AV84" s="32" t="s">
        <v>221</v>
      </c>
      <c r="AW84" s="14">
        <f t="shared" si="34"/>
        <v>0</v>
      </c>
      <c r="AX84" s="14">
        <f t="shared" si="34"/>
        <v>-0.29650321209549835</v>
      </c>
      <c r="AY84" s="14">
        <f t="shared" si="34"/>
        <v>0</v>
      </c>
      <c r="AZ84" s="18">
        <f t="shared" si="34"/>
        <v>0</v>
      </c>
      <c r="BA84" s="18">
        <f t="shared" si="34"/>
        <v>-0.47125813114200527</v>
      </c>
      <c r="BB84" s="18">
        <f t="shared" si="34"/>
        <v>0</v>
      </c>
      <c r="BD84" s="66">
        <f t="shared" si="37"/>
        <v>-9.8834404031832787E-2</v>
      </c>
      <c r="BE84" s="67">
        <f t="shared" si="38"/>
        <v>-0.15708604371400176</v>
      </c>
    </row>
    <row r="85" spans="1:57" x14ac:dyDescent="0.2">
      <c r="A85" s="32" t="s">
        <v>222</v>
      </c>
      <c r="B85" s="37">
        <v>55.88</v>
      </c>
      <c r="C85" s="37">
        <v>55.24</v>
      </c>
      <c r="D85" s="37">
        <v>22.6</v>
      </c>
      <c r="E85" s="14">
        <v>58.53</v>
      </c>
      <c r="F85" s="14">
        <v>49.76</v>
      </c>
      <c r="G85" s="14">
        <v>17.61</v>
      </c>
      <c r="H85" s="14">
        <v>67.459999999999994</v>
      </c>
      <c r="I85" s="14">
        <v>44.94</v>
      </c>
      <c r="J85" s="14">
        <v>17.61</v>
      </c>
      <c r="K85" s="14"/>
      <c r="L85" s="66">
        <f t="shared" si="35"/>
        <v>-2.6066666666666691</v>
      </c>
      <c r="M85" s="67">
        <f t="shared" si="36"/>
        <v>-1.2366666666666646</v>
      </c>
      <c r="N85" s="14"/>
      <c r="P85" s="32" t="s">
        <v>222</v>
      </c>
      <c r="Q85" s="18">
        <f>B85/B$23</f>
        <v>4.2623951182303585</v>
      </c>
      <c r="R85" s="18">
        <f>C85/C$23</f>
        <v>4.8076588337684942</v>
      </c>
      <c r="S85" s="18">
        <f>D85/D$23</f>
        <v>2.7594627594627599</v>
      </c>
      <c r="T85" s="14">
        <f>E85/(B$23)</f>
        <v>4.4645308924485132</v>
      </c>
      <c r="U85" s="14">
        <f>F85/(C$23)</f>
        <v>4.3307223672758921</v>
      </c>
      <c r="V85" s="14">
        <f>G85/(D$23)</f>
        <v>2.1501831501831501</v>
      </c>
      <c r="W85" s="18">
        <f>H85/(B$23)</f>
        <v>5.1456903127383677</v>
      </c>
      <c r="X85" s="18">
        <f>I85/(C$23)</f>
        <v>3.9112271540469972</v>
      </c>
      <c r="Y85" s="18">
        <f>J85/(D$23)</f>
        <v>2.1501831501831501</v>
      </c>
      <c r="AA85" s="32" t="s">
        <v>222</v>
      </c>
      <c r="AB85" s="18">
        <f t="shared" si="27"/>
        <v>2.0916643351877084</v>
      </c>
      <c r="AC85" s="18">
        <f t="shared" si="27"/>
        <v>2.2653345216119378</v>
      </c>
      <c r="AD85" s="18">
        <f t="shared" si="27"/>
        <v>1.4643874156615417</v>
      </c>
      <c r="AE85" s="14">
        <f t="shared" si="27"/>
        <v>2.1585085931084285</v>
      </c>
      <c r="AF85" s="14">
        <f t="shared" si="27"/>
        <v>2.1146076874844892</v>
      </c>
      <c r="AG85" s="14">
        <f t="shared" si="27"/>
        <v>1.1044595521901996</v>
      </c>
      <c r="AH85" s="18">
        <f t="shared" si="27"/>
        <v>2.363364632796372</v>
      </c>
      <c r="AI85" s="18">
        <f t="shared" si="27"/>
        <v>1.9676213265337941</v>
      </c>
      <c r="AJ85" s="18">
        <f t="shared" si="27"/>
        <v>1.1044595521901996</v>
      </c>
      <c r="AK85" s="14"/>
      <c r="AL85" s="38"/>
      <c r="AN85" s="32" t="s">
        <v>222</v>
      </c>
      <c r="AO85" s="14">
        <f t="shared" si="28"/>
        <v>1.0474230493915533</v>
      </c>
      <c r="AP85" s="14">
        <f t="shared" si="29"/>
        <v>0.90079652425778411</v>
      </c>
      <c r="AQ85" s="14">
        <f t="shared" si="30"/>
        <v>0.77920353982300883</v>
      </c>
      <c r="AR85" s="18">
        <f t="shared" si="31"/>
        <v>1.2072297780959196</v>
      </c>
      <c r="AS85" s="18">
        <f t="shared" si="32"/>
        <v>0.81354091238233162</v>
      </c>
      <c r="AT85" s="18">
        <f t="shared" si="33"/>
        <v>0.77920353982300883</v>
      </c>
      <c r="AV85" s="32" t="s">
        <v>222</v>
      </c>
      <c r="AW85" s="14">
        <f t="shared" si="34"/>
        <v>6.684425792071938E-2</v>
      </c>
      <c r="AX85" s="14">
        <f t="shared" si="34"/>
        <v>-0.15072683412744853</v>
      </c>
      <c r="AY85" s="14">
        <f t="shared" si="34"/>
        <v>-0.35992786347134176</v>
      </c>
      <c r="AZ85" s="18">
        <f t="shared" si="34"/>
        <v>0.27170029760866315</v>
      </c>
      <c r="BA85" s="18">
        <f t="shared" si="34"/>
        <v>-0.2977131950781437</v>
      </c>
      <c r="BB85" s="18">
        <f t="shared" si="34"/>
        <v>-0.35992786347134176</v>
      </c>
      <c r="BD85" s="66">
        <f t="shared" si="37"/>
        <v>-0.14793681322602362</v>
      </c>
      <c r="BE85" s="67">
        <f t="shared" si="38"/>
        <v>-0.12864692031360744</v>
      </c>
    </row>
    <row r="86" spans="1:57" x14ac:dyDescent="0.2">
      <c r="A86" s="32" t="s">
        <v>223</v>
      </c>
      <c r="B86" s="31">
        <v>1.6</v>
      </c>
      <c r="C86" s="37">
        <v>6.11</v>
      </c>
      <c r="D86" s="31">
        <v>1.6</v>
      </c>
      <c r="E86" s="14">
        <v>2.65</v>
      </c>
      <c r="F86" s="14">
        <v>1.35</v>
      </c>
      <c r="G86" s="31">
        <v>1.6</v>
      </c>
      <c r="H86" s="31">
        <v>1.6</v>
      </c>
      <c r="I86" s="31">
        <v>1.6</v>
      </c>
      <c r="J86" s="31">
        <v>1.6</v>
      </c>
      <c r="L86" s="66">
        <f t="shared" si="35"/>
        <v>-1.236666666666667</v>
      </c>
      <c r="M86" s="67">
        <f t="shared" si="36"/>
        <v>-1.5033333333333332</v>
      </c>
      <c r="P86" s="32" t="s">
        <v>223</v>
      </c>
      <c r="Q86" s="18">
        <f>B86/B$24</f>
        <v>1</v>
      </c>
      <c r="R86" s="18">
        <f>C86/C$24</f>
        <v>3.8187500000000001</v>
      </c>
      <c r="S86" s="18">
        <f>D86/D$24</f>
        <v>1</v>
      </c>
      <c r="T86" s="14">
        <f>E86/(B$24)</f>
        <v>1.6562499999999998</v>
      </c>
      <c r="U86" s="14">
        <f>F86/(C$24)</f>
        <v>0.84375</v>
      </c>
      <c r="V86" s="14">
        <f>G86/(D$24)</f>
        <v>1</v>
      </c>
      <c r="W86" s="18">
        <f>H86/(B$24)</f>
        <v>1</v>
      </c>
      <c r="X86" s="18">
        <f>I86/(C$24)</f>
        <v>1</v>
      </c>
      <c r="Y86" s="18">
        <f>J86/(D$24)</f>
        <v>1</v>
      </c>
      <c r="AA86" s="32" t="s">
        <v>223</v>
      </c>
      <c r="AB86" s="18">
        <f t="shared" si="27"/>
        <v>0</v>
      </c>
      <c r="AC86" s="18">
        <f t="shared" si="27"/>
        <v>1.9331004749313672</v>
      </c>
      <c r="AD86" s="18">
        <f t="shared" si="27"/>
        <v>0</v>
      </c>
      <c r="AE86" s="14">
        <f t="shared" si="27"/>
        <v>0.72792045456319909</v>
      </c>
      <c r="AF86" s="14">
        <f t="shared" si="27"/>
        <v>-0.24511249783653147</v>
      </c>
      <c r="AG86" s="14">
        <f t="shared" si="27"/>
        <v>0</v>
      </c>
      <c r="AH86" s="18">
        <f t="shared" si="27"/>
        <v>0</v>
      </c>
      <c r="AI86" s="18">
        <f t="shared" si="27"/>
        <v>0</v>
      </c>
      <c r="AJ86" s="18">
        <f t="shared" si="27"/>
        <v>0</v>
      </c>
      <c r="AK86" s="14"/>
      <c r="AL86" s="38"/>
      <c r="AN86" s="32" t="s">
        <v>223</v>
      </c>
      <c r="AO86" s="14">
        <f t="shared" si="28"/>
        <v>1.6562499999999998</v>
      </c>
      <c r="AP86" s="14">
        <f t="shared" si="29"/>
        <v>0.220949263502455</v>
      </c>
      <c r="AQ86" s="14">
        <f t="shared" si="30"/>
        <v>1</v>
      </c>
      <c r="AR86" s="18">
        <f t="shared" si="31"/>
        <v>1</v>
      </c>
      <c r="AS86" s="18">
        <f t="shared" si="32"/>
        <v>0.26186579378068742</v>
      </c>
      <c r="AT86" s="18">
        <f t="shared" si="33"/>
        <v>1</v>
      </c>
      <c r="AV86" s="32" t="s">
        <v>223</v>
      </c>
      <c r="AW86" s="14">
        <f t="shared" si="34"/>
        <v>0.72792045456319909</v>
      </c>
      <c r="AX86" s="14">
        <f t="shared" si="34"/>
        <v>-2.1782129727678985</v>
      </c>
      <c r="AY86" s="14">
        <f t="shared" si="34"/>
        <v>0</v>
      </c>
      <c r="AZ86" s="18">
        <f t="shared" si="34"/>
        <v>0</v>
      </c>
      <c r="BA86" s="18">
        <f t="shared" si="34"/>
        <v>-1.9331004749313672</v>
      </c>
      <c r="BB86" s="18">
        <f t="shared" si="34"/>
        <v>0</v>
      </c>
      <c r="BD86" s="66">
        <f t="shared" si="37"/>
        <v>-0.48343083940156645</v>
      </c>
      <c r="BE86" s="67">
        <f t="shared" si="38"/>
        <v>-0.64436682497712239</v>
      </c>
    </row>
    <row r="87" spans="1:57" x14ac:dyDescent="0.2">
      <c r="A87" s="32" t="s">
        <v>224</v>
      </c>
      <c r="B87" s="37">
        <v>8.61</v>
      </c>
      <c r="C87" s="37">
        <v>19.100000000000001</v>
      </c>
      <c r="D87" s="31">
        <v>1.57</v>
      </c>
      <c r="E87" s="14">
        <v>48.57</v>
      </c>
      <c r="F87" s="31">
        <v>1.57</v>
      </c>
      <c r="G87" s="31">
        <v>1.57</v>
      </c>
      <c r="H87" s="14">
        <v>26</v>
      </c>
      <c r="I87" s="31">
        <v>1.57</v>
      </c>
      <c r="J87" s="14">
        <v>5.83</v>
      </c>
      <c r="K87" s="14"/>
      <c r="L87" s="66">
        <f t="shared" si="35"/>
        <v>7.4766666666666683</v>
      </c>
      <c r="M87" s="67">
        <f t="shared" si="36"/>
        <v>1.3733333333333331</v>
      </c>
      <c r="N87" s="14"/>
      <c r="P87" s="32" t="s">
        <v>224</v>
      </c>
      <c r="Q87" s="18">
        <f>B87/B$25</f>
        <v>0.54562737642585546</v>
      </c>
      <c r="R87" s="18">
        <f>C87/C$25</f>
        <v>12.165605095541402</v>
      </c>
      <c r="S87" s="18">
        <f>D87/D$25</f>
        <v>1</v>
      </c>
      <c r="T87" s="14">
        <f>E87/(B$25)</f>
        <v>3.0779467680608366</v>
      </c>
      <c r="U87" s="14">
        <f>F87/(C$25)</f>
        <v>1</v>
      </c>
      <c r="V87" s="14">
        <f>G87/(D$25)</f>
        <v>1</v>
      </c>
      <c r="W87" s="18">
        <f>H87/(B$25)</f>
        <v>1.6476552598225602</v>
      </c>
      <c r="X87" s="18">
        <f>I87/(C$25)</f>
        <v>1</v>
      </c>
      <c r="Y87" s="18">
        <f>J87/(D$25)</f>
        <v>3.7133757961783438</v>
      </c>
      <c r="AA87" s="32" t="s">
        <v>224</v>
      </c>
      <c r="AB87" s="18">
        <f t="shared" si="27"/>
        <v>-0.87401206261661468</v>
      </c>
      <c r="AC87" s="18">
        <f t="shared" si="27"/>
        <v>3.6047361740314843</v>
      </c>
      <c r="AD87" s="18">
        <f t="shared" si="27"/>
        <v>0</v>
      </c>
      <c r="AE87" s="14">
        <f t="shared" si="27"/>
        <v>1.6219682810102636</v>
      </c>
      <c r="AF87" s="14">
        <f t="shared" si="27"/>
        <v>0</v>
      </c>
      <c r="AG87" s="14">
        <f t="shared" si="27"/>
        <v>0</v>
      </c>
      <c r="AH87" s="18">
        <f t="shared" si="27"/>
        <v>0.72041441790235838</v>
      </c>
      <c r="AI87" s="18">
        <f t="shared" si="27"/>
        <v>0</v>
      </c>
      <c r="AJ87" s="18">
        <f t="shared" si="27"/>
        <v>1.8927313243088695</v>
      </c>
      <c r="AK87" s="14"/>
      <c r="AL87" s="38"/>
      <c r="AN87" s="32" t="s">
        <v>224</v>
      </c>
      <c r="AO87" s="14">
        <f t="shared" si="28"/>
        <v>5.6411149825783973</v>
      </c>
      <c r="AP87" s="14">
        <f t="shared" si="29"/>
        <v>8.219895287958115E-2</v>
      </c>
      <c r="AQ87" s="14">
        <f t="shared" si="30"/>
        <v>1</v>
      </c>
      <c r="AR87" s="18">
        <f t="shared" si="31"/>
        <v>3.0197444831591174</v>
      </c>
      <c r="AS87" s="18">
        <f t="shared" si="32"/>
        <v>8.219895287958115E-2</v>
      </c>
      <c r="AT87" s="18">
        <f t="shared" si="33"/>
        <v>3.7133757961783438</v>
      </c>
      <c r="AV87" s="32" t="s">
        <v>224</v>
      </c>
      <c r="AW87" s="14">
        <f t="shared" si="34"/>
        <v>2.4959803436268784</v>
      </c>
      <c r="AX87" s="14">
        <f t="shared" si="34"/>
        <v>-3.6047361740314843</v>
      </c>
      <c r="AY87" s="14">
        <f t="shared" si="34"/>
        <v>0</v>
      </c>
      <c r="AZ87" s="18">
        <f t="shared" si="34"/>
        <v>1.5944264805189727</v>
      </c>
      <c r="BA87" s="18">
        <f t="shared" si="34"/>
        <v>-3.6047361740314843</v>
      </c>
      <c r="BB87" s="18">
        <f t="shared" si="34"/>
        <v>1.8927313243088695</v>
      </c>
      <c r="BD87" s="66">
        <f t="shared" si="37"/>
        <v>-0.3695852768015353</v>
      </c>
      <c r="BE87" s="67">
        <f t="shared" si="38"/>
        <v>-3.9192789734547429E-2</v>
      </c>
    </row>
    <row r="88" spans="1:57" x14ac:dyDescent="0.2">
      <c r="A88" s="32" t="s">
        <v>225</v>
      </c>
      <c r="B88" s="37">
        <v>53.92</v>
      </c>
      <c r="C88" s="37">
        <v>82.58</v>
      </c>
      <c r="D88" s="37">
        <v>411.92</v>
      </c>
      <c r="E88" s="14">
        <v>89.75</v>
      </c>
      <c r="F88" s="14">
        <v>80.069999999999993</v>
      </c>
      <c r="G88" s="14">
        <v>641.65</v>
      </c>
      <c r="H88" s="14">
        <v>94.08</v>
      </c>
      <c r="I88" s="14">
        <v>75.42</v>
      </c>
      <c r="J88" s="14">
        <v>676.96</v>
      </c>
      <c r="K88" s="14"/>
      <c r="L88" s="66">
        <f t="shared" si="35"/>
        <v>87.683333333333309</v>
      </c>
      <c r="M88" s="67">
        <f t="shared" si="36"/>
        <v>99.346666666666664</v>
      </c>
      <c r="N88" s="14"/>
      <c r="P88" s="32" t="s">
        <v>225</v>
      </c>
      <c r="Q88" s="18">
        <f>B88/B$26</f>
        <v>1.0276348389555938</v>
      </c>
      <c r="R88" s="18">
        <f>C88/C$26</f>
        <v>1.3519973804846104</v>
      </c>
      <c r="S88" s="18">
        <f>D88/D$26</f>
        <v>1.9348050728041335</v>
      </c>
      <c r="T88" s="14">
        <f>E88/(B$26)</f>
        <v>1.7105012388031255</v>
      </c>
      <c r="U88" s="14">
        <f>F88/(C$26)</f>
        <v>1.3109037328094302</v>
      </c>
      <c r="V88" s="14">
        <f>G88/(D$26)</f>
        <v>3.0138562705495535</v>
      </c>
      <c r="W88" s="18">
        <f>H88/(B$26)</f>
        <v>1.7930245854774156</v>
      </c>
      <c r="X88" s="18">
        <f>I88/(C$26)</f>
        <v>1.2347740667976426</v>
      </c>
      <c r="Y88" s="18">
        <f>J88/(D$26)</f>
        <v>3.1797087834664164</v>
      </c>
      <c r="AA88" s="32" t="s">
        <v>225</v>
      </c>
      <c r="AB88" s="18">
        <f t="shared" si="27"/>
        <v>3.9327706539049878E-2</v>
      </c>
      <c r="AC88" s="18">
        <f t="shared" si="27"/>
        <v>0.4350923563793257</v>
      </c>
      <c r="AD88" s="18">
        <f t="shared" si="27"/>
        <v>0.95218822545780091</v>
      </c>
      <c r="AE88" s="14">
        <f t="shared" si="27"/>
        <v>0.77441914895496722</v>
      </c>
      <c r="AF88" s="14">
        <f t="shared" si="27"/>
        <v>0.39056174406627109</v>
      </c>
      <c r="AG88" s="14">
        <f t="shared" si="27"/>
        <v>1.5916106170984081</v>
      </c>
      <c r="AH88" s="18">
        <f t="shared" si="27"/>
        <v>0.84239527019355553</v>
      </c>
      <c r="AI88" s="18">
        <f t="shared" si="27"/>
        <v>0.30424708834481268</v>
      </c>
      <c r="AJ88" s="18">
        <f t="shared" si="27"/>
        <v>1.6688946410166943</v>
      </c>
      <c r="AK88" s="14"/>
      <c r="AL88" s="38"/>
      <c r="AN88" s="32" t="s">
        <v>225</v>
      </c>
      <c r="AO88" s="14">
        <f t="shared" si="28"/>
        <v>1.6645029673590503</v>
      </c>
      <c r="AP88" s="14">
        <f t="shared" si="29"/>
        <v>0.9696052312908694</v>
      </c>
      <c r="AQ88" s="14">
        <f t="shared" si="30"/>
        <v>1.5577053796853757</v>
      </c>
      <c r="AR88" s="18">
        <f t="shared" si="31"/>
        <v>1.7448071216617209</v>
      </c>
      <c r="AS88" s="18">
        <f t="shared" si="32"/>
        <v>0.91329619762654402</v>
      </c>
      <c r="AT88" s="18">
        <f t="shared" si="33"/>
        <v>1.64342590794329</v>
      </c>
      <c r="AV88" s="32" t="s">
        <v>225</v>
      </c>
      <c r="AW88" s="14">
        <f t="shared" si="34"/>
        <v>0.7350914424159174</v>
      </c>
      <c r="AX88" s="14">
        <f t="shared" si="34"/>
        <v>-4.45306123130546E-2</v>
      </c>
      <c r="AY88" s="14">
        <f t="shared" si="34"/>
        <v>0.63942239164060721</v>
      </c>
      <c r="AZ88" s="18">
        <f t="shared" si="34"/>
        <v>0.80306756365450582</v>
      </c>
      <c r="BA88" s="18">
        <f t="shared" si="34"/>
        <v>-0.13084526803451305</v>
      </c>
      <c r="BB88" s="18">
        <f t="shared" si="34"/>
        <v>0.71670641555889336</v>
      </c>
      <c r="BD88" s="66">
        <f t="shared" si="37"/>
        <v>0.4433277405811567</v>
      </c>
      <c r="BE88" s="67">
        <f t="shared" si="38"/>
        <v>0.4629762370596287</v>
      </c>
    </row>
    <row r="89" spans="1:57" x14ac:dyDescent="0.2">
      <c r="A89" s="32" t="s">
        <v>226</v>
      </c>
      <c r="B89" s="37">
        <v>28.43</v>
      </c>
      <c r="C89" s="37">
        <v>45.2</v>
      </c>
      <c r="D89" s="31">
        <v>5.3</v>
      </c>
      <c r="E89" s="14">
        <v>53.4</v>
      </c>
      <c r="F89" s="14">
        <v>45.2</v>
      </c>
      <c r="G89" s="31">
        <v>5.3</v>
      </c>
      <c r="H89" s="14">
        <v>50.38</v>
      </c>
      <c r="I89" s="14">
        <v>30.49</v>
      </c>
      <c r="J89" s="31">
        <v>5.3</v>
      </c>
      <c r="L89" s="66">
        <f t="shared" si="35"/>
        <v>8.3233333333333341</v>
      </c>
      <c r="M89" s="67">
        <f t="shared" si="36"/>
        <v>2.413333333333334</v>
      </c>
      <c r="P89" s="32" t="s">
        <v>226</v>
      </c>
      <c r="Q89" s="18">
        <f>B89/B$27</f>
        <v>5.3641509433962264</v>
      </c>
      <c r="R89" s="18">
        <f>C89/C$27</f>
        <v>3.4398782343987824</v>
      </c>
      <c r="S89" s="18">
        <f>D89/D$27</f>
        <v>1</v>
      </c>
      <c r="T89" s="14">
        <f>E89/(B$27)</f>
        <v>10.075471698113208</v>
      </c>
      <c r="U89" s="14">
        <f>F89/(C$27)</f>
        <v>3.4398782343987824</v>
      </c>
      <c r="V89" s="14">
        <f>G89/(D$27)</f>
        <v>1</v>
      </c>
      <c r="W89" s="18">
        <f>H89/(B$27)</f>
        <v>9.5056603773584918</v>
      </c>
      <c r="X89" s="18">
        <f>I89/(C$27)</f>
        <v>2.3203957382039571</v>
      </c>
      <c r="Y89" s="18">
        <f>J89/(D$27)</f>
        <v>1</v>
      </c>
      <c r="AA89" s="32" t="s">
        <v>226</v>
      </c>
      <c r="AB89" s="18">
        <f t="shared" si="27"/>
        <v>2.4233498342269661</v>
      </c>
      <c r="AC89" s="18">
        <f t="shared" si="27"/>
        <v>1.7823574969802207</v>
      </c>
      <c r="AD89" s="18">
        <f t="shared" si="27"/>
        <v>0</v>
      </c>
      <c r="AE89" s="14">
        <f t="shared" si="27"/>
        <v>3.332775477124355</v>
      </c>
      <c r="AF89" s="14">
        <f t="shared" si="27"/>
        <v>1.7823574969802207</v>
      </c>
      <c r="AG89" s="14">
        <f t="shared" si="27"/>
        <v>0</v>
      </c>
      <c r="AH89" s="18">
        <f t="shared" si="27"/>
        <v>3.24878685728368</v>
      </c>
      <c r="AI89" s="18">
        <f t="shared" si="27"/>
        <v>1.2143708746874187</v>
      </c>
      <c r="AJ89" s="18">
        <f t="shared" si="27"/>
        <v>0</v>
      </c>
      <c r="AK89" s="14"/>
      <c r="AL89" s="38"/>
      <c r="AN89" s="32" t="s">
        <v>226</v>
      </c>
      <c r="AO89" s="14">
        <f t="shared" si="28"/>
        <v>1.8782975729862821</v>
      </c>
      <c r="AP89" s="14">
        <f t="shared" si="29"/>
        <v>1</v>
      </c>
      <c r="AQ89" s="14">
        <f t="shared" si="30"/>
        <v>1</v>
      </c>
      <c r="AR89" s="18">
        <f t="shared" si="31"/>
        <v>1.7720717551881815</v>
      </c>
      <c r="AS89" s="18">
        <f t="shared" si="32"/>
        <v>0.67455752212389375</v>
      </c>
      <c r="AT89" s="18">
        <f t="shared" si="33"/>
        <v>1</v>
      </c>
      <c r="AV89" s="32" t="s">
        <v>226</v>
      </c>
      <c r="AW89" s="14">
        <f t="shared" si="34"/>
        <v>0.90942564289738892</v>
      </c>
      <c r="AX89" s="14">
        <f t="shared" si="34"/>
        <v>0</v>
      </c>
      <c r="AY89" s="14">
        <f t="shared" si="34"/>
        <v>0</v>
      </c>
      <c r="AZ89" s="18">
        <f t="shared" si="34"/>
        <v>0.82543702305671374</v>
      </c>
      <c r="BA89" s="18">
        <f t="shared" si="34"/>
        <v>-0.56798662229280183</v>
      </c>
      <c r="BB89" s="18">
        <f t="shared" si="34"/>
        <v>0</v>
      </c>
      <c r="BD89" s="66">
        <f t="shared" si="37"/>
        <v>0.30314188096579631</v>
      </c>
      <c r="BE89" s="67">
        <f t="shared" si="38"/>
        <v>8.5816800254637296E-2</v>
      </c>
    </row>
    <row r="90" spans="1:57" x14ac:dyDescent="0.2">
      <c r="A90" s="32" t="s">
        <v>227</v>
      </c>
      <c r="B90" s="37">
        <v>141.4</v>
      </c>
      <c r="C90" s="37">
        <v>152.47</v>
      </c>
      <c r="D90" s="31">
        <v>39.5</v>
      </c>
      <c r="E90" s="14">
        <v>433.67</v>
      </c>
      <c r="F90" s="14">
        <v>120.68</v>
      </c>
      <c r="G90" s="31">
        <v>39.5</v>
      </c>
      <c r="H90" s="14">
        <v>267.37</v>
      </c>
      <c r="I90" s="31">
        <v>39.5</v>
      </c>
      <c r="J90" s="31">
        <v>39.5</v>
      </c>
      <c r="L90" s="66">
        <f t="shared" si="35"/>
        <v>86.826666666666682</v>
      </c>
      <c r="M90" s="67">
        <f t="shared" si="36"/>
        <v>4.3333333333333286</v>
      </c>
      <c r="P90" s="32" t="s">
        <v>227</v>
      </c>
      <c r="Q90" s="18">
        <f>B90/B$28</f>
        <v>1.56294904388195</v>
      </c>
      <c r="R90" s="18">
        <f>C90/C$28</f>
        <v>3.86</v>
      </c>
      <c r="S90" s="18">
        <f>D90/D$28</f>
        <v>1</v>
      </c>
      <c r="T90" s="14">
        <f>E90/(B$28)</f>
        <v>4.7935227147120596</v>
      </c>
      <c r="U90" s="14">
        <f>F90/(C$28)</f>
        <v>3.0551898734177216</v>
      </c>
      <c r="V90" s="14">
        <f>G90/(D$28)</f>
        <v>1</v>
      </c>
      <c r="W90" s="18">
        <f>H90/(B$28)</f>
        <v>2.9553443130319446</v>
      </c>
      <c r="X90" s="18">
        <f>I90/(C$28)</f>
        <v>1</v>
      </c>
      <c r="Y90" s="18">
        <f>J90/(D$28)</f>
        <v>1</v>
      </c>
      <c r="AA90" s="32" t="s">
        <v>227</v>
      </c>
      <c r="AB90" s="18">
        <f t="shared" si="27"/>
        <v>0.64427074357291025</v>
      </c>
      <c r="AC90" s="18">
        <f t="shared" si="27"/>
        <v>1.9486008474933556</v>
      </c>
      <c r="AD90" s="18">
        <f t="shared" si="27"/>
        <v>0</v>
      </c>
      <c r="AE90" s="14">
        <f t="shared" si="27"/>
        <v>2.2610862687289606</v>
      </c>
      <c r="AF90" s="14">
        <f t="shared" si="27"/>
        <v>1.6112620431948748</v>
      </c>
      <c r="AG90" s="14">
        <f t="shared" si="27"/>
        <v>0</v>
      </c>
      <c r="AH90" s="18">
        <f t="shared" si="27"/>
        <v>1.5633262216942634</v>
      </c>
      <c r="AI90" s="18">
        <f t="shared" si="27"/>
        <v>0</v>
      </c>
      <c r="AJ90" s="18">
        <f t="shared" si="27"/>
        <v>0</v>
      </c>
      <c r="AK90" s="14"/>
      <c r="AL90" s="38"/>
      <c r="AN90" s="32" t="s">
        <v>227</v>
      </c>
      <c r="AO90" s="14">
        <f t="shared" si="28"/>
        <v>3.0669731258840169</v>
      </c>
      <c r="AP90" s="14">
        <f t="shared" si="29"/>
        <v>0.7914999672066636</v>
      </c>
      <c r="AQ90" s="14">
        <f t="shared" si="30"/>
        <v>1</v>
      </c>
      <c r="AR90" s="18">
        <f t="shared" si="31"/>
        <v>1.8908769448373408</v>
      </c>
      <c r="AS90" s="18">
        <f t="shared" si="32"/>
        <v>0.25906735751295334</v>
      </c>
      <c r="AT90" s="18">
        <f t="shared" si="33"/>
        <v>1</v>
      </c>
      <c r="AV90" s="32" t="s">
        <v>227</v>
      </c>
      <c r="AW90" s="14">
        <f t="shared" si="34"/>
        <v>1.6168155251560503</v>
      </c>
      <c r="AX90" s="14">
        <f t="shared" si="34"/>
        <v>-0.33733880429848112</v>
      </c>
      <c r="AY90" s="14">
        <f t="shared" si="34"/>
        <v>0</v>
      </c>
      <c r="AZ90" s="18">
        <f t="shared" si="34"/>
        <v>0.91905547812135302</v>
      </c>
      <c r="BA90" s="18">
        <f t="shared" si="34"/>
        <v>-1.948600847493356</v>
      </c>
      <c r="BB90" s="18">
        <f t="shared" si="34"/>
        <v>0</v>
      </c>
      <c r="BD90" s="66">
        <f t="shared" si="37"/>
        <v>0.42649224028585642</v>
      </c>
      <c r="BE90" s="67">
        <f t="shared" si="38"/>
        <v>-0.34318178979066766</v>
      </c>
    </row>
    <row r="91" spans="1:57" x14ac:dyDescent="0.2">
      <c r="A91" s="32" t="s">
        <v>228</v>
      </c>
      <c r="B91" s="37">
        <v>119.45</v>
      </c>
      <c r="C91" s="37">
        <v>155.62</v>
      </c>
      <c r="D91" s="31">
        <v>9</v>
      </c>
      <c r="E91" s="14">
        <v>175.11</v>
      </c>
      <c r="F91" s="14">
        <v>115.45</v>
      </c>
      <c r="G91" s="31">
        <v>9</v>
      </c>
      <c r="H91" s="14">
        <v>176.8</v>
      </c>
      <c r="I91" s="14">
        <v>118.57</v>
      </c>
      <c r="J91" s="31">
        <v>9</v>
      </c>
      <c r="L91" s="66">
        <f t="shared" si="35"/>
        <v>5.1633333333333411</v>
      </c>
      <c r="M91" s="67">
        <f t="shared" si="36"/>
        <v>6.7666666666666657</v>
      </c>
      <c r="P91" s="32" t="s">
        <v>228</v>
      </c>
      <c r="Q91" s="18">
        <f>B91/B$29</f>
        <v>13.272222222222222</v>
      </c>
      <c r="R91" s="18">
        <f>C91/C$29</f>
        <v>10.997879858657244</v>
      </c>
      <c r="S91" s="18">
        <f>D91/D$29</f>
        <v>1</v>
      </c>
      <c r="T91" s="14">
        <f>E91/(B$29)</f>
        <v>19.456666666666667</v>
      </c>
      <c r="U91" s="14">
        <f>F91/(C$29)</f>
        <v>8.1590106007067131</v>
      </c>
      <c r="V91" s="14">
        <f>G91/(D$29)</f>
        <v>1</v>
      </c>
      <c r="W91" s="18">
        <f>H91/(B$29)</f>
        <v>19.644444444444446</v>
      </c>
      <c r="X91" s="18">
        <f>I91/(C$29)</f>
        <v>8.3795053003533564</v>
      </c>
      <c r="Y91" s="18">
        <f>J91/(D$29)</f>
        <v>1</v>
      </c>
      <c r="AA91" s="32" t="s">
        <v>228</v>
      </c>
      <c r="AB91" s="18">
        <f t="shared" si="27"/>
        <v>3.7303380421266574</v>
      </c>
      <c r="AC91" s="18">
        <f t="shared" si="27"/>
        <v>3.4591535266184024</v>
      </c>
      <c r="AD91" s="18">
        <f t="shared" si="27"/>
        <v>0</v>
      </c>
      <c r="AE91" s="14">
        <f t="shared" si="27"/>
        <v>4.2821926623863584</v>
      </c>
      <c r="AF91" s="14">
        <f t="shared" si="27"/>
        <v>3.0283942149422329</v>
      </c>
      <c r="AG91" s="14">
        <f t="shared" si="27"/>
        <v>0</v>
      </c>
      <c r="AH91" s="18">
        <f t="shared" si="27"/>
        <v>4.2960494630617569</v>
      </c>
      <c r="AI91" s="18">
        <f t="shared" si="27"/>
        <v>3.0668650742594901</v>
      </c>
      <c r="AJ91" s="18">
        <f t="shared" si="27"/>
        <v>0</v>
      </c>
      <c r="AK91" s="14"/>
      <c r="AL91" s="38"/>
      <c r="AN91" s="32" t="s">
        <v>228</v>
      </c>
      <c r="AO91" s="14">
        <f t="shared" si="28"/>
        <v>1.4659690246965258</v>
      </c>
      <c r="AP91" s="14">
        <f t="shared" si="29"/>
        <v>0.74187122477830614</v>
      </c>
      <c r="AQ91" s="14">
        <f t="shared" si="30"/>
        <v>1</v>
      </c>
      <c r="AR91" s="18">
        <f t="shared" si="31"/>
        <v>1.4801172038509838</v>
      </c>
      <c r="AS91" s="18">
        <f t="shared" si="32"/>
        <v>0.76192006168872894</v>
      </c>
      <c r="AT91" s="18">
        <f t="shared" si="33"/>
        <v>1</v>
      </c>
      <c r="AV91" s="32" t="s">
        <v>228</v>
      </c>
      <c r="AW91" s="14">
        <f t="shared" si="34"/>
        <v>0.55185462025970078</v>
      </c>
      <c r="AX91" s="14">
        <f t="shared" si="34"/>
        <v>-0.4307593116761696</v>
      </c>
      <c r="AY91" s="14">
        <f t="shared" si="34"/>
        <v>0</v>
      </c>
      <c r="AZ91" s="18">
        <f t="shared" si="34"/>
        <v>0.56571142093509941</v>
      </c>
      <c r="BA91" s="18">
        <f t="shared" si="34"/>
        <v>-0.39228845235891291</v>
      </c>
      <c r="BB91" s="18">
        <f t="shared" si="34"/>
        <v>0</v>
      </c>
      <c r="BD91" s="66">
        <f t="shared" si="37"/>
        <v>4.036510286117706E-2</v>
      </c>
      <c r="BE91" s="67">
        <f t="shared" si="38"/>
        <v>5.7807656192062164E-2</v>
      </c>
    </row>
    <row r="92" spans="1:57" x14ac:dyDescent="0.2">
      <c r="A92" s="32" t="s">
        <v>229</v>
      </c>
      <c r="B92" s="37">
        <v>3.72</v>
      </c>
      <c r="C92" s="37">
        <v>9.7899999999999991</v>
      </c>
      <c r="D92" s="37">
        <v>0.12</v>
      </c>
      <c r="E92" s="14">
        <v>9.3699999999999992</v>
      </c>
      <c r="F92" s="14">
        <v>4.72</v>
      </c>
      <c r="G92" s="31">
        <v>1.2</v>
      </c>
      <c r="H92" s="14">
        <v>8.85</v>
      </c>
      <c r="I92" s="14">
        <v>5.18</v>
      </c>
      <c r="J92" s="31">
        <v>1.2</v>
      </c>
      <c r="L92" s="66">
        <f t="shared" si="35"/>
        <v>0.55333333333333368</v>
      </c>
      <c r="M92" s="67">
        <f t="shared" si="36"/>
        <v>0.53333333333333321</v>
      </c>
      <c r="P92" s="32" t="s">
        <v>229</v>
      </c>
      <c r="Q92" s="18">
        <f>B92/B$30</f>
        <v>3.1</v>
      </c>
      <c r="R92" s="18">
        <f>C92/C$30</f>
        <v>8.1583333333333332</v>
      </c>
      <c r="S92" s="18">
        <f>D92/D$30</f>
        <v>0.1</v>
      </c>
      <c r="T92" s="14">
        <f>E92/(B$30)</f>
        <v>7.8083333333333327</v>
      </c>
      <c r="U92" s="14">
        <f>F92/(C$30)</f>
        <v>3.9333333333333331</v>
      </c>
      <c r="V92" s="14">
        <f>G92/(D$30)</f>
        <v>1</v>
      </c>
      <c r="W92" s="18">
        <f>H92/(B$30)</f>
        <v>7.375</v>
      </c>
      <c r="X92" s="18">
        <f>I92/(C$30)</f>
        <v>4.3166666666666664</v>
      </c>
      <c r="Y92" s="18">
        <f>J92/(D$30)</f>
        <v>1</v>
      </c>
      <c r="AA92" s="32" t="s">
        <v>229</v>
      </c>
      <c r="AB92" s="18">
        <f t="shared" si="27"/>
        <v>1.632268215499513</v>
      </c>
      <c r="AC92" s="18">
        <f t="shared" si="27"/>
        <v>3.0282744539951767</v>
      </c>
      <c r="AD92" s="18">
        <f t="shared" si="27"/>
        <v>-3.3219280948873622</v>
      </c>
      <c r="AE92" s="14">
        <f t="shared" si="27"/>
        <v>2.9650146420506687</v>
      </c>
      <c r="AF92" s="14">
        <f t="shared" si="27"/>
        <v>1.9757524537533229</v>
      </c>
      <c r="AG92" s="14">
        <f t="shared" si="27"/>
        <v>0</v>
      </c>
      <c r="AH92" s="18">
        <f t="shared" si="27"/>
        <v>2.8826430493618411</v>
      </c>
      <c r="AI92" s="18">
        <f t="shared" si="27"/>
        <v>2.1099176920780351</v>
      </c>
      <c r="AJ92" s="18">
        <f t="shared" si="27"/>
        <v>0</v>
      </c>
      <c r="AK92" s="14"/>
      <c r="AL92" s="38"/>
      <c r="AN92" s="32" t="s">
        <v>229</v>
      </c>
      <c r="AO92" s="14">
        <f t="shared" si="28"/>
        <v>2.518817204301075</v>
      </c>
      <c r="AP92" s="14">
        <f t="shared" si="29"/>
        <v>0.48212461695607767</v>
      </c>
      <c r="AQ92" s="14">
        <f t="shared" si="30"/>
        <v>10</v>
      </c>
      <c r="AR92" s="18">
        <f t="shared" si="31"/>
        <v>2.379032258064516</v>
      </c>
      <c r="AS92" s="18">
        <f t="shared" si="32"/>
        <v>0.52911133810010214</v>
      </c>
      <c r="AT92" s="18">
        <f t="shared" si="33"/>
        <v>10</v>
      </c>
      <c r="AV92" s="32" t="s">
        <v>229</v>
      </c>
      <c r="AW92" s="14">
        <f t="shared" si="34"/>
        <v>1.3327464265511553</v>
      </c>
      <c r="AX92" s="14">
        <f t="shared" si="34"/>
        <v>-1.0525220002418538</v>
      </c>
      <c r="AY92" s="14">
        <f t="shared" si="34"/>
        <v>3.3219280948873626</v>
      </c>
      <c r="AZ92" s="18">
        <f t="shared" si="34"/>
        <v>1.2503748338623284</v>
      </c>
      <c r="BA92" s="18">
        <f t="shared" si="34"/>
        <v>-0.91835676191714122</v>
      </c>
      <c r="BB92" s="18">
        <f t="shared" si="34"/>
        <v>3.3219280948873626</v>
      </c>
      <c r="BD92" s="66">
        <f t="shared" si="37"/>
        <v>1.2007175070655547</v>
      </c>
      <c r="BE92" s="67">
        <f t="shared" si="38"/>
        <v>1.21798205561085</v>
      </c>
    </row>
    <row r="95" spans="1:57" x14ac:dyDescent="0.2">
      <c r="A95" s="34" t="s">
        <v>240</v>
      </c>
      <c r="B95" s="34"/>
      <c r="C95" s="34"/>
      <c r="D95" s="34"/>
      <c r="L95" s="152" t="s">
        <v>402</v>
      </c>
      <c r="M95" s="152"/>
      <c r="P95" s="34" t="s">
        <v>241</v>
      </c>
      <c r="Q95" s="34"/>
      <c r="R95" s="34"/>
      <c r="S95" s="34"/>
      <c r="AA95" s="34" t="s">
        <v>242</v>
      </c>
      <c r="AB95" s="34"/>
      <c r="AC95" s="34"/>
      <c r="AD95" s="34"/>
      <c r="AN95" s="34" t="s">
        <v>243</v>
      </c>
      <c r="AV95" s="34" t="s">
        <v>244</v>
      </c>
    </row>
    <row r="96" spans="1:57" x14ac:dyDescent="0.2">
      <c r="B96" s="150" t="s">
        <v>201</v>
      </c>
      <c r="C96" s="150"/>
      <c r="D96" s="150"/>
      <c r="E96" s="151" t="s">
        <v>202</v>
      </c>
      <c r="F96" s="151"/>
      <c r="G96" s="151"/>
      <c r="H96" s="150" t="s">
        <v>255</v>
      </c>
      <c r="I96" s="150"/>
      <c r="J96" s="150"/>
      <c r="K96" s="35"/>
      <c r="L96" s="65" t="s">
        <v>400</v>
      </c>
      <c r="M96" s="64" t="s">
        <v>401</v>
      </c>
      <c r="N96" s="35"/>
      <c r="Q96" s="150" t="s">
        <v>201</v>
      </c>
      <c r="R96" s="150"/>
      <c r="S96" s="150"/>
      <c r="T96" s="151" t="s">
        <v>202</v>
      </c>
      <c r="U96" s="151"/>
      <c r="V96" s="151"/>
      <c r="W96" s="150" t="s">
        <v>255</v>
      </c>
      <c r="X96" s="150"/>
      <c r="Y96" s="150"/>
      <c r="AB96" s="150" t="s">
        <v>201</v>
      </c>
      <c r="AC96" s="150"/>
      <c r="AD96" s="150"/>
      <c r="AE96" s="151" t="s">
        <v>202</v>
      </c>
      <c r="AF96" s="151"/>
      <c r="AG96" s="151"/>
      <c r="AH96" s="150" t="s">
        <v>255</v>
      </c>
      <c r="AI96" s="150"/>
      <c r="AJ96" s="150"/>
      <c r="AK96" s="35"/>
      <c r="AL96" s="36"/>
      <c r="AO96" s="151" t="s">
        <v>202</v>
      </c>
      <c r="AP96" s="151"/>
      <c r="AQ96" s="151"/>
      <c r="AR96" s="150" t="s">
        <v>255</v>
      </c>
      <c r="AS96" s="150"/>
      <c r="AT96" s="150"/>
      <c r="AW96" s="151" t="s">
        <v>202</v>
      </c>
      <c r="AX96" s="151"/>
      <c r="AY96" s="151"/>
      <c r="AZ96" s="150" t="s">
        <v>255</v>
      </c>
      <c r="BA96" s="150"/>
      <c r="BB96" s="150"/>
      <c r="BD96" s="65" t="s">
        <v>400</v>
      </c>
      <c r="BE96" s="64" t="s">
        <v>401</v>
      </c>
    </row>
    <row r="97" spans="1:57" x14ac:dyDescent="0.2">
      <c r="A97" s="32" t="s">
        <v>203</v>
      </c>
      <c r="B97" s="37">
        <v>532.79</v>
      </c>
      <c r="C97" s="37">
        <v>579.19000000000005</v>
      </c>
      <c r="D97" s="37">
        <v>224.8</v>
      </c>
      <c r="E97" s="14">
        <v>577.19000000000005</v>
      </c>
      <c r="F97" s="14">
        <v>541.52</v>
      </c>
      <c r="G97" s="14">
        <v>298.98</v>
      </c>
      <c r="H97" s="14">
        <v>564.29</v>
      </c>
      <c r="I97" s="14">
        <v>568.71</v>
      </c>
      <c r="J97" s="14">
        <v>276.69</v>
      </c>
      <c r="K97" s="14"/>
      <c r="L97" s="66">
        <f>AVERAGE(E97:G97)-(AVERAGE(B97:D97))</f>
        <v>26.970000000000027</v>
      </c>
      <c r="M97" s="67">
        <f>AVERAGE(H97:J97)-(AVERAGE(B97:D97))</f>
        <v>24.303333333333399</v>
      </c>
      <c r="N97" s="14"/>
      <c r="P97" s="32" t="s">
        <v>203</v>
      </c>
      <c r="Q97" s="18">
        <f>B97/B$4</f>
        <v>2.1469616376531269</v>
      </c>
      <c r="R97" s="18">
        <f>C97/C$4</f>
        <v>1.8124041681008858</v>
      </c>
      <c r="S97" s="18">
        <f>D97/D$4</f>
        <v>13.876543209876544</v>
      </c>
      <c r="T97" s="14">
        <f>E97/(B$4)</f>
        <v>2.3258784655061255</v>
      </c>
      <c r="U97" s="14">
        <f>F97/(C$4)</f>
        <v>1.6945270206840441</v>
      </c>
      <c r="V97" s="14">
        <f>G97/(D$4)</f>
        <v>18.455555555555556</v>
      </c>
      <c r="W97" s="18">
        <f>H97/(B$4)</f>
        <v>2.273895873629916</v>
      </c>
      <c r="X97" s="18">
        <f>I97/(C$4)</f>
        <v>1.7796101010733174</v>
      </c>
      <c r="Y97" s="18">
        <f>J97/(D$4)</f>
        <v>17.079629629629629</v>
      </c>
      <c r="AA97" s="32" t="s">
        <v>203</v>
      </c>
      <c r="AB97" s="18">
        <f t="shared" ref="AB97:AJ123" si="39">LOG(Q97,2)</f>
        <v>1.1022964130587976</v>
      </c>
      <c r="AC97" s="18">
        <f t="shared" si="39"/>
        <v>0.85790471382509814</v>
      </c>
      <c r="AD97" s="18">
        <f t="shared" si="39"/>
        <v>3.7945763173363014</v>
      </c>
      <c r="AE97" s="14">
        <f t="shared" si="39"/>
        <v>1.2177757134093725</v>
      </c>
      <c r="AF97" s="14">
        <f t="shared" si="39"/>
        <v>0.76088264201285727</v>
      </c>
      <c r="AG97" s="14">
        <f t="shared" si="39"/>
        <v>4.205983261632702</v>
      </c>
      <c r="AH97" s="18">
        <f t="shared" si="39"/>
        <v>1.1851661917687737</v>
      </c>
      <c r="AI97" s="18">
        <f t="shared" si="39"/>
        <v>0.83156119239180426</v>
      </c>
      <c r="AJ97" s="18">
        <f t="shared" si="39"/>
        <v>4.0942047854611019</v>
      </c>
      <c r="AK97" s="14"/>
      <c r="AL97" s="38"/>
      <c r="AN97" s="32" t="s">
        <v>203</v>
      </c>
      <c r="AO97" s="14">
        <f t="shared" ref="AO97:AO123" si="40">E97/B97</f>
        <v>1.0833348974267536</v>
      </c>
      <c r="AP97" s="14">
        <f t="shared" ref="AP97:AP123" si="41">F97/C97</f>
        <v>0.93496089366183799</v>
      </c>
      <c r="AQ97" s="14">
        <f t="shared" ref="AQ97:AQ123" si="42">G97/D97</f>
        <v>1.3299822064056939</v>
      </c>
      <c r="AR97" s="18">
        <f t="shared" ref="AR97:AR123" si="43">H97/B97</f>
        <v>1.059122731282494</v>
      </c>
      <c r="AS97" s="18">
        <f t="shared" ref="AS97:AS123" si="44">I97/C97</f>
        <v>0.98190576494759918</v>
      </c>
      <c r="AT97" s="18">
        <f t="shared" ref="AT97:AT123" si="45">J97/D97</f>
        <v>1.2308274021352312</v>
      </c>
      <c r="AV97" s="32" t="s">
        <v>203</v>
      </c>
      <c r="AW97" s="14">
        <f t="shared" ref="AW97:BB123" si="46">LOG(AO97,2)</f>
        <v>0.1154793003505747</v>
      </c>
      <c r="AX97" s="14">
        <f t="shared" si="46"/>
        <v>-9.7022071812240707E-2</v>
      </c>
      <c r="AY97" s="14">
        <f t="shared" si="46"/>
        <v>0.41140694429640001</v>
      </c>
      <c r="AZ97" s="18">
        <f t="shared" si="46"/>
        <v>8.2869778709976263E-2</v>
      </c>
      <c r="BA97" s="18">
        <f t="shared" si="46"/>
        <v>-2.634352143329376E-2</v>
      </c>
      <c r="BB97" s="18">
        <f t="shared" si="46"/>
        <v>0.29962846812480082</v>
      </c>
      <c r="BD97" s="66">
        <f>AVERAGE(AW97:AY97)</f>
        <v>0.14328805761157801</v>
      </c>
      <c r="BE97" s="67">
        <f>AVERAGE(AZ97:BB97)</f>
        <v>0.11871824180049444</v>
      </c>
    </row>
    <row r="98" spans="1:57" x14ac:dyDescent="0.2">
      <c r="A98" s="32" t="s">
        <v>204</v>
      </c>
      <c r="B98" s="37">
        <v>642.41</v>
      </c>
      <c r="C98" s="37">
        <v>579.49</v>
      </c>
      <c r="D98" s="37">
        <v>21.35</v>
      </c>
      <c r="E98" s="14">
        <v>1127.18</v>
      </c>
      <c r="F98" s="14">
        <v>766.58</v>
      </c>
      <c r="G98" s="14">
        <v>36.22</v>
      </c>
      <c r="H98" s="14">
        <v>1276.49</v>
      </c>
      <c r="I98" s="14">
        <v>933.68</v>
      </c>
      <c r="J98" s="14">
        <v>28.48</v>
      </c>
      <c r="K98" s="14"/>
      <c r="L98" s="66">
        <f t="shared" ref="L98:L123" si="47">AVERAGE(E98:G98)-(AVERAGE(B98:D98))</f>
        <v>228.91000000000003</v>
      </c>
      <c r="M98" s="67">
        <f t="shared" ref="M98:M123" si="48">AVERAGE(H98:J98)-(AVERAGE(B98:D98))</f>
        <v>331.8</v>
      </c>
      <c r="N98" s="14"/>
      <c r="P98" s="32" t="s">
        <v>204</v>
      </c>
      <c r="Q98" s="18">
        <f>B98/B$5</f>
        <v>8.2128611608284317</v>
      </c>
      <c r="R98" s="18">
        <f>C98/C$5</f>
        <v>10.954442344045368</v>
      </c>
      <c r="S98" s="18">
        <f>D98/D$5</f>
        <v>3.3307332293291734</v>
      </c>
      <c r="T98" s="14">
        <f>E98/(B$5)</f>
        <v>14.410380976732295</v>
      </c>
      <c r="U98" s="14">
        <f>F98/(C$5)</f>
        <v>14.491115311909263</v>
      </c>
      <c r="V98" s="14">
        <f>G98/(D$5)</f>
        <v>5.6505460218408734</v>
      </c>
      <c r="W98" s="18">
        <f>H98/(B$5)</f>
        <v>16.319227818972131</v>
      </c>
      <c r="X98" s="18">
        <f>I98/(C$5)</f>
        <v>17.649905482041586</v>
      </c>
      <c r="Y98" s="18">
        <f>J98/(D$5)</f>
        <v>4.4430577223088923</v>
      </c>
      <c r="AA98" s="32" t="s">
        <v>204</v>
      </c>
      <c r="AB98" s="18">
        <f t="shared" si="39"/>
        <v>3.0378849093898523</v>
      </c>
      <c r="AC98" s="18">
        <f t="shared" si="39"/>
        <v>3.4534441380509246</v>
      </c>
      <c r="AD98" s="18">
        <f t="shared" si="39"/>
        <v>1.735839807889112</v>
      </c>
      <c r="AE98" s="14">
        <f t="shared" si="39"/>
        <v>3.8490365723831457</v>
      </c>
      <c r="AF98" s="14">
        <f t="shared" si="39"/>
        <v>3.8570967313997562</v>
      </c>
      <c r="AG98" s="14">
        <f t="shared" si="39"/>
        <v>2.498390284331427</v>
      </c>
      <c r="AH98" s="18">
        <f t="shared" si="39"/>
        <v>4.0285008894458283</v>
      </c>
      <c r="AI98" s="18">
        <f t="shared" si="39"/>
        <v>4.1415885525506742</v>
      </c>
      <c r="AJ98" s="18">
        <f t="shared" si="39"/>
        <v>2.1515528843476566</v>
      </c>
      <c r="AK98" s="14"/>
      <c r="AL98" s="38"/>
      <c r="AN98" s="32" t="s">
        <v>204</v>
      </c>
      <c r="AO98" s="14">
        <f t="shared" si="40"/>
        <v>1.7546115409162375</v>
      </c>
      <c r="AP98" s="14">
        <f t="shared" si="41"/>
        <v>1.3228528533710677</v>
      </c>
      <c r="AQ98" s="14">
        <f t="shared" si="42"/>
        <v>1.696487119437939</v>
      </c>
      <c r="AR98" s="18">
        <f t="shared" si="43"/>
        <v>1.987033203094597</v>
      </c>
      <c r="AS98" s="18">
        <f t="shared" si="44"/>
        <v>1.6112098569431741</v>
      </c>
      <c r="AT98" s="18">
        <f t="shared" si="45"/>
        <v>1.3339578454332552</v>
      </c>
      <c r="AV98" s="32" t="s">
        <v>204</v>
      </c>
      <c r="AW98" s="14">
        <f t="shared" si="46"/>
        <v>0.81115166299329389</v>
      </c>
      <c r="AX98" s="14">
        <f t="shared" si="46"/>
        <v>0.40365259334883064</v>
      </c>
      <c r="AY98" s="14">
        <f t="shared" si="46"/>
        <v>0.762550476442315</v>
      </c>
      <c r="AZ98" s="18">
        <f t="shared" si="46"/>
        <v>0.99061598005597618</v>
      </c>
      <c r="BA98" s="18">
        <f t="shared" si="46"/>
        <v>0.68814441449974895</v>
      </c>
      <c r="BB98" s="18">
        <f t="shared" si="46"/>
        <v>0.41571307645854499</v>
      </c>
      <c r="BD98" s="66">
        <f t="shared" ref="BD98:BD123" si="49">AVERAGE(AW98:AY98)</f>
        <v>0.6591182442614798</v>
      </c>
      <c r="BE98" s="67">
        <f t="shared" ref="BE98:BE123" si="50">AVERAGE(AZ98:BB98)</f>
        <v>0.69815782367142332</v>
      </c>
    </row>
    <row r="99" spans="1:57" x14ac:dyDescent="0.2">
      <c r="A99" s="32" t="s">
        <v>205</v>
      </c>
      <c r="B99" s="37">
        <v>19888.07</v>
      </c>
      <c r="C99" s="37">
        <v>24650.87</v>
      </c>
      <c r="D99" s="37">
        <v>2637.12</v>
      </c>
      <c r="E99" s="14">
        <v>20870.89</v>
      </c>
      <c r="F99" s="14">
        <v>17747.560000000001</v>
      </c>
      <c r="G99" s="14">
        <v>2657.18</v>
      </c>
      <c r="H99" s="14">
        <v>23982.49</v>
      </c>
      <c r="I99" s="14">
        <v>18224.580000000002</v>
      </c>
      <c r="J99" s="14">
        <v>2694.51</v>
      </c>
      <c r="K99" s="14"/>
      <c r="L99" s="66">
        <f t="shared" si="47"/>
        <v>-1966.8100000000013</v>
      </c>
      <c r="M99" s="67">
        <f t="shared" si="48"/>
        <v>-758.15999999999804</v>
      </c>
      <c r="N99" s="14"/>
      <c r="P99" s="32" t="s">
        <v>205</v>
      </c>
      <c r="Q99" s="18">
        <f>B99/B$6</f>
        <v>5.3459823288595469</v>
      </c>
      <c r="R99" s="18">
        <f>C99/C$6</f>
        <v>7.257919391357345</v>
      </c>
      <c r="S99" s="18">
        <f>D99/D$6</f>
        <v>1.3189161073489841</v>
      </c>
      <c r="T99" s="14">
        <f>E99/(B$6)</f>
        <v>5.610167760248804</v>
      </c>
      <c r="U99" s="14">
        <f>F99/(C$6)</f>
        <v>5.22538798319402</v>
      </c>
      <c r="V99" s="14">
        <f>G99/(D$6)</f>
        <v>1.3289488161803686</v>
      </c>
      <c r="W99" s="18">
        <f>H99/(B$6)</f>
        <v>6.4465766533429747</v>
      </c>
      <c r="X99" s="18">
        <f>I99/(C$6)</f>
        <v>5.3658362800721946</v>
      </c>
      <c r="Y99" s="18">
        <f>J99/(D$6)</f>
        <v>1.3476188570914147</v>
      </c>
      <c r="AA99" s="32" t="s">
        <v>205</v>
      </c>
      <c r="AB99" s="18">
        <f t="shared" si="39"/>
        <v>2.4184550687615309</v>
      </c>
      <c r="AC99" s="18">
        <f t="shared" si="39"/>
        <v>2.8595560338998038</v>
      </c>
      <c r="AD99" s="18">
        <f t="shared" si="39"/>
        <v>0.3993528016169422</v>
      </c>
      <c r="AE99" s="14">
        <f t="shared" si="39"/>
        <v>2.4880439122351947</v>
      </c>
      <c r="AF99" s="14">
        <f t="shared" si="39"/>
        <v>2.3855381607627351</v>
      </c>
      <c r="AG99" s="14">
        <f t="shared" si="39"/>
        <v>0.41028554098373043</v>
      </c>
      <c r="AH99" s="18">
        <f t="shared" si="39"/>
        <v>2.6885332448213437</v>
      </c>
      <c r="AI99" s="18">
        <f t="shared" si="39"/>
        <v>2.4238030364226453</v>
      </c>
      <c r="AJ99" s="18">
        <f t="shared" si="39"/>
        <v>0.43041252119618012</v>
      </c>
      <c r="AK99" s="14"/>
      <c r="AL99" s="38"/>
      <c r="AN99" s="32" t="s">
        <v>205</v>
      </c>
      <c r="AO99" s="14">
        <f t="shared" si="40"/>
        <v>1.0494175654047879</v>
      </c>
      <c r="AP99" s="14">
        <f t="shared" si="41"/>
        <v>0.71995673986354247</v>
      </c>
      <c r="AQ99" s="14">
        <f t="shared" si="42"/>
        <v>1.0076067831573838</v>
      </c>
      <c r="AR99" s="18">
        <f t="shared" si="43"/>
        <v>1.2058731691913795</v>
      </c>
      <c r="AS99" s="18">
        <f t="shared" si="44"/>
        <v>0.73930778102355021</v>
      </c>
      <c r="AT99" s="18">
        <f t="shared" si="45"/>
        <v>1.0217623771386968</v>
      </c>
      <c r="AV99" s="32" t="s">
        <v>205</v>
      </c>
      <c r="AW99" s="14">
        <f t="shared" si="46"/>
        <v>6.9588843473663675E-2</v>
      </c>
      <c r="AX99" s="14">
        <f t="shared" si="46"/>
        <v>-0.4740178731370685</v>
      </c>
      <c r="AY99" s="14">
        <f t="shared" si="46"/>
        <v>1.0932739366788265E-2</v>
      </c>
      <c r="AZ99" s="18">
        <f t="shared" si="46"/>
        <v>0.27007817605981255</v>
      </c>
      <c r="BA99" s="18">
        <f t="shared" si="46"/>
        <v>-0.43575299747715857</v>
      </c>
      <c r="BB99" s="18">
        <f t="shared" si="46"/>
        <v>3.1059719579237827E-2</v>
      </c>
      <c r="BD99" s="66">
        <f t="shared" si="49"/>
        <v>-0.13116543009887219</v>
      </c>
      <c r="BE99" s="67">
        <f t="shared" si="50"/>
        <v>-4.4871700612702729E-2</v>
      </c>
    </row>
    <row r="100" spans="1:57" x14ac:dyDescent="0.2">
      <c r="A100" s="32" t="s">
        <v>206</v>
      </c>
      <c r="B100" s="37">
        <v>55.04</v>
      </c>
      <c r="C100" s="37">
        <v>29.68</v>
      </c>
      <c r="D100" s="31">
        <v>1.18</v>
      </c>
      <c r="E100" s="14">
        <v>278.08</v>
      </c>
      <c r="F100" s="14">
        <v>157.69</v>
      </c>
      <c r="G100" s="14">
        <v>14.12</v>
      </c>
      <c r="H100" s="14">
        <v>78.38</v>
      </c>
      <c r="I100" s="14">
        <v>126.74</v>
      </c>
      <c r="J100" s="14">
        <v>4.91</v>
      </c>
      <c r="K100" s="14"/>
      <c r="L100" s="66">
        <f t="shared" si="47"/>
        <v>121.33</v>
      </c>
      <c r="M100" s="67">
        <f t="shared" si="48"/>
        <v>41.376666666666665</v>
      </c>
      <c r="N100" s="14"/>
      <c r="P100" s="32" t="s">
        <v>206</v>
      </c>
      <c r="Q100" s="18">
        <f>B100/B$7</f>
        <v>27.797979797979799</v>
      </c>
      <c r="R100" s="18">
        <f>C100/C$7</f>
        <v>11.919678714859437</v>
      </c>
      <c r="S100" s="18">
        <f>D100/D$7</f>
        <v>1</v>
      </c>
      <c r="T100" s="14">
        <f>E100/(B$7)</f>
        <v>140.44444444444443</v>
      </c>
      <c r="U100" s="14">
        <f>F100/(C$7)</f>
        <v>63.329317269076299</v>
      </c>
      <c r="V100" s="14">
        <f>G100/(D$7)</f>
        <v>11.966101694915254</v>
      </c>
      <c r="W100" s="18">
        <f>H100/(B$7)</f>
        <v>39.585858585858581</v>
      </c>
      <c r="X100" s="18">
        <f>I100/(C$7)</f>
        <v>50.899598393574294</v>
      </c>
      <c r="Y100" s="18">
        <f>J100/(D$7)</f>
        <v>4.1610169491525424</v>
      </c>
      <c r="AA100" s="32" t="s">
        <v>206</v>
      </c>
      <c r="AB100" s="18">
        <f t="shared" si="39"/>
        <v>4.7969081346224884</v>
      </c>
      <c r="AC100" s="18">
        <f t="shared" si="39"/>
        <v>3.5752734445527223</v>
      </c>
      <c r="AD100" s="18">
        <f t="shared" si="39"/>
        <v>0</v>
      </c>
      <c r="AE100" s="14">
        <f t="shared" si="39"/>
        <v>7.1338557467347901</v>
      </c>
      <c r="AF100" s="14">
        <f t="shared" si="39"/>
        <v>5.9848016211935215</v>
      </c>
      <c r="AG100" s="14">
        <f t="shared" si="39"/>
        <v>3.5808813239093391</v>
      </c>
      <c r="AH100" s="18">
        <f t="shared" si="39"/>
        <v>5.3069132375226005</v>
      </c>
      <c r="AI100" s="18">
        <f t="shared" si="39"/>
        <v>5.6695823681257691</v>
      </c>
      <c r="AJ100" s="18">
        <f t="shared" si="39"/>
        <v>2.0569361649528521</v>
      </c>
      <c r="AK100" s="14"/>
      <c r="AL100" s="38"/>
      <c r="AN100" s="32" t="s">
        <v>206</v>
      </c>
      <c r="AO100" s="14">
        <f t="shared" si="40"/>
        <v>5.0523255813953485</v>
      </c>
      <c r="AP100" s="14">
        <f t="shared" si="41"/>
        <v>5.3130053908355794</v>
      </c>
      <c r="AQ100" s="14">
        <f t="shared" si="42"/>
        <v>11.966101694915254</v>
      </c>
      <c r="AR100" s="18">
        <f t="shared" si="43"/>
        <v>1.4240552325581395</v>
      </c>
      <c r="AS100" s="18">
        <f t="shared" si="44"/>
        <v>4.2702156334231809</v>
      </c>
      <c r="AT100" s="18">
        <f t="shared" si="45"/>
        <v>4.1610169491525424</v>
      </c>
      <c r="AV100" s="32" t="s">
        <v>206</v>
      </c>
      <c r="AW100" s="14">
        <f t="shared" si="46"/>
        <v>2.3369476121123025</v>
      </c>
      <c r="AX100" s="14">
        <f t="shared" si="46"/>
        <v>2.4095281766407992</v>
      </c>
      <c r="AY100" s="14">
        <f t="shared" si="46"/>
        <v>3.5808813239093391</v>
      </c>
      <c r="AZ100" s="18">
        <f t="shared" si="46"/>
        <v>0.51000510290011158</v>
      </c>
      <c r="BA100" s="18">
        <f t="shared" si="46"/>
        <v>2.0943089235730468</v>
      </c>
      <c r="BB100" s="18">
        <f t="shared" si="46"/>
        <v>2.0569361649528521</v>
      </c>
      <c r="BD100" s="66">
        <f t="shared" si="49"/>
        <v>2.7757857042208136</v>
      </c>
      <c r="BE100" s="67">
        <f t="shared" si="50"/>
        <v>1.5537500638086701</v>
      </c>
    </row>
    <row r="101" spans="1:57" x14ac:dyDescent="0.2">
      <c r="A101" s="32" t="s">
        <v>207</v>
      </c>
      <c r="B101" s="37">
        <v>3208.9</v>
      </c>
      <c r="C101" s="37">
        <v>4563.92</v>
      </c>
      <c r="D101" s="31">
        <v>87.9</v>
      </c>
      <c r="E101" s="14">
        <v>3903.69</v>
      </c>
      <c r="F101" s="14">
        <v>3602.19</v>
      </c>
      <c r="G101" s="14">
        <v>902.06</v>
      </c>
      <c r="H101" s="14">
        <v>4560.3599999999997</v>
      </c>
      <c r="I101" s="14">
        <v>3265.3</v>
      </c>
      <c r="J101" s="31">
        <v>87.9</v>
      </c>
      <c r="L101" s="66">
        <f t="shared" si="47"/>
        <v>182.40666666666721</v>
      </c>
      <c r="M101" s="67">
        <f t="shared" si="48"/>
        <v>17.61333333333323</v>
      </c>
      <c r="P101" s="32" t="s">
        <v>207</v>
      </c>
      <c r="Q101" s="18">
        <f>B101/B$8</f>
        <v>36.506257110352671</v>
      </c>
      <c r="R101" s="18">
        <f>C101/C$8</f>
        <v>5.0594417222801145</v>
      </c>
      <c r="S101" s="18">
        <f>D101/D$8</f>
        <v>1</v>
      </c>
      <c r="T101" s="14">
        <f>E101/(B$8)</f>
        <v>44.410580204778157</v>
      </c>
      <c r="U101" s="14">
        <f>F101/(C$8)</f>
        <v>3.9932931290601514</v>
      </c>
      <c r="V101" s="14">
        <f>G101/(D$8)</f>
        <v>10.262343572241182</v>
      </c>
      <c r="W101" s="18">
        <f>H101/(B$8)</f>
        <v>51.881228668941972</v>
      </c>
      <c r="X101" s="18">
        <f>I101/(C$8)</f>
        <v>3.6198257322129352</v>
      </c>
      <c r="Y101" s="18">
        <f>J101/(D$8)</f>
        <v>1</v>
      </c>
      <c r="AA101" s="32" t="s">
        <v>207</v>
      </c>
      <c r="AB101" s="18">
        <f t="shared" si="39"/>
        <v>5.1900718555489744</v>
      </c>
      <c r="AC101" s="18">
        <f t="shared" si="39"/>
        <v>2.3389782013359772</v>
      </c>
      <c r="AD101" s="18">
        <f t="shared" si="39"/>
        <v>0</v>
      </c>
      <c r="AE101" s="14">
        <f t="shared" si="39"/>
        <v>5.4728315144943069</v>
      </c>
      <c r="AF101" s="14">
        <f t="shared" si="39"/>
        <v>1.9975789773853447</v>
      </c>
      <c r="AG101" s="14">
        <f t="shared" si="39"/>
        <v>3.3592883262183957</v>
      </c>
      <c r="AH101" s="18">
        <f t="shared" si="39"/>
        <v>5.6971407412772779</v>
      </c>
      <c r="AI101" s="18">
        <f t="shared" si="39"/>
        <v>1.8559202439040665</v>
      </c>
      <c r="AJ101" s="18">
        <f t="shared" si="39"/>
        <v>0</v>
      </c>
      <c r="AK101" s="14"/>
      <c r="AL101" s="38"/>
      <c r="AN101" s="32" t="s">
        <v>207</v>
      </c>
      <c r="AO101" s="14">
        <f t="shared" si="40"/>
        <v>1.2165196796409985</v>
      </c>
      <c r="AP101" s="14">
        <f t="shared" si="41"/>
        <v>0.78927544742239131</v>
      </c>
      <c r="AQ101" s="14">
        <f t="shared" si="42"/>
        <v>10.262343572241182</v>
      </c>
      <c r="AR101" s="18">
        <f t="shared" si="43"/>
        <v>1.4211598990308203</v>
      </c>
      <c r="AS101" s="18">
        <f t="shared" si="44"/>
        <v>0.71545951725709478</v>
      </c>
      <c r="AT101" s="18">
        <f t="shared" si="45"/>
        <v>1</v>
      </c>
      <c r="AV101" s="32" t="s">
        <v>207</v>
      </c>
      <c r="AW101" s="14">
        <f t="shared" si="46"/>
        <v>0.28275965894533295</v>
      </c>
      <c r="AX101" s="14">
        <f t="shared" si="46"/>
        <v>-0.34139922395063255</v>
      </c>
      <c r="AY101" s="14">
        <f t="shared" si="46"/>
        <v>3.3592883262183957</v>
      </c>
      <c r="AZ101" s="18">
        <f t="shared" si="46"/>
        <v>0.50706888572830355</v>
      </c>
      <c r="BA101" s="18">
        <f t="shared" si="46"/>
        <v>-0.48305795743191055</v>
      </c>
      <c r="BB101" s="18">
        <f t="shared" si="46"/>
        <v>0</v>
      </c>
      <c r="BD101" s="66">
        <f t="shared" si="49"/>
        <v>1.1002162537376987</v>
      </c>
      <c r="BE101" s="67">
        <f t="shared" si="50"/>
        <v>8.0036427654643361E-3</v>
      </c>
    </row>
    <row r="102" spans="1:57" x14ac:dyDescent="0.2">
      <c r="A102" s="32" t="s">
        <v>208</v>
      </c>
      <c r="B102" s="37">
        <v>1213.6099999999999</v>
      </c>
      <c r="C102" s="37">
        <v>1200.6300000000001</v>
      </c>
      <c r="D102" s="37">
        <v>2483.0500000000002</v>
      </c>
      <c r="E102" s="14">
        <v>1963.25</v>
      </c>
      <c r="F102" s="14">
        <v>1360.35</v>
      </c>
      <c r="G102" s="14">
        <v>3857.18</v>
      </c>
      <c r="H102" s="14">
        <v>1446.69</v>
      </c>
      <c r="I102" s="14">
        <v>1383.88</v>
      </c>
      <c r="J102" s="14">
        <v>2762.53</v>
      </c>
      <c r="K102" s="14"/>
      <c r="L102" s="66">
        <f t="shared" si="47"/>
        <v>761.16333333333318</v>
      </c>
      <c r="M102" s="67">
        <f t="shared" si="48"/>
        <v>231.93666666666672</v>
      </c>
      <c r="N102" s="14"/>
      <c r="P102" s="32" t="s">
        <v>208</v>
      </c>
      <c r="Q102" s="18">
        <f>B102/B$9</f>
        <v>3.3409772883688915</v>
      </c>
      <c r="R102" s="18">
        <f>C102/C$9</f>
        <v>4.733785435476876</v>
      </c>
      <c r="S102" s="18">
        <f>D102/D$9</f>
        <v>1.3714492441439801</v>
      </c>
      <c r="T102" s="14">
        <f>E102/(B$9)</f>
        <v>5.4046799724707499</v>
      </c>
      <c r="U102" s="14">
        <f>F102/(C$9)</f>
        <v>5.3635216654181281</v>
      </c>
      <c r="V102" s="14">
        <f>G102/(D$9)</f>
        <v>2.1304148509000127</v>
      </c>
      <c r="W102" s="18">
        <f>H102/(B$9)</f>
        <v>3.9826290433585685</v>
      </c>
      <c r="X102" s="18">
        <f>I102/(C$9)</f>
        <v>5.4562946023735366</v>
      </c>
      <c r="Y102" s="18">
        <f>J102/(D$9)</f>
        <v>1.5258128835202953</v>
      </c>
      <c r="AA102" s="32" t="s">
        <v>208</v>
      </c>
      <c r="AB102" s="18">
        <f t="shared" si="39"/>
        <v>1.7402701754089085</v>
      </c>
      <c r="AC102" s="18">
        <f t="shared" si="39"/>
        <v>2.2429943156651038</v>
      </c>
      <c r="AD102" s="18">
        <f t="shared" si="39"/>
        <v>0.45570123058812062</v>
      </c>
      <c r="AE102" s="14">
        <f t="shared" si="39"/>
        <v>2.4342091941304123</v>
      </c>
      <c r="AF102" s="14">
        <f t="shared" si="39"/>
        <v>2.4231805792072634</v>
      </c>
      <c r="AG102" s="14">
        <f t="shared" si="39"/>
        <v>1.0911343905730706</v>
      </c>
      <c r="AH102" s="18">
        <f t="shared" si="39"/>
        <v>1.9937211080650439</v>
      </c>
      <c r="AI102" s="18">
        <f t="shared" si="39"/>
        <v>2.4479215420726819</v>
      </c>
      <c r="AJ102" s="18">
        <f t="shared" si="39"/>
        <v>0.60957804961064477</v>
      </c>
      <c r="AK102" s="14"/>
      <c r="AL102" s="38"/>
      <c r="AN102" s="32" t="s">
        <v>208</v>
      </c>
      <c r="AO102" s="14">
        <f t="shared" si="40"/>
        <v>1.6176943169551998</v>
      </c>
      <c r="AP102" s="14">
        <f t="shared" si="41"/>
        <v>1.1330301591664373</v>
      </c>
      <c r="AQ102" s="14">
        <f t="shared" si="42"/>
        <v>1.5534040796600952</v>
      </c>
      <c r="AR102" s="18">
        <f t="shared" si="43"/>
        <v>1.1920551083132145</v>
      </c>
      <c r="AS102" s="18">
        <f t="shared" si="44"/>
        <v>1.1526282035264819</v>
      </c>
      <c r="AT102" s="18">
        <f t="shared" si="45"/>
        <v>1.1125551237389502</v>
      </c>
      <c r="AV102" s="32" t="s">
        <v>208</v>
      </c>
      <c r="AW102" s="14">
        <f t="shared" si="46"/>
        <v>0.69393901872150376</v>
      </c>
      <c r="AX102" s="14">
        <f t="shared" si="46"/>
        <v>0.1801862635421595</v>
      </c>
      <c r="AY102" s="14">
        <f t="shared" si="46"/>
        <v>0.63543315998494987</v>
      </c>
      <c r="AZ102" s="18">
        <f t="shared" si="46"/>
        <v>0.25345093265613566</v>
      </c>
      <c r="BA102" s="18">
        <f t="shared" si="46"/>
        <v>0.20492722640757802</v>
      </c>
      <c r="BB102" s="18">
        <f t="shared" si="46"/>
        <v>0.15387681902252429</v>
      </c>
      <c r="BD102" s="66">
        <f t="shared" si="49"/>
        <v>0.50318614741620438</v>
      </c>
      <c r="BE102" s="67">
        <f t="shared" si="50"/>
        <v>0.20408499269541266</v>
      </c>
    </row>
    <row r="103" spans="1:57" x14ac:dyDescent="0.2">
      <c r="A103" s="32" t="s">
        <v>209</v>
      </c>
      <c r="B103" s="37">
        <v>47330.78</v>
      </c>
      <c r="C103" s="37">
        <v>23422.67</v>
      </c>
      <c r="D103" s="37">
        <v>2287.89</v>
      </c>
      <c r="E103" s="14">
        <v>92719.1</v>
      </c>
      <c r="F103" s="14">
        <v>18203.79</v>
      </c>
      <c r="G103" s="14">
        <v>2708.29</v>
      </c>
      <c r="H103" s="14">
        <v>80079.899999999994</v>
      </c>
      <c r="I103" s="14">
        <v>16264.48</v>
      </c>
      <c r="J103" s="14">
        <v>2202.14</v>
      </c>
      <c r="K103" s="14"/>
      <c r="L103" s="66">
        <f t="shared" si="47"/>
        <v>13529.946666666674</v>
      </c>
      <c r="M103" s="67">
        <f t="shared" si="48"/>
        <v>8501.7266666666656</v>
      </c>
      <c r="N103" s="14"/>
      <c r="P103" s="32" t="s">
        <v>209</v>
      </c>
      <c r="Q103" s="18">
        <f>B103/B$10</f>
        <v>19.505621218864878</v>
      </c>
      <c r="R103" s="18">
        <f>C103/C$10</f>
        <v>9.2922766259630407</v>
      </c>
      <c r="S103" s="18">
        <f>D103/D$10</f>
        <v>3.3817512637833684</v>
      </c>
      <c r="T103" s="14">
        <f>E103/(B$10)</f>
        <v>38.210729769381672</v>
      </c>
      <c r="U103" s="14">
        <f>F103/(C$10)</f>
        <v>7.2218347575634958</v>
      </c>
      <c r="V103" s="14">
        <f>G103/(D$10)</f>
        <v>4.0031483726017676</v>
      </c>
      <c r="W103" s="18">
        <f>H103/(B$10)</f>
        <v>33.001953414766824</v>
      </c>
      <c r="X103" s="18">
        <f>I103/(C$10)</f>
        <v>6.4524687978545305</v>
      </c>
      <c r="Y103" s="18">
        <f>J103/(D$10)</f>
        <v>3.2550033996511663</v>
      </c>
      <c r="AA103" s="32" t="s">
        <v>209</v>
      </c>
      <c r="AB103" s="18">
        <f t="shared" si="39"/>
        <v>4.2858180412172233</v>
      </c>
      <c r="AC103" s="18">
        <f t="shared" si="39"/>
        <v>3.2160321030236796</v>
      </c>
      <c r="AD103" s="18">
        <f t="shared" si="39"/>
        <v>1.7577705498416061</v>
      </c>
      <c r="AE103" s="14">
        <f t="shared" si="39"/>
        <v>5.2559059062235631</v>
      </c>
      <c r="AF103" s="14">
        <f t="shared" si="39"/>
        <v>2.8523654104318017</v>
      </c>
      <c r="AG103" s="14">
        <f t="shared" si="39"/>
        <v>2.0011350887331543</v>
      </c>
      <c r="AH103" s="18">
        <f t="shared" si="39"/>
        <v>5.0444795162793605</v>
      </c>
      <c r="AI103" s="18">
        <f t="shared" si="39"/>
        <v>2.6898512599086488</v>
      </c>
      <c r="AJ103" s="18">
        <f t="shared" si="39"/>
        <v>1.7026590501980743</v>
      </c>
      <c r="AK103" s="14"/>
      <c r="AL103" s="38"/>
      <c r="AN103" s="32" t="s">
        <v>209</v>
      </c>
      <c r="AO103" s="14">
        <f t="shared" si="40"/>
        <v>1.9589598988227113</v>
      </c>
      <c r="AP103" s="14">
        <f t="shared" si="41"/>
        <v>0.77718680235856985</v>
      </c>
      <c r="AQ103" s="14">
        <f t="shared" si="42"/>
        <v>1.1837500928803395</v>
      </c>
      <c r="AR103" s="18">
        <f t="shared" si="43"/>
        <v>1.6919201416076388</v>
      </c>
      <c r="AS103" s="18">
        <f t="shared" si="44"/>
        <v>0.69439051995353218</v>
      </c>
      <c r="AT103" s="18">
        <f t="shared" si="45"/>
        <v>0.96252005122623907</v>
      </c>
      <c r="AV103" s="32" t="s">
        <v>209</v>
      </c>
      <c r="AW103" s="14">
        <f t="shared" si="46"/>
        <v>0.97008786500633892</v>
      </c>
      <c r="AX103" s="14">
        <f t="shared" si="46"/>
        <v>-0.36366669259187789</v>
      </c>
      <c r="AY103" s="14">
        <f t="shared" si="46"/>
        <v>0.24336453889154833</v>
      </c>
      <c r="AZ103" s="18">
        <f t="shared" si="46"/>
        <v>0.75866147506213655</v>
      </c>
      <c r="BA103" s="18">
        <f t="shared" si="46"/>
        <v>-0.52618084311503088</v>
      </c>
      <c r="BB103" s="18">
        <f t="shared" si="46"/>
        <v>-5.5111499643531521E-2</v>
      </c>
      <c r="BD103" s="66">
        <f t="shared" si="49"/>
        <v>0.28326190376866978</v>
      </c>
      <c r="BE103" s="67">
        <f t="shared" si="50"/>
        <v>5.9123044101191381E-2</v>
      </c>
    </row>
    <row r="104" spans="1:57" x14ac:dyDescent="0.2">
      <c r="A104" s="32" t="s">
        <v>210</v>
      </c>
      <c r="B104" s="37">
        <v>6144.09</v>
      </c>
      <c r="C104" s="37">
        <v>6277.26</v>
      </c>
      <c r="D104" s="37">
        <v>393.47</v>
      </c>
      <c r="E104" s="14">
        <v>6034.06</v>
      </c>
      <c r="F104" s="14">
        <v>5743.24</v>
      </c>
      <c r="G104" s="14">
        <v>533.94000000000005</v>
      </c>
      <c r="H104" s="14">
        <v>7570.21</v>
      </c>
      <c r="I104" s="14">
        <v>5516.53</v>
      </c>
      <c r="J104" s="14">
        <v>503.51</v>
      </c>
      <c r="K104" s="14"/>
      <c r="L104" s="66">
        <f t="shared" si="47"/>
        <v>-167.85999999999967</v>
      </c>
      <c r="M104" s="67">
        <f t="shared" si="48"/>
        <v>258.47666666666646</v>
      </c>
      <c r="N104" s="14"/>
      <c r="P104" s="32" t="s">
        <v>210</v>
      </c>
      <c r="Q104" s="18">
        <f>B104/B$11</f>
        <v>9.0334338013673463</v>
      </c>
      <c r="R104" s="18">
        <f>C104/C$11</f>
        <v>9.5184994237884393</v>
      </c>
      <c r="S104" s="18">
        <f>D104/D$11</f>
        <v>15.929959514170042</v>
      </c>
      <c r="T104" s="14">
        <f>E104/(B$11)</f>
        <v>8.8716606630890258</v>
      </c>
      <c r="U104" s="14">
        <f>F104/(C$11)</f>
        <v>8.7087402195669306</v>
      </c>
      <c r="V104" s="14">
        <f>G104/(D$11)</f>
        <v>21.617004048582999</v>
      </c>
      <c r="W104" s="18">
        <f>H104/(B$11)</f>
        <v>11.130206572079688</v>
      </c>
      <c r="X104" s="18">
        <f>I104/(C$11)</f>
        <v>8.3649693698065128</v>
      </c>
      <c r="Y104" s="18">
        <f>J104/(D$11)</f>
        <v>20.38502024291498</v>
      </c>
      <c r="AA104" s="32" t="s">
        <v>210</v>
      </c>
      <c r="AB104" s="18">
        <f t="shared" si="39"/>
        <v>3.175274491198683</v>
      </c>
      <c r="AC104" s="18">
        <f t="shared" si="39"/>
        <v>3.2507341528930533</v>
      </c>
      <c r="AD104" s="18">
        <f t="shared" si="39"/>
        <v>3.9936706951604832</v>
      </c>
      <c r="AE104" s="14">
        <f t="shared" si="39"/>
        <v>3.1492041841378948</v>
      </c>
      <c r="AF104" s="14">
        <f t="shared" si="39"/>
        <v>3.1224640379478359</v>
      </c>
      <c r="AG104" s="14">
        <f t="shared" si="39"/>
        <v>4.4340946853163912</v>
      </c>
      <c r="AH104" s="18">
        <f t="shared" si="39"/>
        <v>3.4764084636453449</v>
      </c>
      <c r="AI104" s="18">
        <f t="shared" si="39"/>
        <v>3.0643602575249367</v>
      </c>
      <c r="AJ104" s="18">
        <f t="shared" si="39"/>
        <v>4.3494374843524568</v>
      </c>
      <c r="AK104" s="14"/>
      <c r="AL104" s="38"/>
      <c r="AN104" s="32" t="s">
        <v>210</v>
      </c>
      <c r="AO104" s="14">
        <f t="shared" si="40"/>
        <v>0.98209173368228664</v>
      </c>
      <c r="AP104" s="14">
        <f t="shared" si="41"/>
        <v>0.91492785068644589</v>
      </c>
      <c r="AQ104" s="14">
        <f t="shared" si="42"/>
        <v>1.3570030752026838</v>
      </c>
      <c r="AR104" s="18">
        <f t="shared" si="43"/>
        <v>1.2321124853314323</v>
      </c>
      <c r="AS104" s="18">
        <f t="shared" si="44"/>
        <v>0.87881177456406134</v>
      </c>
      <c r="AT104" s="18">
        <f t="shared" si="45"/>
        <v>1.2796655399395125</v>
      </c>
      <c r="AV104" s="32" t="s">
        <v>210</v>
      </c>
      <c r="AW104" s="14">
        <f t="shared" si="46"/>
        <v>-2.6070307060787678E-2</v>
      </c>
      <c r="AX104" s="14">
        <f t="shared" si="46"/>
        <v>-0.12827011494521728</v>
      </c>
      <c r="AY104" s="14">
        <f t="shared" si="46"/>
        <v>0.44042399015590833</v>
      </c>
      <c r="AZ104" s="18">
        <f t="shared" si="46"/>
        <v>0.30113397244666218</v>
      </c>
      <c r="BA104" s="18">
        <f t="shared" si="46"/>
        <v>-0.18637389536811597</v>
      </c>
      <c r="BB104" s="18">
        <f t="shared" si="46"/>
        <v>0.35576678919197396</v>
      </c>
      <c r="BD104" s="66">
        <f t="shared" si="49"/>
        <v>9.5361189383301126E-2</v>
      </c>
      <c r="BE104" s="67">
        <f t="shared" si="50"/>
        <v>0.15684228875684006</v>
      </c>
    </row>
    <row r="105" spans="1:57" x14ac:dyDescent="0.2">
      <c r="A105" s="32" t="s">
        <v>211</v>
      </c>
      <c r="B105" s="37">
        <v>278.55</v>
      </c>
      <c r="C105" s="37">
        <v>308.63</v>
      </c>
      <c r="D105" s="37">
        <v>77.89</v>
      </c>
      <c r="E105" s="14">
        <v>278.55</v>
      </c>
      <c r="F105" s="14">
        <v>225.62</v>
      </c>
      <c r="G105" s="14">
        <v>106.15</v>
      </c>
      <c r="H105" s="14">
        <v>278.55</v>
      </c>
      <c r="I105" s="14">
        <v>225.62</v>
      </c>
      <c r="J105" s="14">
        <v>77.89</v>
      </c>
      <c r="K105" s="14"/>
      <c r="L105" s="66">
        <f t="shared" si="47"/>
        <v>-18.25</v>
      </c>
      <c r="M105" s="67">
        <f t="shared" si="48"/>
        <v>-27.670000000000016</v>
      </c>
      <c r="N105" s="14"/>
      <c r="P105" s="32" t="s">
        <v>211</v>
      </c>
      <c r="Q105" s="18">
        <f>B105/B$12</f>
        <v>7.610655737704918</v>
      </c>
      <c r="R105" s="18">
        <f>C105/C$12</f>
        <v>1.3679195106816771</v>
      </c>
      <c r="S105" s="18">
        <f>D105/D$12</f>
        <v>2.1281420765027321</v>
      </c>
      <c r="T105" s="14">
        <f>E105/(B$12)</f>
        <v>7.610655737704918</v>
      </c>
      <c r="U105" s="14">
        <f>F105/(C$12)</f>
        <v>1</v>
      </c>
      <c r="V105" s="14">
        <f>G105/(D$12)</f>
        <v>2.9002732240437159</v>
      </c>
      <c r="W105" s="18">
        <f>H105/(B$12)</f>
        <v>7.610655737704918</v>
      </c>
      <c r="X105" s="18">
        <f>I105/(C$12)</f>
        <v>1</v>
      </c>
      <c r="Y105" s="18">
        <f>J105/(D$12)</f>
        <v>2.1281420765027321</v>
      </c>
      <c r="AA105" s="32" t="s">
        <v>211</v>
      </c>
      <c r="AB105" s="18">
        <f t="shared" si="39"/>
        <v>2.9280207623725349</v>
      </c>
      <c r="AC105" s="18">
        <f t="shared" si="39"/>
        <v>0.45198334355958758</v>
      </c>
      <c r="AD105" s="18">
        <f t="shared" si="39"/>
        <v>1.0895944695532387</v>
      </c>
      <c r="AE105" s="14">
        <f t="shared" si="39"/>
        <v>2.9280207623725349</v>
      </c>
      <c r="AF105" s="14">
        <f t="shared" si="39"/>
        <v>0</v>
      </c>
      <c r="AG105" s="14">
        <f t="shared" si="39"/>
        <v>1.5361888176213354</v>
      </c>
      <c r="AH105" s="18">
        <f t="shared" si="39"/>
        <v>2.9280207623725349</v>
      </c>
      <c r="AI105" s="18">
        <f t="shared" si="39"/>
        <v>0</v>
      </c>
      <c r="AJ105" s="18">
        <f t="shared" si="39"/>
        <v>1.0895944695532387</v>
      </c>
      <c r="AK105" s="14"/>
      <c r="AL105" s="38"/>
      <c r="AN105" s="32" t="s">
        <v>211</v>
      </c>
      <c r="AO105" s="14">
        <f t="shared" si="40"/>
        <v>1</v>
      </c>
      <c r="AP105" s="14">
        <f t="shared" si="41"/>
        <v>0.73103716424197263</v>
      </c>
      <c r="AQ105" s="14">
        <f t="shared" si="42"/>
        <v>1.3628193606367955</v>
      </c>
      <c r="AR105" s="18">
        <f t="shared" si="43"/>
        <v>1</v>
      </c>
      <c r="AS105" s="18">
        <f t="shared" si="44"/>
        <v>0.73103716424197263</v>
      </c>
      <c r="AT105" s="18">
        <f t="shared" si="45"/>
        <v>1</v>
      </c>
      <c r="AV105" s="32" t="s">
        <v>211</v>
      </c>
      <c r="AW105" s="14">
        <f t="shared" si="46"/>
        <v>0</v>
      </c>
      <c r="AX105" s="14">
        <f t="shared" si="46"/>
        <v>-0.45198334355958758</v>
      </c>
      <c r="AY105" s="14">
        <f t="shared" si="46"/>
        <v>0.44659434806809656</v>
      </c>
      <c r="AZ105" s="18">
        <f t="shared" si="46"/>
        <v>0</v>
      </c>
      <c r="BA105" s="18">
        <f t="shared" si="46"/>
        <v>-0.45198334355958758</v>
      </c>
      <c r="BB105" s="18">
        <f t="shared" si="46"/>
        <v>0</v>
      </c>
      <c r="BD105" s="66">
        <f t="shared" si="49"/>
        <v>-1.7963318304970073E-3</v>
      </c>
      <c r="BE105" s="67">
        <f t="shared" si="50"/>
        <v>-0.15066111451986253</v>
      </c>
    </row>
    <row r="106" spans="1:57" x14ac:dyDescent="0.2">
      <c r="A106" s="32" t="s">
        <v>212</v>
      </c>
      <c r="B106" s="37">
        <v>162.01</v>
      </c>
      <c r="C106" s="37">
        <v>169.5</v>
      </c>
      <c r="D106" s="37">
        <v>2.98</v>
      </c>
      <c r="E106" s="14">
        <v>187.76</v>
      </c>
      <c r="F106" s="14">
        <v>91.96</v>
      </c>
      <c r="G106" s="14">
        <v>2.98</v>
      </c>
      <c r="H106" s="14">
        <v>200.57</v>
      </c>
      <c r="I106" s="14">
        <v>143.84</v>
      </c>
      <c r="J106" s="31">
        <v>1.93</v>
      </c>
      <c r="L106" s="66">
        <f t="shared" si="47"/>
        <v>-17.263333333333335</v>
      </c>
      <c r="M106" s="67">
        <f t="shared" si="48"/>
        <v>3.9499999999999886</v>
      </c>
      <c r="P106" s="32" t="s">
        <v>212</v>
      </c>
      <c r="Q106" s="18">
        <f>B106/B$13</f>
        <v>3.8390995260663501</v>
      </c>
      <c r="R106" s="18">
        <f>C106/C$13</f>
        <v>2.5969051631683775</v>
      </c>
      <c r="S106" s="18">
        <f>D106/D$13</f>
        <v>1.544041450777202</v>
      </c>
      <c r="T106" s="14">
        <f>E106/(B$13)</f>
        <v>4.4492890995260659</v>
      </c>
      <c r="U106" s="14">
        <f>F106/(C$13)</f>
        <v>1.4089168071089322</v>
      </c>
      <c r="V106" s="14">
        <f>G106/(D$13)</f>
        <v>1.544041450777202</v>
      </c>
      <c r="W106" s="18">
        <f>H106/(B$13)</f>
        <v>4.7528436018957345</v>
      </c>
      <c r="X106" s="18">
        <f>I106/(C$13)</f>
        <v>2.2037689597058376</v>
      </c>
      <c r="Y106" s="18">
        <f>J106/(D$13)</f>
        <v>1</v>
      </c>
      <c r="AA106" s="32" t="s">
        <v>212</v>
      </c>
      <c r="AB106" s="18">
        <f t="shared" si="39"/>
        <v>1.9407679615657336</v>
      </c>
      <c r="AC106" s="18">
        <f t="shared" si="39"/>
        <v>1.3767933289470353</v>
      </c>
      <c r="AD106" s="18">
        <f t="shared" si="39"/>
        <v>0.6267114831940811</v>
      </c>
      <c r="AE106" s="14">
        <f t="shared" si="39"/>
        <v>2.1535748429286228</v>
      </c>
      <c r="AF106" s="14">
        <f t="shared" si="39"/>
        <v>0.49458642675414682</v>
      </c>
      <c r="AG106" s="14">
        <f t="shared" si="39"/>
        <v>0.6267114831940811</v>
      </c>
      <c r="AH106" s="18">
        <f t="shared" si="39"/>
        <v>2.2487909287848353</v>
      </c>
      <c r="AI106" s="18">
        <f t="shared" si="39"/>
        <v>1.1399729815504143</v>
      </c>
      <c r="AJ106" s="18">
        <f t="shared" si="39"/>
        <v>0</v>
      </c>
      <c r="AK106" s="14"/>
      <c r="AL106" s="38"/>
      <c r="AN106" s="32" t="s">
        <v>212</v>
      </c>
      <c r="AO106" s="14">
        <f t="shared" si="40"/>
        <v>1.1589408061230788</v>
      </c>
      <c r="AP106" s="14">
        <f t="shared" si="41"/>
        <v>0.54253687315634214</v>
      </c>
      <c r="AQ106" s="14">
        <f t="shared" si="42"/>
        <v>1</v>
      </c>
      <c r="AR106" s="18">
        <f t="shared" si="43"/>
        <v>1.2380099993827542</v>
      </c>
      <c r="AS106" s="18">
        <f t="shared" si="44"/>
        <v>0.84861356932153398</v>
      </c>
      <c r="AT106" s="18">
        <f t="shared" si="45"/>
        <v>0.6476510067114094</v>
      </c>
      <c r="AV106" s="32" t="s">
        <v>212</v>
      </c>
      <c r="AW106" s="14">
        <f t="shared" si="46"/>
        <v>0.21280688136288894</v>
      </c>
      <c r="AX106" s="14">
        <f t="shared" si="46"/>
        <v>-0.88220690219288878</v>
      </c>
      <c r="AY106" s="14">
        <f t="shared" si="46"/>
        <v>0</v>
      </c>
      <c r="AZ106" s="18">
        <f t="shared" si="46"/>
        <v>0.30802296721910155</v>
      </c>
      <c r="BA106" s="18">
        <f t="shared" si="46"/>
        <v>-0.23682034739662119</v>
      </c>
      <c r="BB106" s="18">
        <f t="shared" si="46"/>
        <v>-0.6267114831940811</v>
      </c>
      <c r="BD106" s="66">
        <f t="shared" si="49"/>
        <v>-0.22313334027666662</v>
      </c>
      <c r="BE106" s="67">
        <f t="shared" si="50"/>
        <v>-0.18516962112386692</v>
      </c>
    </row>
    <row r="107" spans="1:57" x14ac:dyDescent="0.2">
      <c r="A107" s="32" t="s">
        <v>213</v>
      </c>
      <c r="B107" s="37">
        <v>2121.94</v>
      </c>
      <c r="C107" s="37">
        <v>2270.7199999999998</v>
      </c>
      <c r="D107" s="31">
        <v>108</v>
      </c>
      <c r="E107" s="14">
        <v>2459.13</v>
      </c>
      <c r="F107" s="14">
        <v>1999.63</v>
      </c>
      <c r="G107" s="31">
        <v>108</v>
      </c>
      <c r="H107" s="14">
        <v>2770.76</v>
      </c>
      <c r="I107" s="14">
        <v>2023.93</v>
      </c>
      <c r="J107" s="31">
        <v>108</v>
      </c>
      <c r="L107" s="66">
        <f t="shared" si="47"/>
        <v>22.033333333333303</v>
      </c>
      <c r="M107" s="67">
        <f t="shared" si="48"/>
        <v>134.01000000000022</v>
      </c>
      <c r="P107" s="32" t="s">
        <v>213</v>
      </c>
      <c r="Q107" s="18">
        <f>B107/B$14</f>
        <v>307.08248914616496</v>
      </c>
      <c r="R107" s="18">
        <f>C107/C$14</f>
        <v>21.025185185185183</v>
      </c>
      <c r="S107" s="18">
        <f>D107/D$14</f>
        <v>1</v>
      </c>
      <c r="T107" s="14">
        <f>E107/(B$14)</f>
        <v>355.87988422575978</v>
      </c>
      <c r="U107" s="14">
        <f>F107/(C$14)</f>
        <v>18.515092592592595</v>
      </c>
      <c r="V107" s="14">
        <f>G107/(D$14)</f>
        <v>1</v>
      </c>
      <c r="W107" s="18">
        <f>H107/(B$14)</f>
        <v>400.97829232995662</v>
      </c>
      <c r="X107" s="18">
        <f>I107/(C$14)</f>
        <v>18.740092592592593</v>
      </c>
      <c r="Y107" s="18">
        <f>J107/(D$14)</f>
        <v>1</v>
      </c>
      <c r="AA107" s="32" t="s">
        <v>213</v>
      </c>
      <c r="AB107" s="18">
        <f t="shared" si="39"/>
        <v>8.2624824372162866</v>
      </c>
      <c r="AC107" s="18">
        <f t="shared" si="39"/>
        <v>4.3940466023628701</v>
      </c>
      <c r="AD107" s="18">
        <f t="shared" si="39"/>
        <v>0</v>
      </c>
      <c r="AE107" s="14">
        <f t="shared" si="39"/>
        <v>8.4752465779528112</v>
      </c>
      <c r="AF107" s="14">
        <f t="shared" si="39"/>
        <v>4.2106298592248903</v>
      </c>
      <c r="AG107" s="14">
        <f t="shared" si="39"/>
        <v>0</v>
      </c>
      <c r="AH107" s="18">
        <f t="shared" si="39"/>
        <v>8.6473803257177106</v>
      </c>
      <c r="AI107" s="18">
        <f t="shared" si="39"/>
        <v>4.2280561760885256</v>
      </c>
      <c r="AJ107" s="18">
        <f t="shared" si="39"/>
        <v>0</v>
      </c>
      <c r="AK107" s="14"/>
      <c r="AL107" s="38"/>
      <c r="AN107" s="32" t="s">
        <v>213</v>
      </c>
      <c r="AO107" s="14">
        <f t="shared" si="40"/>
        <v>1.1589064723790494</v>
      </c>
      <c r="AP107" s="14">
        <f t="shared" si="41"/>
        <v>0.88061495913190546</v>
      </c>
      <c r="AQ107" s="14">
        <f t="shared" si="42"/>
        <v>1</v>
      </c>
      <c r="AR107" s="18">
        <f t="shared" si="43"/>
        <v>1.305767363827441</v>
      </c>
      <c r="AS107" s="18">
        <f t="shared" si="44"/>
        <v>0.89131641065388967</v>
      </c>
      <c r="AT107" s="18">
        <f t="shared" si="45"/>
        <v>1</v>
      </c>
      <c r="AV107" s="32" t="s">
        <v>213</v>
      </c>
      <c r="AW107" s="14">
        <f t="shared" si="46"/>
        <v>0.21276414073652467</v>
      </c>
      <c r="AX107" s="14">
        <f t="shared" si="46"/>
        <v>-0.18341674313798051</v>
      </c>
      <c r="AY107" s="14">
        <f t="shared" si="46"/>
        <v>0</v>
      </c>
      <c r="AZ107" s="18">
        <f t="shared" si="46"/>
        <v>0.38489788850142398</v>
      </c>
      <c r="BA107" s="18">
        <f t="shared" si="46"/>
        <v>-0.1659904262743449</v>
      </c>
      <c r="BB107" s="18">
        <f t="shared" si="46"/>
        <v>0</v>
      </c>
      <c r="BD107" s="66">
        <f t="shared" si="49"/>
        <v>9.7824658661813859E-3</v>
      </c>
      <c r="BE107" s="67">
        <f t="shared" si="50"/>
        <v>7.296915407569303E-2</v>
      </c>
    </row>
    <row r="108" spans="1:57" x14ac:dyDescent="0.2">
      <c r="A108" s="32" t="s">
        <v>214</v>
      </c>
      <c r="B108" s="37">
        <v>27.82</v>
      </c>
      <c r="C108" s="37">
        <v>43.49</v>
      </c>
      <c r="D108" s="31">
        <v>13.6</v>
      </c>
      <c r="E108" s="14">
        <v>40.1</v>
      </c>
      <c r="F108" s="14">
        <v>49.31</v>
      </c>
      <c r="G108" s="31">
        <v>13.6</v>
      </c>
      <c r="H108" s="14">
        <v>46.14</v>
      </c>
      <c r="I108" s="14">
        <v>19.87</v>
      </c>
      <c r="J108" s="31">
        <v>13.6</v>
      </c>
      <c r="L108" s="66">
        <f t="shared" si="47"/>
        <v>6.033333333333335</v>
      </c>
      <c r="M108" s="67">
        <f t="shared" si="48"/>
        <v>-1.7666666666666657</v>
      </c>
      <c r="P108" s="32" t="s">
        <v>214</v>
      </c>
      <c r="Q108" s="18">
        <f>B108/B$15</f>
        <v>2.0455882352941179</v>
      </c>
      <c r="R108" s="18">
        <f>C108/C$15</f>
        <v>3.1446131597975415</v>
      </c>
      <c r="S108" s="18">
        <f>D108/D$15</f>
        <v>1</v>
      </c>
      <c r="T108" s="14">
        <f>E108/(B$15)</f>
        <v>2.9485294117647061</v>
      </c>
      <c r="U108" s="14">
        <f>F108/(C$15)</f>
        <v>3.5654374548083876</v>
      </c>
      <c r="V108" s="14">
        <f>G108/(D$15)</f>
        <v>1</v>
      </c>
      <c r="W108" s="18">
        <f>H108/(B$15)</f>
        <v>3.3926470588235293</v>
      </c>
      <c r="X108" s="18">
        <f>I108/(C$15)</f>
        <v>1.4367317425885757</v>
      </c>
      <c r="Y108" s="18">
        <f>J108/(D$15)</f>
        <v>1</v>
      </c>
      <c r="AA108" s="32" t="s">
        <v>214</v>
      </c>
      <c r="AB108" s="18">
        <f t="shared" si="39"/>
        <v>1.0325157684045376</v>
      </c>
      <c r="AC108" s="18">
        <f t="shared" si="39"/>
        <v>1.6528825523135739</v>
      </c>
      <c r="AD108" s="18">
        <f t="shared" si="39"/>
        <v>0</v>
      </c>
      <c r="AE108" s="14">
        <f t="shared" si="39"/>
        <v>1.559995585204581</v>
      </c>
      <c r="AF108" s="14">
        <f t="shared" si="39"/>
        <v>1.834079096350625</v>
      </c>
      <c r="AG108" s="14">
        <f t="shared" si="39"/>
        <v>0</v>
      </c>
      <c r="AH108" s="18">
        <f t="shared" si="39"/>
        <v>1.7624113525452809</v>
      </c>
      <c r="AI108" s="18">
        <f t="shared" si="39"/>
        <v>0.52279071609917616</v>
      </c>
      <c r="AJ108" s="18">
        <f t="shared" si="39"/>
        <v>0</v>
      </c>
      <c r="AK108" s="14"/>
      <c r="AL108" s="38"/>
      <c r="AN108" s="32" t="s">
        <v>214</v>
      </c>
      <c r="AO108" s="14">
        <f t="shared" si="40"/>
        <v>1.4414090582314882</v>
      </c>
      <c r="AP108" s="14">
        <f t="shared" si="41"/>
        <v>1.1338238675557599</v>
      </c>
      <c r="AQ108" s="14">
        <f t="shared" si="42"/>
        <v>1</v>
      </c>
      <c r="AR108" s="18">
        <f t="shared" si="43"/>
        <v>1.6585190510424155</v>
      </c>
      <c r="AS108" s="18">
        <f t="shared" si="44"/>
        <v>0.4568866406070361</v>
      </c>
      <c r="AT108" s="18">
        <f t="shared" si="45"/>
        <v>1</v>
      </c>
      <c r="AV108" s="32" t="s">
        <v>214</v>
      </c>
      <c r="AW108" s="14">
        <f t="shared" si="46"/>
        <v>0.52747981680004363</v>
      </c>
      <c r="AX108" s="14">
        <f t="shared" si="46"/>
        <v>0.18119654403705074</v>
      </c>
      <c r="AY108" s="14">
        <f t="shared" si="46"/>
        <v>0</v>
      </c>
      <c r="AZ108" s="18">
        <f t="shared" si="46"/>
        <v>0.72989558414074363</v>
      </c>
      <c r="BA108" s="18">
        <f t="shared" si="46"/>
        <v>-1.1300918362143981</v>
      </c>
      <c r="BB108" s="18">
        <f t="shared" si="46"/>
        <v>0</v>
      </c>
      <c r="BD108" s="66">
        <f t="shared" si="49"/>
        <v>0.2362254536123648</v>
      </c>
      <c r="BE108" s="67">
        <f t="shared" si="50"/>
        <v>-0.13339875069121818</v>
      </c>
    </row>
    <row r="109" spans="1:57" x14ac:dyDescent="0.2">
      <c r="A109" s="32" t="s">
        <v>215</v>
      </c>
      <c r="B109" s="37">
        <v>39.44</v>
      </c>
      <c r="C109" s="37">
        <v>128.54</v>
      </c>
      <c r="D109" s="31">
        <v>18.8</v>
      </c>
      <c r="E109" s="14">
        <v>84.12</v>
      </c>
      <c r="F109" s="14">
        <v>106.44</v>
      </c>
      <c r="G109" s="14">
        <v>25.2</v>
      </c>
      <c r="H109" s="14">
        <v>101.86</v>
      </c>
      <c r="I109" s="14">
        <v>110.33</v>
      </c>
      <c r="J109" s="31">
        <v>18.8</v>
      </c>
      <c r="L109" s="66">
        <f t="shared" si="47"/>
        <v>9.6600000000000037</v>
      </c>
      <c r="M109" s="67">
        <f t="shared" si="48"/>
        <v>14.736666666666672</v>
      </c>
      <c r="P109" s="32" t="s">
        <v>215</v>
      </c>
      <c r="Q109" s="18">
        <f>B109/B$16</f>
        <v>2.0978723404255315</v>
      </c>
      <c r="R109" s="18">
        <f>C109/C$16</f>
        <v>6.8372340425531908</v>
      </c>
      <c r="S109" s="18">
        <f>D109/D$16</f>
        <v>1</v>
      </c>
      <c r="T109" s="14">
        <f>E109/(B$16)</f>
        <v>4.4744680851063832</v>
      </c>
      <c r="U109" s="14">
        <f>F109/(C$16)</f>
        <v>5.6617021276595745</v>
      </c>
      <c r="V109" s="14">
        <f>G109/(D$16)</f>
        <v>1.3404255319148934</v>
      </c>
      <c r="W109" s="18">
        <f>H109/(B$16)</f>
        <v>5.4180851063829785</v>
      </c>
      <c r="X109" s="18">
        <f>I109/(C$16)</f>
        <v>5.8686170212765951</v>
      </c>
      <c r="Y109" s="18">
        <f>J109/(D$16)</f>
        <v>1</v>
      </c>
      <c r="AA109" s="32" t="s">
        <v>215</v>
      </c>
      <c r="AB109" s="18">
        <f t="shared" si="39"/>
        <v>1.0689268898129116</v>
      </c>
      <c r="AC109" s="18">
        <f t="shared" si="39"/>
        <v>2.7734128104716187</v>
      </c>
      <c r="AD109" s="18">
        <f t="shared" si="39"/>
        <v>0</v>
      </c>
      <c r="AE109" s="14">
        <f t="shared" si="39"/>
        <v>2.1617161881667797</v>
      </c>
      <c r="AF109" s="14">
        <f t="shared" si="39"/>
        <v>2.5012358484572204</v>
      </c>
      <c r="AG109" s="14">
        <f t="shared" si="39"/>
        <v>0.42269107182227894</v>
      </c>
      <c r="AH109" s="18">
        <f t="shared" si="39"/>
        <v>2.4377830553325341</v>
      </c>
      <c r="AI109" s="18">
        <f t="shared" si="39"/>
        <v>2.5530205626844782</v>
      </c>
      <c r="AJ109" s="18">
        <f t="shared" si="39"/>
        <v>0</v>
      </c>
      <c r="AK109" s="14"/>
      <c r="AL109" s="38"/>
      <c r="AN109" s="32" t="s">
        <v>215</v>
      </c>
      <c r="AO109" s="14">
        <f t="shared" si="40"/>
        <v>2.1328600405679516</v>
      </c>
      <c r="AP109" s="14">
        <f t="shared" si="41"/>
        <v>0.82806908355375763</v>
      </c>
      <c r="AQ109" s="14">
        <f t="shared" si="42"/>
        <v>1.3404255319148934</v>
      </c>
      <c r="AR109" s="18">
        <f t="shared" si="43"/>
        <v>2.5826572008113593</v>
      </c>
      <c r="AS109" s="18">
        <f t="shared" si="44"/>
        <v>0.85833203672008718</v>
      </c>
      <c r="AT109" s="18">
        <f t="shared" si="45"/>
        <v>1</v>
      </c>
      <c r="AV109" s="32" t="s">
        <v>215</v>
      </c>
      <c r="AW109" s="14">
        <f t="shared" si="46"/>
        <v>1.0927892983538681</v>
      </c>
      <c r="AX109" s="14">
        <f t="shared" si="46"/>
        <v>-0.2721769620143985</v>
      </c>
      <c r="AY109" s="14">
        <f t="shared" si="46"/>
        <v>0.42269107182227894</v>
      </c>
      <c r="AZ109" s="18">
        <f t="shared" si="46"/>
        <v>1.3688561655196223</v>
      </c>
      <c r="BA109" s="18">
        <f t="shared" si="46"/>
        <v>-0.22039224778714062</v>
      </c>
      <c r="BB109" s="18">
        <f t="shared" si="46"/>
        <v>0</v>
      </c>
      <c r="BD109" s="66">
        <f t="shared" si="49"/>
        <v>0.41443446938724948</v>
      </c>
      <c r="BE109" s="67">
        <f t="shared" si="50"/>
        <v>0.38282130591082719</v>
      </c>
    </row>
    <row r="110" spans="1:57" x14ac:dyDescent="0.2">
      <c r="A110" s="32" t="s">
        <v>216</v>
      </c>
      <c r="B110" s="37">
        <v>8673.4</v>
      </c>
      <c r="C110" s="37">
        <v>9834.2199999999993</v>
      </c>
      <c r="D110" s="37">
        <v>2151.54</v>
      </c>
      <c r="E110" s="14">
        <v>10781.36</v>
      </c>
      <c r="F110" s="14">
        <v>10260.290000000001</v>
      </c>
      <c r="G110" s="14">
        <v>3100.13</v>
      </c>
      <c r="H110" s="14">
        <v>12205.46</v>
      </c>
      <c r="I110" s="14">
        <v>10755.66</v>
      </c>
      <c r="J110" s="14">
        <v>2496.02</v>
      </c>
      <c r="K110" s="14"/>
      <c r="L110" s="66">
        <f t="shared" si="47"/>
        <v>1160.8733333333348</v>
      </c>
      <c r="M110" s="67">
        <f t="shared" si="48"/>
        <v>1599.3266666666668</v>
      </c>
      <c r="N110" s="14"/>
      <c r="P110" s="32" t="s">
        <v>216</v>
      </c>
      <c r="Q110" s="18">
        <f>B110/B$17</f>
        <v>1.3587131904867831</v>
      </c>
      <c r="R110" s="18">
        <f>C110/C$17</f>
        <v>1.6598343915933311</v>
      </c>
      <c r="S110" s="18">
        <f>D110/D$17</f>
        <v>1.0817792839221876</v>
      </c>
      <c r="T110" s="14">
        <f>E110/(B$17)</f>
        <v>1.6889312199813897</v>
      </c>
      <c r="U110" s="14">
        <f>F110/(C$17)</f>
        <v>1.7317471248071674</v>
      </c>
      <c r="V110" s="14">
        <f>G110/(D$17)</f>
        <v>1.5587237102102178</v>
      </c>
      <c r="W110" s="18">
        <f>H110/(B$17)</f>
        <v>1.9120206029883104</v>
      </c>
      <c r="X110" s="18">
        <f>I110/(C$17)</f>
        <v>1.8153564158911157</v>
      </c>
      <c r="Y110" s="18">
        <f>J110/(D$17)</f>
        <v>1.2549814217980884</v>
      </c>
      <c r="AA110" s="32" t="s">
        <v>216</v>
      </c>
      <c r="AB110" s="18">
        <f t="shared" si="39"/>
        <v>0.44224095107851746</v>
      </c>
      <c r="AC110" s="18">
        <f t="shared" si="39"/>
        <v>0.73103930521933025</v>
      </c>
      <c r="AD110" s="18">
        <f t="shared" si="39"/>
        <v>0.1134061752525114</v>
      </c>
      <c r="AE110" s="14">
        <f t="shared" si="39"/>
        <v>0.75611057703673756</v>
      </c>
      <c r="AF110" s="14">
        <f t="shared" si="39"/>
        <v>0.79222827855102207</v>
      </c>
      <c r="AG110" s="14">
        <f t="shared" si="39"/>
        <v>0.64036522743637581</v>
      </c>
      <c r="AH110" s="18">
        <f t="shared" si="39"/>
        <v>0.93509806917060601</v>
      </c>
      <c r="AI110" s="18">
        <f t="shared" si="39"/>
        <v>0.86025282588379648</v>
      </c>
      <c r="AJ110" s="18">
        <f t="shared" si="39"/>
        <v>0.3276660073010248</v>
      </c>
      <c r="AK110" s="14"/>
      <c r="AL110" s="38"/>
      <c r="AN110" s="32" t="s">
        <v>216</v>
      </c>
      <c r="AO110" s="14">
        <f t="shared" si="40"/>
        <v>1.2430373325339545</v>
      </c>
      <c r="AP110" s="14">
        <f t="shared" si="41"/>
        <v>1.0433252459269775</v>
      </c>
      <c r="AQ110" s="14">
        <f t="shared" si="42"/>
        <v>1.4408888517062197</v>
      </c>
      <c r="AR110" s="18">
        <f t="shared" si="43"/>
        <v>1.4072289990084625</v>
      </c>
      <c r="AS110" s="18">
        <f t="shared" si="44"/>
        <v>1.0936973140726973</v>
      </c>
      <c r="AT110" s="18">
        <f t="shared" si="45"/>
        <v>1.1601085733939411</v>
      </c>
      <c r="AV110" s="32" t="s">
        <v>216</v>
      </c>
      <c r="AW110" s="14">
        <f t="shared" si="46"/>
        <v>0.31386962595821993</v>
      </c>
      <c r="AX110" s="14">
        <f t="shared" si="46"/>
        <v>6.1188973331691682E-2</v>
      </c>
      <c r="AY110" s="14">
        <f t="shared" si="46"/>
        <v>0.52695905218386407</v>
      </c>
      <c r="AZ110" s="18">
        <f t="shared" si="46"/>
        <v>0.49285711809208832</v>
      </c>
      <c r="BA110" s="18">
        <f t="shared" si="46"/>
        <v>0.12921352066446645</v>
      </c>
      <c r="BB110" s="18">
        <f t="shared" si="46"/>
        <v>0.21425983204851329</v>
      </c>
      <c r="BD110" s="66">
        <f t="shared" si="49"/>
        <v>0.30067255049125857</v>
      </c>
      <c r="BE110" s="67">
        <f t="shared" si="50"/>
        <v>0.27877682360168937</v>
      </c>
    </row>
    <row r="111" spans="1:57" x14ac:dyDescent="0.2">
      <c r="A111" s="32" t="s">
        <v>217</v>
      </c>
      <c r="B111" s="37">
        <v>2589.41</v>
      </c>
      <c r="C111" s="37">
        <v>3646.72</v>
      </c>
      <c r="D111" s="37">
        <v>4706.1899999999996</v>
      </c>
      <c r="E111" s="14">
        <v>3464.76</v>
      </c>
      <c r="F111" s="14">
        <v>3367.45</v>
      </c>
      <c r="G111" s="14">
        <v>4944.5200000000004</v>
      </c>
      <c r="H111" s="14">
        <v>3170.9</v>
      </c>
      <c r="I111" s="14">
        <v>2252.67</v>
      </c>
      <c r="J111" s="14">
        <v>4214.4399999999996</v>
      </c>
      <c r="K111" s="14"/>
      <c r="L111" s="66">
        <f t="shared" si="47"/>
        <v>278.13666666666631</v>
      </c>
      <c r="M111" s="67">
        <f t="shared" si="48"/>
        <v>-434.77000000000044</v>
      </c>
      <c r="N111" s="14"/>
      <c r="P111" s="32" t="s">
        <v>217</v>
      </c>
      <c r="Q111" s="18">
        <f>B111/B$18</f>
        <v>1.8664432190867482</v>
      </c>
      <c r="R111" s="18">
        <f>C111/C$18</f>
        <v>1.9969006510823077</v>
      </c>
      <c r="S111" s="18">
        <f>D111/D$18</f>
        <v>1.2487866879300324</v>
      </c>
      <c r="T111" s="14">
        <f>E111/(B$18)</f>
        <v>2.4973943128986922</v>
      </c>
      <c r="U111" s="14">
        <f>F111/(C$18)</f>
        <v>1.8439757089897544</v>
      </c>
      <c r="V111" s="14">
        <f>G111/(D$18)</f>
        <v>1.3120275114697462</v>
      </c>
      <c r="W111" s="18">
        <f>H111/(B$18)</f>
        <v>2.2855804231088048</v>
      </c>
      <c r="X111" s="18">
        <f>I111/(C$18)</f>
        <v>1.2335353933599462</v>
      </c>
      <c r="Y111" s="18">
        <f>J111/(D$18)</f>
        <v>1.1183009120073448</v>
      </c>
      <c r="AA111" s="32" t="s">
        <v>217</v>
      </c>
      <c r="AB111" s="18">
        <f t="shared" si="39"/>
        <v>0.90029161965732352</v>
      </c>
      <c r="AC111" s="18">
        <f t="shared" si="39"/>
        <v>0.99776255824194393</v>
      </c>
      <c r="AD111" s="18">
        <f t="shared" si="39"/>
        <v>0.32052706337681797</v>
      </c>
      <c r="AE111" s="14">
        <f t="shared" si="39"/>
        <v>1.3204236259723794</v>
      </c>
      <c r="AF111" s="14">
        <f t="shared" si="39"/>
        <v>0.88281965102167481</v>
      </c>
      <c r="AG111" s="14">
        <f t="shared" si="39"/>
        <v>0.3917979716670007</v>
      </c>
      <c r="AH111" s="18">
        <f t="shared" si="39"/>
        <v>1.1925605841919622</v>
      </c>
      <c r="AI111" s="18">
        <f t="shared" si="39"/>
        <v>0.30279911092974182</v>
      </c>
      <c r="AJ111" s="18">
        <f t="shared" si="39"/>
        <v>0.16130844028173</v>
      </c>
      <c r="AK111" s="14"/>
      <c r="AL111" s="38"/>
      <c r="AN111" s="32" t="s">
        <v>217</v>
      </c>
      <c r="AO111" s="14">
        <f t="shared" si="40"/>
        <v>1.3380499804974879</v>
      </c>
      <c r="AP111" s="14">
        <f t="shared" si="41"/>
        <v>0.92341885310635308</v>
      </c>
      <c r="AQ111" s="14">
        <f t="shared" si="42"/>
        <v>1.0506418142913909</v>
      </c>
      <c r="AR111" s="18">
        <f t="shared" si="43"/>
        <v>1.224564669171742</v>
      </c>
      <c r="AS111" s="18">
        <f t="shared" si="44"/>
        <v>0.61772496928746934</v>
      </c>
      <c r="AT111" s="18">
        <f t="shared" si="45"/>
        <v>0.89550995603662409</v>
      </c>
      <c r="AV111" s="32" t="s">
        <v>217</v>
      </c>
      <c r="AW111" s="14">
        <f t="shared" si="46"/>
        <v>0.42013200631505582</v>
      </c>
      <c r="AX111" s="14">
        <f t="shared" si="46"/>
        <v>-0.11494290722026915</v>
      </c>
      <c r="AY111" s="14">
        <f t="shared" si="46"/>
        <v>7.127090829018283E-2</v>
      </c>
      <c r="AZ111" s="18">
        <f t="shared" si="46"/>
        <v>0.29226896453463891</v>
      </c>
      <c r="BA111" s="18">
        <f t="shared" si="46"/>
        <v>-0.69496344731220239</v>
      </c>
      <c r="BB111" s="18">
        <f t="shared" si="46"/>
        <v>-0.15921862309508811</v>
      </c>
      <c r="BD111" s="66">
        <f t="shared" si="49"/>
        <v>0.12548666912832315</v>
      </c>
      <c r="BE111" s="67">
        <f t="shared" si="50"/>
        <v>-0.1873043686242172</v>
      </c>
    </row>
    <row r="112" spans="1:57" x14ac:dyDescent="0.2">
      <c r="A112" s="32" t="s">
        <v>218</v>
      </c>
      <c r="B112" s="37">
        <v>3007.56</v>
      </c>
      <c r="C112" s="37">
        <v>2786.36</v>
      </c>
      <c r="D112" s="31">
        <v>64.8</v>
      </c>
      <c r="E112" s="14">
        <v>3501.68</v>
      </c>
      <c r="F112" s="14">
        <v>2325.88</v>
      </c>
      <c r="G112" s="31">
        <v>64.8</v>
      </c>
      <c r="H112" s="14">
        <v>3775.03</v>
      </c>
      <c r="I112" s="14">
        <v>2325.88</v>
      </c>
      <c r="J112" s="14">
        <v>508.39</v>
      </c>
      <c r="K112" s="14"/>
      <c r="L112" s="66">
        <f t="shared" si="47"/>
        <v>11.213333333333139</v>
      </c>
      <c r="M112" s="67">
        <f t="shared" si="48"/>
        <v>250.19333333333316</v>
      </c>
      <c r="N112" s="14"/>
      <c r="P112" s="32" t="s">
        <v>218</v>
      </c>
      <c r="Q112" s="18">
        <f>B112/B$19</f>
        <v>6.0057510283957027</v>
      </c>
      <c r="R112" s="18">
        <f>C112/C$19</f>
        <v>9.1883264633140982</v>
      </c>
      <c r="S112" s="18">
        <f>D112/D$19</f>
        <v>1</v>
      </c>
      <c r="T112" s="14">
        <f>E112/(B$19)</f>
        <v>6.9924517752306405</v>
      </c>
      <c r="U112" s="14">
        <f>F112/(C$19)</f>
        <v>7.6698433635614185</v>
      </c>
      <c r="V112" s="14">
        <f>G112/(D$19)</f>
        <v>1</v>
      </c>
      <c r="W112" s="18">
        <f>H112/(B$19)</f>
        <v>7.5383002516074935</v>
      </c>
      <c r="X112" s="18">
        <f>I112/(C$19)</f>
        <v>7.6698433635614185</v>
      </c>
      <c r="Y112" s="18">
        <f>J112/(D$19)</f>
        <v>7.8455246913580252</v>
      </c>
      <c r="AA112" s="32" t="s">
        <v>218</v>
      </c>
      <c r="AB112" s="18">
        <f t="shared" si="39"/>
        <v>2.5863446684441889</v>
      </c>
      <c r="AC112" s="18">
        <f t="shared" si="39"/>
        <v>3.1998021169070694</v>
      </c>
      <c r="AD112" s="18">
        <f t="shared" si="39"/>
        <v>0</v>
      </c>
      <c r="AE112" s="14">
        <f t="shared" si="39"/>
        <v>2.8057983989159085</v>
      </c>
      <c r="AF112" s="14">
        <f t="shared" si="39"/>
        <v>2.9391971147659324</v>
      </c>
      <c r="AG112" s="14">
        <f t="shared" si="39"/>
        <v>0</v>
      </c>
      <c r="AH112" s="18">
        <f t="shared" si="39"/>
        <v>2.9142392589022954</v>
      </c>
      <c r="AI112" s="18">
        <f t="shared" si="39"/>
        <v>2.9391971147659324</v>
      </c>
      <c r="AJ112" s="18">
        <f t="shared" si="39"/>
        <v>2.9718699346767927</v>
      </c>
      <c r="AK112" s="14"/>
      <c r="AL112" s="38"/>
      <c r="AN112" s="32" t="s">
        <v>218</v>
      </c>
      <c r="AO112" s="14">
        <f t="shared" si="40"/>
        <v>1.164292649190706</v>
      </c>
      <c r="AP112" s="14">
        <f t="shared" si="41"/>
        <v>0.83473779411131366</v>
      </c>
      <c r="AQ112" s="14">
        <f t="shared" si="42"/>
        <v>1</v>
      </c>
      <c r="AR112" s="18">
        <f t="shared" si="43"/>
        <v>1.2551802790301774</v>
      </c>
      <c r="AS112" s="18">
        <f t="shared" si="44"/>
        <v>0.83473779411131366</v>
      </c>
      <c r="AT112" s="18">
        <f t="shared" si="45"/>
        <v>7.8455246913580252</v>
      </c>
      <c r="AV112" s="32" t="s">
        <v>218</v>
      </c>
      <c r="AW112" s="14">
        <f t="shared" si="46"/>
        <v>0.21945373047171951</v>
      </c>
      <c r="AX112" s="14">
        <f t="shared" si="46"/>
        <v>-0.26060500214113691</v>
      </c>
      <c r="AY112" s="14">
        <f t="shared" si="46"/>
        <v>0</v>
      </c>
      <c r="AZ112" s="18">
        <f t="shared" si="46"/>
        <v>0.32789459045810609</v>
      </c>
      <c r="BA112" s="18">
        <f t="shared" si="46"/>
        <v>-0.26060500214113691</v>
      </c>
      <c r="BB112" s="18">
        <f t="shared" si="46"/>
        <v>2.9718699346767927</v>
      </c>
      <c r="BD112" s="66">
        <f t="shared" si="49"/>
        <v>-1.3717090556472467E-2</v>
      </c>
      <c r="BE112" s="67">
        <f t="shared" si="50"/>
        <v>1.0130531743312539</v>
      </c>
    </row>
    <row r="113" spans="1:57" x14ac:dyDescent="0.2">
      <c r="A113" s="32" t="s">
        <v>219</v>
      </c>
      <c r="B113" s="37">
        <v>2220.4299999999998</v>
      </c>
      <c r="C113" s="37">
        <v>2268.48</v>
      </c>
      <c r="D113" s="37">
        <v>370.27</v>
      </c>
      <c r="E113" s="14">
        <v>2273.7600000000002</v>
      </c>
      <c r="F113" s="14">
        <v>1904</v>
      </c>
      <c r="G113" s="14">
        <v>306.25</v>
      </c>
      <c r="H113" s="14">
        <v>2894.25</v>
      </c>
      <c r="I113" s="14">
        <v>2266.0300000000002</v>
      </c>
      <c r="J113" s="14">
        <v>241.59</v>
      </c>
      <c r="K113" s="14"/>
      <c r="L113" s="66">
        <f t="shared" si="47"/>
        <v>-125.05666666666662</v>
      </c>
      <c r="M113" s="67">
        <f t="shared" si="48"/>
        <v>180.89666666666699</v>
      </c>
      <c r="N113" s="14"/>
      <c r="P113" s="32" t="s">
        <v>219</v>
      </c>
      <c r="Q113" s="18">
        <f>B113/B$20</f>
        <v>42.72522609197614</v>
      </c>
      <c r="R113" s="18">
        <f>C113/C$20</f>
        <v>53.35089369708372</v>
      </c>
      <c r="S113" s="18">
        <f>D113/D$20</f>
        <v>6.9704442771084336</v>
      </c>
      <c r="T113" s="14">
        <f>E113/(B$20)</f>
        <v>43.751395035597469</v>
      </c>
      <c r="U113" s="14">
        <f>F113/(C$20)</f>
        <v>44.778927563499529</v>
      </c>
      <c r="V113" s="14">
        <f>G113/(D$20)</f>
        <v>5.7652484939759043</v>
      </c>
      <c r="W113" s="18">
        <f>H113/(B$20)</f>
        <v>55.69078314412161</v>
      </c>
      <c r="X113" s="18">
        <f>I113/(C$20)</f>
        <v>53.29327375352775</v>
      </c>
      <c r="Y113" s="18">
        <f>J113/(D$20)</f>
        <v>4.5480045180722897</v>
      </c>
      <c r="AA113" s="32" t="s">
        <v>219</v>
      </c>
      <c r="AB113" s="18">
        <f t="shared" si="39"/>
        <v>5.417016221216155</v>
      </c>
      <c r="AC113" s="18">
        <f t="shared" si="39"/>
        <v>5.7374405331638982</v>
      </c>
      <c r="AD113" s="18">
        <f t="shared" si="39"/>
        <v>2.8012506124716436</v>
      </c>
      <c r="AE113" s="14">
        <f t="shared" si="39"/>
        <v>5.4512571136346475</v>
      </c>
      <c r="AF113" s="14">
        <f t="shared" si="39"/>
        <v>5.4847480715515635</v>
      </c>
      <c r="AG113" s="14">
        <f t="shared" si="39"/>
        <v>2.527382792317733</v>
      </c>
      <c r="AH113" s="18">
        <f t="shared" si="39"/>
        <v>5.7993666753692326</v>
      </c>
      <c r="AI113" s="18">
        <f t="shared" si="39"/>
        <v>5.7358815540485697</v>
      </c>
      <c r="AJ113" s="18">
        <f t="shared" si="39"/>
        <v>2.185233687430963</v>
      </c>
      <c r="AK113" s="14"/>
      <c r="AL113" s="38"/>
      <c r="AN113" s="32" t="s">
        <v>219</v>
      </c>
      <c r="AO113" s="14">
        <f t="shared" si="40"/>
        <v>1.0240178704124878</v>
      </c>
      <c r="AP113" s="14">
        <f t="shared" si="41"/>
        <v>0.83932853717026379</v>
      </c>
      <c r="AQ113" s="14">
        <f t="shared" si="42"/>
        <v>0.82709914386798822</v>
      </c>
      <c r="AR113" s="18">
        <f t="shared" si="43"/>
        <v>1.3034637435091403</v>
      </c>
      <c r="AS113" s="18">
        <f t="shared" si="44"/>
        <v>0.99891998166172957</v>
      </c>
      <c r="AT113" s="18">
        <f t="shared" si="45"/>
        <v>0.65246981932103609</v>
      </c>
      <c r="AV113" s="32" t="s">
        <v>219</v>
      </c>
      <c r="AW113" s="14">
        <f t="shared" si="46"/>
        <v>3.4240892418492118E-2</v>
      </c>
      <c r="AX113" s="14">
        <f t="shared" si="46"/>
        <v>-0.25269246161233483</v>
      </c>
      <c r="AY113" s="14">
        <f t="shared" si="46"/>
        <v>-0.27386782015391081</v>
      </c>
      <c r="AZ113" s="18">
        <f t="shared" si="46"/>
        <v>0.38235045415307811</v>
      </c>
      <c r="BA113" s="18">
        <f t="shared" si="46"/>
        <v>-1.5589791153284567E-3</v>
      </c>
      <c r="BB113" s="18">
        <f t="shared" si="46"/>
        <v>-0.6160169250406804</v>
      </c>
      <c r="BD113" s="66">
        <f t="shared" si="49"/>
        <v>-0.16410646311591784</v>
      </c>
      <c r="BE113" s="67">
        <f t="shared" si="50"/>
        <v>-7.8408483334310233E-2</v>
      </c>
    </row>
    <row r="114" spans="1:57" x14ac:dyDescent="0.2">
      <c r="A114" s="32" t="s">
        <v>220</v>
      </c>
      <c r="B114" s="37">
        <v>53.29</v>
      </c>
      <c r="C114" s="37">
        <v>58.14</v>
      </c>
      <c r="D114" s="31">
        <v>4.0999999999999996</v>
      </c>
      <c r="E114" s="14">
        <v>58.57</v>
      </c>
      <c r="F114" s="14">
        <v>46.19</v>
      </c>
      <c r="G114" s="31">
        <v>4.0999999999999996</v>
      </c>
      <c r="H114" s="14">
        <v>60.82</v>
      </c>
      <c r="I114" s="14">
        <v>38.04</v>
      </c>
      <c r="J114" s="31">
        <v>4.0999999999999996</v>
      </c>
      <c r="L114" s="66">
        <f t="shared" si="47"/>
        <v>-2.2233333333333363</v>
      </c>
      <c r="M114" s="67">
        <f t="shared" si="48"/>
        <v>-4.1899999999999977</v>
      </c>
      <c r="P114" s="32" t="s">
        <v>220</v>
      </c>
      <c r="Q114" s="18">
        <f>B114/B$21</f>
        <v>12.997560975609757</v>
      </c>
      <c r="R114" s="18">
        <f>C114/C$21</f>
        <v>14.18048780487805</v>
      </c>
      <c r="S114" s="18">
        <f>D114/D$21</f>
        <v>1</v>
      </c>
      <c r="T114" s="14">
        <f>E114/(B$21)</f>
        <v>14.285365853658538</v>
      </c>
      <c r="U114" s="14">
        <f>F114/(C$21)</f>
        <v>11.265853658536585</v>
      </c>
      <c r="V114" s="14">
        <f>G114/(D$21)</f>
        <v>1</v>
      </c>
      <c r="W114" s="18">
        <f>H114/(B$21)</f>
        <v>14.834146341463416</v>
      </c>
      <c r="X114" s="18">
        <f>I114/(C$21)</f>
        <v>9.278048780487806</v>
      </c>
      <c r="Y114" s="18">
        <f>J114/(D$21)</f>
        <v>1</v>
      </c>
      <c r="AA114" s="32" t="s">
        <v>220</v>
      </c>
      <c r="AB114" s="18">
        <f t="shared" si="39"/>
        <v>3.7001690182545888</v>
      </c>
      <c r="AC114" s="18">
        <f t="shared" si="39"/>
        <v>3.8258352566307918</v>
      </c>
      <c r="AD114" s="18">
        <f t="shared" si="39"/>
        <v>0</v>
      </c>
      <c r="AE114" s="14">
        <f t="shared" si="39"/>
        <v>3.8364660796040719</v>
      </c>
      <c r="AF114" s="14">
        <f t="shared" si="39"/>
        <v>3.493884731343591</v>
      </c>
      <c r="AG114" s="14">
        <f t="shared" si="39"/>
        <v>0</v>
      </c>
      <c r="AH114" s="18">
        <f t="shared" si="39"/>
        <v>3.8908500015253522</v>
      </c>
      <c r="AI114" s="18">
        <f t="shared" si="39"/>
        <v>3.2138214313551177</v>
      </c>
      <c r="AJ114" s="18">
        <f t="shared" si="39"/>
        <v>0</v>
      </c>
      <c r="AK114" s="14"/>
      <c r="AL114" s="38"/>
      <c r="AN114" s="32" t="s">
        <v>220</v>
      </c>
      <c r="AO114" s="14">
        <f t="shared" si="40"/>
        <v>1.0990805029086133</v>
      </c>
      <c r="AP114" s="14">
        <f t="shared" si="41"/>
        <v>0.79446164430684552</v>
      </c>
      <c r="AQ114" s="14">
        <f t="shared" si="42"/>
        <v>1</v>
      </c>
      <c r="AR114" s="18">
        <f t="shared" si="43"/>
        <v>1.1413023081253519</v>
      </c>
      <c r="AS114" s="18">
        <f t="shared" si="44"/>
        <v>0.65428276573787403</v>
      </c>
      <c r="AT114" s="18">
        <f t="shared" si="45"/>
        <v>1</v>
      </c>
      <c r="AV114" s="32" t="s">
        <v>220</v>
      </c>
      <c r="AW114" s="14">
        <f t="shared" si="46"/>
        <v>0.136297061349483</v>
      </c>
      <c r="AX114" s="14">
        <f t="shared" si="46"/>
        <v>-0.33195052528720059</v>
      </c>
      <c r="AY114" s="14">
        <f t="shared" si="46"/>
        <v>0</v>
      </c>
      <c r="AZ114" s="18">
        <f t="shared" si="46"/>
        <v>0.19068098327076347</v>
      </c>
      <c r="BA114" s="18">
        <f t="shared" si="46"/>
        <v>-0.61201382527567394</v>
      </c>
      <c r="BB114" s="18">
        <f t="shared" si="46"/>
        <v>0</v>
      </c>
      <c r="BD114" s="66">
        <f t="shared" si="49"/>
        <v>-6.5217821312572533E-2</v>
      </c>
      <c r="BE114" s="67">
        <f t="shared" si="50"/>
        <v>-0.1404442806683035</v>
      </c>
    </row>
    <row r="115" spans="1:57" x14ac:dyDescent="0.2">
      <c r="A115" s="32" t="s">
        <v>221</v>
      </c>
      <c r="B115" s="31">
        <v>0.26</v>
      </c>
      <c r="C115" s="37">
        <v>9.5</v>
      </c>
      <c r="D115" s="37">
        <v>3.71</v>
      </c>
      <c r="E115" s="31">
        <v>0.26</v>
      </c>
      <c r="F115" s="14">
        <v>7.54</v>
      </c>
      <c r="G115" s="14">
        <v>4.34</v>
      </c>
      <c r="H115" s="31">
        <v>0.26</v>
      </c>
      <c r="I115" s="14">
        <v>8.19</v>
      </c>
      <c r="J115" s="14">
        <v>4.34</v>
      </c>
      <c r="K115" s="14"/>
      <c r="L115" s="66">
        <f t="shared" si="47"/>
        <v>-0.44333333333333247</v>
      </c>
      <c r="M115" s="67">
        <f t="shared" si="48"/>
        <v>-0.22666666666666657</v>
      </c>
      <c r="N115" s="14"/>
      <c r="P115" s="32" t="s">
        <v>221</v>
      </c>
      <c r="Q115" s="18">
        <f>B115/B$22</f>
        <v>1</v>
      </c>
      <c r="R115" s="18">
        <f>C115/C$22</f>
        <v>2.1889400921658986</v>
      </c>
      <c r="S115" s="18">
        <f>D115/D$22</f>
        <v>1.2045454545454546</v>
      </c>
      <c r="T115" s="14">
        <f>E115/(B$22)</f>
        <v>1</v>
      </c>
      <c r="U115" s="14">
        <f>F115/(C$22)</f>
        <v>1.7373271889400923</v>
      </c>
      <c r="V115" s="14">
        <f>G115/(D$22)</f>
        <v>1.4090909090909089</v>
      </c>
      <c r="W115" s="18">
        <f>H115/(B$22)</f>
        <v>1</v>
      </c>
      <c r="X115" s="18">
        <f>I115/(C$22)</f>
        <v>1.8870967741935483</v>
      </c>
      <c r="Y115" s="18">
        <f>J115/(D$22)</f>
        <v>1.4090909090909089</v>
      </c>
      <c r="AA115" s="32" t="s">
        <v>221</v>
      </c>
      <c r="AB115" s="18">
        <f t="shared" si="39"/>
        <v>0</v>
      </c>
      <c r="AC115" s="18">
        <f t="shared" si="39"/>
        <v>1.1302324707738309</v>
      </c>
      <c r="AD115" s="18">
        <f t="shared" si="39"/>
        <v>0.26848883592590195</v>
      </c>
      <c r="AE115" s="14">
        <f t="shared" si="39"/>
        <v>0</v>
      </c>
      <c r="AF115" s="14">
        <f t="shared" si="39"/>
        <v>0.79686948082418507</v>
      </c>
      <c r="AG115" s="14">
        <f t="shared" si="39"/>
        <v>0.49476469174957788</v>
      </c>
      <c r="AH115" s="18">
        <f t="shared" si="39"/>
        <v>0</v>
      </c>
      <c r="AI115" s="18">
        <f t="shared" si="39"/>
        <v>0.91616840919652931</v>
      </c>
      <c r="AJ115" s="18">
        <f t="shared" si="39"/>
        <v>0.49476469174957788</v>
      </c>
      <c r="AK115" s="14"/>
      <c r="AL115" s="38"/>
      <c r="AN115" s="32" t="s">
        <v>221</v>
      </c>
      <c r="AO115" s="14">
        <f t="shared" si="40"/>
        <v>1</v>
      </c>
      <c r="AP115" s="14">
        <f t="shared" si="41"/>
        <v>0.79368421052631577</v>
      </c>
      <c r="AQ115" s="14">
        <f t="shared" si="42"/>
        <v>1.1698113207547169</v>
      </c>
      <c r="AR115" s="18">
        <f t="shared" si="43"/>
        <v>1</v>
      </c>
      <c r="AS115" s="18">
        <f t="shared" si="44"/>
        <v>0.86210526315789471</v>
      </c>
      <c r="AT115" s="18">
        <f t="shared" si="45"/>
        <v>1.1698113207547169</v>
      </c>
      <c r="AV115" s="32" t="s">
        <v>221</v>
      </c>
      <c r="AW115" s="14">
        <f t="shared" si="46"/>
        <v>0</v>
      </c>
      <c r="AX115" s="14">
        <f t="shared" si="46"/>
        <v>-0.33336298994964597</v>
      </c>
      <c r="AY115" s="14">
        <f t="shared" si="46"/>
        <v>0.22627585582367596</v>
      </c>
      <c r="AZ115" s="18">
        <f t="shared" si="46"/>
        <v>0</v>
      </c>
      <c r="BA115" s="18">
        <f t="shared" si="46"/>
        <v>-0.21406406157730162</v>
      </c>
      <c r="BB115" s="18">
        <f t="shared" si="46"/>
        <v>0.22627585582367596</v>
      </c>
      <c r="BD115" s="66">
        <f t="shared" si="49"/>
        <v>-3.569571137532334E-2</v>
      </c>
      <c r="BE115" s="67">
        <f t="shared" si="50"/>
        <v>4.0705980821247783E-3</v>
      </c>
    </row>
    <row r="116" spans="1:57" x14ac:dyDescent="0.2">
      <c r="A116" s="32" t="s">
        <v>222</v>
      </c>
      <c r="B116" s="37">
        <v>1438.9</v>
      </c>
      <c r="C116" s="37">
        <v>1544.42</v>
      </c>
      <c r="D116" s="37">
        <v>200.75</v>
      </c>
      <c r="E116" s="14">
        <v>1345.11</v>
      </c>
      <c r="F116" s="14">
        <v>992.68</v>
      </c>
      <c r="G116" s="14">
        <v>131.81</v>
      </c>
      <c r="H116" s="14">
        <v>1592.01</v>
      </c>
      <c r="I116" s="14">
        <v>1509.97</v>
      </c>
      <c r="J116" s="14">
        <v>137.1</v>
      </c>
      <c r="K116" s="14"/>
      <c r="L116" s="66">
        <f t="shared" si="47"/>
        <v>-238.15666666666687</v>
      </c>
      <c r="M116" s="67">
        <f t="shared" si="48"/>
        <v>18.336666666666588</v>
      </c>
      <c r="N116" s="14"/>
      <c r="P116" s="32" t="s">
        <v>222</v>
      </c>
      <c r="Q116" s="18">
        <f>B116/B$23</f>
        <v>109.75591151792526</v>
      </c>
      <c r="R116" s="18">
        <f>C116/C$23</f>
        <v>134.41427328111402</v>
      </c>
      <c r="S116" s="18">
        <f>D116/D$23</f>
        <v>24.511599511599513</v>
      </c>
      <c r="T116" s="14">
        <f>E116/(B$23)</f>
        <v>102.60183066361556</v>
      </c>
      <c r="U116" s="14">
        <f>F116/(C$23)</f>
        <v>86.395126196692772</v>
      </c>
      <c r="V116" s="14">
        <f>G116/(D$23)</f>
        <v>16.094017094017094</v>
      </c>
      <c r="W116" s="18">
        <f>H116/(B$23)</f>
        <v>121.43478260869566</v>
      </c>
      <c r="X116" s="18">
        <f>I116/(C$23)</f>
        <v>131.4160139251523</v>
      </c>
      <c r="Y116" s="18">
        <f>J116/(D$23)</f>
        <v>16.739926739926741</v>
      </c>
      <c r="AA116" s="32" t="s">
        <v>222</v>
      </c>
      <c r="AB116" s="18">
        <f t="shared" si="39"/>
        <v>6.7781548360311694</v>
      </c>
      <c r="AC116" s="18">
        <f t="shared" si="39"/>
        <v>7.0705425339815982</v>
      </c>
      <c r="AD116" s="18">
        <f t="shared" si="39"/>
        <v>4.6153927256510308</v>
      </c>
      <c r="AE116" s="14">
        <f t="shared" si="39"/>
        <v>6.6809126621013482</v>
      </c>
      <c r="AF116" s="14">
        <f t="shared" si="39"/>
        <v>6.4328780228989171</v>
      </c>
      <c r="AG116" s="14">
        <f t="shared" si="39"/>
        <v>4.008452565030824</v>
      </c>
      <c r="AH116" s="18">
        <f t="shared" si="39"/>
        <v>6.9240379022229375</v>
      </c>
      <c r="AI116" s="18">
        <f t="shared" si="39"/>
        <v>7.0379972782409377</v>
      </c>
      <c r="AJ116" s="18">
        <f t="shared" si="39"/>
        <v>4.0652213090255795</v>
      </c>
      <c r="AK116" s="14"/>
      <c r="AL116" s="38"/>
      <c r="AN116" s="32" t="s">
        <v>222</v>
      </c>
      <c r="AO116" s="14">
        <f t="shared" si="40"/>
        <v>0.93481826395162959</v>
      </c>
      <c r="AP116" s="14">
        <f t="shared" si="41"/>
        <v>0.64275261910620163</v>
      </c>
      <c r="AQ116" s="14">
        <f t="shared" si="42"/>
        <v>0.656587795765878</v>
      </c>
      <c r="AR116" s="18">
        <f t="shared" si="43"/>
        <v>1.1064076725276253</v>
      </c>
      <c r="AS116" s="18">
        <f t="shared" si="44"/>
        <v>0.97769389155799591</v>
      </c>
      <c r="AT116" s="18">
        <f t="shared" si="45"/>
        <v>0.68293897882938981</v>
      </c>
      <c r="AV116" s="32" t="s">
        <v>222</v>
      </c>
      <c r="AW116" s="14">
        <f t="shared" si="46"/>
        <v>-9.7242173929822179E-2</v>
      </c>
      <c r="AX116" s="14">
        <f t="shared" si="46"/>
        <v>-0.63766451108268207</v>
      </c>
      <c r="AY116" s="14">
        <f t="shared" si="46"/>
        <v>-0.60694016062020673</v>
      </c>
      <c r="AZ116" s="18">
        <f t="shared" si="46"/>
        <v>0.14588306619176772</v>
      </c>
      <c r="BA116" s="18">
        <f t="shared" si="46"/>
        <v>-3.2545255740661395E-2</v>
      </c>
      <c r="BB116" s="18">
        <f t="shared" si="46"/>
        <v>-0.55017141662545099</v>
      </c>
      <c r="BD116" s="66">
        <f t="shared" si="49"/>
        <v>-0.4472822818775703</v>
      </c>
      <c r="BE116" s="67">
        <f t="shared" si="50"/>
        <v>-0.14561120205811487</v>
      </c>
    </row>
    <row r="117" spans="1:57" x14ac:dyDescent="0.2">
      <c r="A117" s="32" t="s">
        <v>223</v>
      </c>
      <c r="B117" s="37">
        <v>4</v>
      </c>
      <c r="C117" s="37">
        <v>6.11</v>
      </c>
      <c r="D117" s="31">
        <v>1.6</v>
      </c>
      <c r="E117" s="14">
        <v>11.75</v>
      </c>
      <c r="F117" s="14">
        <v>7.46</v>
      </c>
      <c r="G117" s="31">
        <v>1.6</v>
      </c>
      <c r="H117" s="14">
        <v>6.14</v>
      </c>
      <c r="I117" s="14">
        <v>7.9</v>
      </c>
      <c r="J117" s="31">
        <v>1.6</v>
      </c>
      <c r="L117" s="66">
        <f t="shared" si="47"/>
        <v>3.0333333333333345</v>
      </c>
      <c r="M117" s="67">
        <f t="shared" si="48"/>
        <v>1.31</v>
      </c>
      <c r="P117" s="32" t="s">
        <v>223</v>
      </c>
      <c r="Q117" s="18">
        <f>B117/B$24</f>
        <v>2.5</v>
      </c>
      <c r="R117" s="18">
        <f>C117/C$24</f>
        <v>3.8187500000000001</v>
      </c>
      <c r="S117" s="18">
        <f>D117/D$24</f>
        <v>1</v>
      </c>
      <c r="T117" s="14">
        <f>E117/(B$24)</f>
        <v>7.34375</v>
      </c>
      <c r="U117" s="14">
        <f>F117/(C$24)</f>
        <v>4.6624999999999996</v>
      </c>
      <c r="V117" s="14">
        <f>G117/(D$24)</f>
        <v>1</v>
      </c>
      <c r="W117" s="18">
        <f>H117/(B$24)</f>
        <v>3.8374999999999995</v>
      </c>
      <c r="X117" s="18">
        <f>I117/(C$24)</f>
        <v>4.9375</v>
      </c>
      <c r="Y117" s="18">
        <f>J117/(D$24)</f>
        <v>1</v>
      </c>
      <c r="AA117" s="32" t="s">
        <v>223</v>
      </c>
      <c r="AB117" s="18">
        <f t="shared" si="39"/>
        <v>1.3219280948873624</v>
      </c>
      <c r="AC117" s="18">
        <f t="shared" si="39"/>
        <v>1.9331004749313672</v>
      </c>
      <c r="AD117" s="18">
        <f t="shared" si="39"/>
        <v>0</v>
      </c>
      <c r="AE117" s="14">
        <f t="shared" si="39"/>
        <v>2.8765169465649998</v>
      </c>
      <c r="AF117" s="14">
        <f t="shared" si="39"/>
        <v>2.2211037253678754</v>
      </c>
      <c r="AG117" s="14">
        <f t="shared" si="39"/>
        <v>0</v>
      </c>
      <c r="AH117" s="18">
        <f t="shared" si="39"/>
        <v>1.9401667504828168</v>
      </c>
      <c r="AI117" s="18">
        <f t="shared" si="39"/>
        <v>2.3037807481771031</v>
      </c>
      <c r="AJ117" s="18">
        <f t="shared" si="39"/>
        <v>0</v>
      </c>
      <c r="AK117" s="14"/>
      <c r="AL117" s="38"/>
      <c r="AN117" s="32" t="s">
        <v>223</v>
      </c>
      <c r="AO117" s="14">
        <f t="shared" si="40"/>
        <v>2.9375</v>
      </c>
      <c r="AP117" s="14">
        <f t="shared" si="41"/>
        <v>1.220949263502455</v>
      </c>
      <c r="AQ117" s="14">
        <f t="shared" si="42"/>
        <v>1</v>
      </c>
      <c r="AR117" s="18">
        <f t="shared" si="43"/>
        <v>1.5349999999999999</v>
      </c>
      <c r="AS117" s="18">
        <f t="shared" si="44"/>
        <v>1.292962356792144</v>
      </c>
      <c r="AT117" s="18">
        <f t="shared" si="45"/>
        <v>1</v>
      </c>
      <c r="AV117" s="32" t="s">
        <v>223</v>
      </c>
      <c r="AW117" s="14">
        <f t="shared" si="46"/>
        <v>1.5545888516776374</v>
      </c>
      <c r="AX117" s="14">
        <f t="shared" si="46"/>
        <v>0.28800325043650832</v>
      </c>
      <c r="AY117" s="14">
        <f t="shared" si="46"/>
        <v>0</v>
      </c>
      <c r="AZ117" s="18">
        <f t="shared" si="46"/>
        <v>0.61823865559545466</v>
      </c>
      <c r="BA117" s="18">
        <f t="shared" si="46"/>
        <v>0.37068027324573571</v>
      </c>
      <c r="BB117" s="18">
        <f t="shared" si="46"/>
        <v>0</v>
      </c>
      <c r="BD117" s="66">
        <f t="shared" si="49"/>
        <v>0.61419736737138197</v>
      </c>
      <c r="BE117" s="67">
        <f t="shared" si="50"/>
        <v>0.32963964294706344</v>
      </c>
    </row>
    <row r="118" spans="1:57" x14ac:dyDescent="0.2">
      <c r="A118" s="32" t="s">
        <v>224</v>
      </c>
      <c r="B118" s="37">
        <v>151.59</v>
      </c>
      <c r="C118" s="37">
        <v>199.16</v>
      </c>
      <c r="D118" s="37">
        <v>31</v>
      </c>
      <c r="E118" s="14">
        <v>872.53</v>
      </c>
      <c r="F118" s="14">
        <v>883.74</v>
      </c>
      <c r="G118" s="14">
        <v>150.04</v>
      </c>
      <c r="H118" s="14">
        <v>154.4</v>
      </c>
      <c r="I118" s="14">
        <v>98.44</v>
      </c>
      <c r="J118" s="31">
        <v>1.57</v>
      </c>
      <c r="L118" s="66">
        <f t="shared" si="47"/>
        <v>508.18666666666661</v>
      </c>
      <c r="M118" s="67">
        <f t="shared" si="48"/>
        <v>-42.446666666666673</v>
      </c>
      <c r="P118" s="32" t="s">
        <v>224</v>
      </c>
      <c r="Q118" s="18">
        <f>B118/B$25</f>
        <v>9.6064638783269967</v>
      </c>
      <c r="R118" s="18">
        <f>C118/C$25</f>
        <v>126.85350318471338</v>
      </c>
      <c r="S118" s="18">
        <f>D118/D$25</f>
        <v>19.745222929936304</v>
      </c>
      <c r="T118" s="14">
        <f>E118/(B$25)</f>
        <v>55.29340937896071</v>
      </c>
      <c r="U118" s="14">
        <f>F118/(C$25)</f>
        <v>562.89171974522287</v>
      </c>
      <c r="V118" s="14">
        <f>G118/(D$25)</f>
        <v>95.566878980891715</v>
      </c>
      <c r="W118" s="18">
        <f>H118/(B$25)</f>
        <v>9.7845373891001284</v>
      </c>
      <c r="X118" s="18">
        <f>I118/(C$25)</f>
        <v>62.700636942675153</v>
      </c>
      <c r="Y118" s="18">
        <f>J118/(D$25)</f>
        <v>1</v>
      </c>
      <c r="AA118" s="32" t="s">
        <v>224</v>
      </c>
      <c r="AB118" s="18">
        <f t="shared" si="39"/>
        <v>3.2640054753256509</v>
      </c>
      <c r="AC118" s="18">
        <f t="shared" si="39"/>
        <v>6.9870195511744217</v>
      </c>
      <c r="AD118" s="18">
        <f t="shared" si="39"/>
        <v>4.3034317512699731</v>
      </c>
      <c r="AE118" s="14">
        <f t="shared" si="39"/>
        <v>5.7890356255656279</v>
      </c>
      <c r="AF118" s="14">
        <f t="shared" si="39"/>
        <v>9.1367136157911375</v>
      </c>
      <c r="AG118" s="14">
        <f t="shared" si="39"/>
        <v>6.5784387987698425</v>
      </c>
      <c r="AH118" s="18">
        <f t="shared" si="39"/>
        <v>3.2905036421419842</v>
      </c>
      <c r="AI118" s="18">
        <f t="shared" si="39"/>
        <v>5.9704081935665334</v>
      </c>
      <c r="AJ118" s="18">
        <f t="shared" si="39"/>
        <v>0</v>
      </c>
      <c r="AK118" s="14"/>
      <c r="AL118" s="38"/>
      <c r="AN118" s="32" t="s">
        <v>224</v>
      </c>
      <c r="AO118" s="14">
        <f t="shared" si="40"/>
        <v>5.7558546078237347</v>
      </c>
      <c r="AP118" s="14">
        <f t="shared" si="41"/>
        <v>4.4373368146214096</v>
      </c>
      <c r="AQ118" s="14">
        <f t="shared" si="42"/>
        <v>4.84</v>
      </c>
      <c r="AR118" s="18">
        <f t="shared" si="43"/>
        <v>1.0185368427996571</v>
      </c>
      <c r="AS118" s="18">
        <f t="shared" si="44"/>
        <v>0.49427595902791727</v>
      </c>
      <c r="AT118" s="18">
        <f t="shared" si="45"/>
        <v>5.064516129032258E-2</v>
      </c>
      <c r="AV118" s="32" t="s">
        <v>224</v>
      </c>
      <c r="AW118" s="14">
        <f t="shared" si="46"/>
        <v>2.5250301502399775</v>
      </c>
      <c r="AX118" s="14">
        <f t="shared" si="46"/>
        <v>2.1496940646167144</v>
      </c>
      <c r="AY118" s="14">
        <f t="shared" si="46"/>
        <v>2.2750070474998698</v>
      </c>
      <c r="AZ118" s="18">
        <f t="shared" si="46"/>
        <v>2.6498166816333955E-2</v>
      </c>
      <c r="BA118" s="18">
        <f t="shared" si="46"/>
        <v>-1.0166113576078895</v>
      </c>
      <c r="BB118" s="18">
        <f t="shared" si="46"/>
        <v>-4.3034317512699731</v>
      </c>
      <c r="BD118" s="66">
        <f t="shared" si="49"/>
        <v>2.3165770874521869</v>
      </c>
      <c r="BE118" s="67">
        <f t="shared" si="50"/>
        <v>-1.764514980687176</v>
      </c>
    </row>
    <row r="119" spans="1:57" x14ac:dyDescent="0.2">
      <c r="A119" s="32" t="s">
        <v>225</v>
      </c>
      <c r="B119" s="37">
        <v>80.010000000000005</v>
      </c>
      <c r="C119" s="37">
        <v>116.15</v>
      </c>
      <c r="D119" s="37">
        <v>497.52</v>
      </c>
      <c r="E119" s="14">
        <v>111.71</v>
      </c>
      <c r="F119" s="14">
        <v>123.64</v>
      </c>
      <c r="G119" s="14">
        <v>933.7</v>
      </c>
      <c r="H119" s="14">
        <v>112.43</v>
      </c>
      <c r="I119" s="14">
        <v>80.790000000000006</v>
      </c>
      <c r="J119" s="14">
        <v>546.16999999999996</v>
      </c>
      <c r="K119" s="14"/>
      <c r="L119" s="66">
        <f t="shared" si="47"/>
        <v>158.45666666666665</v>
      </c>
      <c r="M119" s="67">
        <f t="shared" si="48"/>
        <v>15.23666666666665</v>
      </c>
      <c r="N119" s="14"/>
      <c r="P119" s="32" t="s">
        <v>225</v>
      </c>
      <c r="Q119" s="18">
        <f>B119/B$26</f>
        <v>1.5248713550600344</v>
      </c>
      <c r="R119" s="18">
        <f>C119/C$26</f>
        <v>1.9016044531761624</v>
      </c>
      <c r="S119" s="18">
        <f>D119/D$26</f>
        <v>2.3368717707844056</v>
      </c>
      <c r="T119" s="14">
        <f>E119/(B$26)</f>
        <v>2.1290261101581858</v>
      </c>
      <c r="U119" s="14">
        <f>F119/(C$26)</f>
        <v>2.0242305173542894</v>
      </c>
      <c r="V119" s="14">
        <f>G119/(D$26)</f>
        <v>4.3856270549553784</v>
      </c>
      <c r="W119" s="18">
        <f>H119/(B$26)</f>
        <v>2.1427482370878601</v>
      </c>
      <c r="X119" s="18">
        <f>I119/(C$26)</f>
        <v>1.3226915520628686</v>
      </c>
      <c r="Y119" s="18">
        <f>J119/(D$26)</f>
        <v>2.5653828088304365</v>
      </c>
      <c r="AA119" s="32" t="s">
        <v>225</v>
      </c>
      <c r="AB119" s="18">
        <f t="shared" si="39"/>
        <v>0.60868753562927358</v>
      </c>
      <c r="AC119" s="18">
        <f t="shared" si="39"/>
        <v>0.92721718689931854</v>
      </c>
      <c r="AD119" s="18">
        <f t="shared" si="39"/>
        <v>1.2245785724909144</v>
      </c>
      <c r="AE119" s="14">
        <f t="shared" si="39"/>
        <v>1.0901936429629386</v>
      </c>
      <c r="AF119" s="14">
        <f t="shared" si="39"/>
        <v>1.0173735920613718</v>
      </c>
      <c r="AG119" s="14">
        <f t="shared" si="39"/>
        <v>2.1327831332967477</v>
      </c>
      <c r="AH119" s="18">
        <f t="shared" si="39"/>
        <v>1.0994623500414578</v>
      </c>
      <c r="AI119" s="18">
        <f t="shared" si="39"/>
        <v>0.40347666842597685</v>
      </c>
      <c r="AJ119" s="18">
        <f t="shared" si="39"/>
        <v>1.359174122204114</v>
      </c>
      <c r="AK119" s="14"/>
      <c r="AL119" s="38"/>
      <c r="AN119" s="32" t="s">
        <v>225</v>
      </c>
      <c r="AO119" s="14">
        <f t="shared" si="40"/>
        <v>1.3962004749406323</v>
      </c>
      <c r="AP119" s="14">
        <f t="shared" si="41"/>
        <v>1.0644855789926819</v>
      </c>
      <c r="AQ119" s="14">
        <f t="shared" si="42"/>
        <v>1.8767084740311948</v>
      </c>
      <c r="AR119" s="18">
        <f t="shared" si="43"/>
        <v>1.4051993500812399</v>
      </c>
      <c r="AS119" s="18">
        <f t="shared" si="44"/>
        <v>0.69556607834696516</v>
      </c>
      <c r="AT119" s="18">
        <f t="shared" si="45"/>
        <v>1.0977850136677922</v>
      </c>
      <c r="AV119" s="32" t="s">
        <v>225</v>
      </c>
      <c r="AW119" s="14">
        <f t="shared" si="46"/>
        <v>0.481506107333665</v>
      </c>
      <c r="AX119" s="14">
        <f t="shared" si="46"/>
        <v>9.0156405162053463E-2</v>
      </c>
      <c r="AY119" s="14">
        <f t="shared" si="46"/>
        <v>0.90820456080583289</v>
      </c>
      <c r="AZ119" s="18">
        <f t="shared" si="46"/>
        <v>0.4907748144121839</v>
      </c>
      <c r="BA119" s="18">
        <f t="shared" si="46"/>
        <v>-0.52374051847334191</v>
      </c>
      <c r="BB119" s="18">
        <f t="shared" si="46"/>
        <v>0.13459554971319976</v>
      </c>
      <c r="BD119" s="66">
        <f t="shared" si="49"/>
        <v>0.49328902443385042</v>
      </c>
      <c r="BE119" s="67">
        <f t="shared" si="50"/>
        <v>3.387661521734725E-2</v>
      </c>
    </row>
    <row r="120" spans="1:57" x14ac:dyDescent="0.2">
      <c r="A120" s="32" t="s">
        <v>226</v>
      </c>
      <c r="B120" s="37">
        <v>79.78</v>
      </c>
      <c r="C120" s="37">
        <v>86.52</v>
      </c>
      <c r="D120" s="37">
        <v>5.57</v>
      </c>
      <c r="E120" s="14">
        <v>102.37</v>
      </c>
      <c r="F120" s="14">
        <v>74.41</v>
      </c>
      <c r="G120" s="31">
        <v>5.3</v>
      </c>
      <c r="H120" s="14">
        <v>102.37</v>
      </c>
      <c r="I120" s="14">
        <v>74.41</v>
      </c>
      <c r="J120" s="14">
        <v>10.63</v>
      </c>
      <c r="K120" s="14"/>
      <c r="L120" s="66">
        <f t="shared" si="47"/>
        <v>3.403333333333336</v>
      </c>
      <c r="M120" s="67">
        <f t="shared" si="48"/>
        <v>5.18</v>
      </c>
      <c r="N120" s="14"/>
      <c r="P120" s="32" t="s">
        <v>226</v>
      </c>
      <c r="Q120" s="18">
        <f>B120/B$27</f>
        <v>15.052830188679247</v>
      </c>
      <c r="R120" s="18">
        <f>C120/C$27</f>
        <v>6.5844748858447479</v>
      </c>
      <c r="S120" s="18">
        <f>D120/D$27</f>
        <v>1.0509433962264152</v>
      </c>
      <c r="T120" s="14">
        <f>E120/(B$27)</f>
        <v>19.315094339622643</v>
      </c>
      <c r="U120" s="14">
        <f>F120/(C$27)</f>
        <v>5.6628614916286146</v>
      </c>
      <c r="V120" s="14">
        <f>G120/(D$27)</f>
        <v>1</v>
      </c>
      <c r="W120" s="18">
        <f>H120/(B$27)</f>
        <v>19.315094339622643</v>
      </c>
      <c r="X120" s="18">
        <f>I120/(C$27)</f>
        <v>5.6628614916286146</v>
      </c>
      <c r="Y120" s="18">
        <f>J120/(D$27)</f>
        <v>2.0056603773584909</v>
      </c>
      <c r="AA120" s="32" t="s">
        <v>226</v>
      </c>
      <c r="AB120" s="18">
        <f t="shared" si="39"/>
        <v>3.9119628586366022</v>
      </c>
      <c r="AC120" s="18">
        <f t="shared" si="39"/>
        <v>2.719068389639649</v>
      </c>
      <c r="AD120" s="18">
        <f t="shared" si="39"/>
        <v>7.1684967889470375E-2</v>
      </c>
      <c r="AE120" s="14">
        <f t="shared" si="39"/>
        <v>4.2716568189481912</v>
      </c>
      <c r="AF120" s="14">
        <f t="shared" si="39"/>
        <v>2.501531243266379</v>
      </c>
      <c r="AG120" s="14">
        <f t="shared" si="39"/>
        <v>0</v>
      </c>
      <c r="AH120" s="18">
        <f t="shared" si="39"/>
        <v>4.2716568189481912</v>
      </c>
      <c r="AI120" s="18">
        <f t="shared" si="39"/>
        <v>2.501531243266379</v>
      </c>
      <c r="AJ120" s="18">
        <f t="shared" si="39"/>
        <v>1.0040773320805434</v>
      </c>
      <c r="AK120" s="14"/>
      <c r="AL120" s="38"/>
      <c r="AN120" s="32" t="s">
        <v>226</v>
      </c>
      <c r="AO120" s="14">
        <f t="shared" si="40"/>
        <v>1.2831536725996491</v>
      </c>
      <c r="AP120" s="14">
        <f t="shared" si="41"/>
        <v>0.86003236245954695</v>
      </c>
      <c r="AQ120" s="14">
        <f t="shared" si="42"/>
        <v>0.95152603231597832</v>
      </c>
      <c r="AR120" s="18">
        <f t="shared" si="43"/>
        <v>1.2831536725996491</v>
      </c>
      <c r="AS120" s="18">
        <f t="shared" si="44"/>
        <v>0.86003236245954695</v>
      </c>
      <c r="AT120" s="18">
        <f t="shared" si="45"/>
        <v>1.9084380610412928</v>
      </c>
      <c r="AV120" s="32" t="s">
        <v>226</v>
      </c>
      <c r="AW120" s="14">
        <f t="shared" si="46"/>
        <v>0.35969396031158918</v>
      </c>
      <c r="AX120" s="14">
        <f t="shared" si="46"/>
        <v>-0.21753714637326985</v>
      </c>
      <c r="AY120" s="14">
        <f t="shared" si="46"/>
        <v>-7.168496788947043E-2</v>
      </c>
      <c r="AZ120" s="18">
        <f t="shared" si="46"/>
        <v>0.35969396031158918</v>
      </c>
      <c r="BA120" s="18">
        <f t="shared" si="46"/>
        <v>-0.21753714637326985</v>
      </c>
      <c r="BB120" s="18">
        <f t="shared" si="46"/>
        <v>0.93239236419107296</v>
      </c>
      <c r="BD120" s="66">
        <f t="shared" si="49"/>
        <v>2.3490615349616301E-2</v>
      </c>
      <c r="BE120" s="67">
        <f t="shared" si="50"/>
        <v>0.35818305937646411</v>
      </c>
    </row>
    <row r="121" spans="1:57" x14ac:dyDescent="0.2">
      <c r="A121" s="32" t="s">
        <v>227</v>
      </c>
      <c r="B121" s="37">
        <v>681.13</v>
      </c>
      <c r="C121" s="37">
        <v>600.16</v>
      </c>
      <c r="D121" s="31">
        <v>39.5</v>
      </c>
      <c r="E121" s="14">
        <v>1213.0899999999999</v>
      </c>
      <c r="F121" s="14">
        <v>654.20000000000005</v>
      </c>
      <c r="G121" s="31">
        <v>39.5</v>
      </c>
      <c r="H121" s="14">
        <v>1000.79</v>
      </c>
      <c r="I121" s="14">
        <v>725.67</v>
      </c>
      <c r="J121" s="14">
        <v>98.91</v>
      </c>
      <c r="K121" s="14"/>
      <c r="L121" s="66">
        <f t="shared" si="47"/>
        <v>195.33333333333337</v>
      </c>
      <c r="M121" s="67">
        <f t="shared" si="48"/>
        <v>168.19333333333338</v>
      </c>
      <c r="N121" s="14"/>
      <c r="P121" s="32" t="s">
        <v>227</v>
      </c>
      <c r="Q121" s="18">
        <f>B121/B$28</f>
        <v>7.5287940753841056</v>
      </c>
      <c r="R121" s="18">
        <f>C121/C$28</f>
        <v>15.19392405063291</v>
      </c>
      <c r="S121" s="18">
        <f>D121/D$28</f>
        <v>1</v>
      </c>
      <c r="T121" s="14">
        <f>E121/(B$28)</f>
        <v>13.408754283187797</v>
      </c>
      <c r="U121" s="14">
        <f>F121/(C$28)</f>
        <v>16.562025316455696</v>
      </c>
      <c r="V121" s="14">
        <f>G121/(D$28)</f>
        <v>1</v>
      </c>
      <c r="W121" s="18">
        <f>H121/(B$28)</f>
        <v>11.062120039792196</v>
      </c>
      <c r="X121" s="18">
        <f>I121/(C$28)</f>
        <v>18.37139240506329</v>
      </c>
      <c r="Y121" s="18">
        <f>J121/(D$28)</f>
        <v>2.5040506329113925</v>
      </c>
      <c r="AA121" s="32" t="s">
        <v>227</v>
      </c>
      <c r="AB121" s="18">
        <f t="shared" si="39"/>
        <v>2.9124187997192021</v>
      </c>
      <c r="AC121" s="18">
        <f t="shared" si="39"/>
        <v>3.9254226097096421</v>
      </c>
      <c r="AD121" s="18">
        <f t="shared" si="39"/>
        <v>0</v>
      </c>
      <c r="AE121" s="14">
        <f t="shared" si="39"/>
        <v>3.7451033073014797</v>
      </c>
      <c r="AF121" s="14">
        <f t="shared" si="39"/>
        <v>4.0498072010183135</v>
      </c>
      <c r="AG121" s="14">
        <f t="shared" si="39"/>
        <v>0</v>
      </c>
      <c r="AH121" s="18">
        <f t="shared" si="39"/>
        <v>3.4675559974392365</v>
      </c>
      <c r="AI121" s="18">
        <f t="shared" si="39"/>
        <v>4.1993890702615939</v>
      </c>
      <c r="AJ121" s="18">
        <f t="shared" si="39"/>
        <v>1.3242637344397159</v>
      </c>
      <c r="AK121" s="14"/>
      <c r="AL121" s="38"/>
      <c r="AN121" s="32" t="s">
        <v>227</v>
      </c>
      <c r="AO121" s="14">
        <f t="shared" si="40"/>
        <v>1.7809962855842496</v>
      </c>
      <c r="AP121" s="14">
        <f t="shared" si="41"/>
        <v>1.0900426552919222</v>
      </c>
      <c r="AQ121" s="14">
        <f t="shared" si="42"/>
        <v>1</v>
      </c>
      <c r="AR121" s="18">
        <f t="shared" si="43"/>
        <v>1.4693083552332153</v>
      </c>
      <c r="AS121" s="18">
        <f t="shared" si="44"/>
        <v>1.2091275659824048</v>
      </c>
      <c r="AT121" s="18">
        <f t="shared" si="45"/>
        <v>2.5040506329113925</v>
      </c>
      <c r="AV121" s="32" t="s">
        <v>227</v>
      </c>
      <c r="AW121" s="14">
        <f t="shared" si="46"/>
        <v>0.83268450758227708</v>
      </c>
      <c r="AX121" s="14">
        <f t="shared" si="46"/>
        <v>0.12438459130867105</v>
      </c>
      <c r="AY121" s="14">
        <f t="shared" si="46"/>
        <v>0</v>
      </c>
      <c r="AZ121" s="18">
        <f t="shared" si="46"/>
        <v>0.55513719772003434</v>
      </c>
      <c r="BA121" s="18">
        <f t="shared" si="46"/>
        <v>0.2739664605519519</v>
      </c>
      <c r="BB121" s="18">
        <f t="shared" si="46"/>
        <v>1.3242637344397159</v>
      </c>
      <c r="BD121" s="66">
        <f t="shared" si="49"/>
        <v>0.31902303296364937</v>
      </c>
      <c r="BE121" s="67">
        <f t="shared" si="50"/>
        <v>0.71778913090390073</v>
      </c>
    </row>
    <row r="122" spans="1:57" x14ac:dyDescent="0.2">
      <c r="A122" s="32" t="s">
        <v>228</v>
      </c>
      <c r="B122" s="37">
        <v>271.70999999999998</v>
      </c>
      <c r="C122" s="37">
        <v>240.09</v>
      </c>
      <c r="D122" s="37">
        <v>14.15</v>
      </c>
      <c r="E122" s="14">
        <v>287.55</v>
      </c>
      <c r="F122" s="14">
        <v>179.99</v>
      </c>
      <c r="G122" s="14">
        <v>26.43</v>
      </c>
      <c r="H122" s="14">
        <v>297</v>
      </c>
      <c r="I122" s="14">
        <v>228.16</v>
      </c>
      <c r="J122" s="14">
        <v>17.71</v>
      </c>
      <c r="K122" s="14"/>
      <c r="L122" s="66">
        <f t="shared" si="47"/>
        <v>-10.659999999999968</v>
      </c>
      <c r="M122" s="67">
        <f t="shared" si="48"/>
        <v>5.6400000000000432</v>
      </c>
      <c r="N122" s="14"/>
      <c r="P122" s="32" t="s">
        <v>228</v>
      </c>
      <c r="Q122" s="18">
        <f>B122/B$29</f>
        <v>30.189999999999998</v>
      </c>
      <c r="R122" s="18">
        <f>C122/C$29</f>
        <v>16.967491166077739</v>
      </c>
      <c r="S122" s="18">
        <f>D122/D$29</f>
        <v>1.5722222222222222</v>
      </c>
      <c r="T122" s="14">
        <f>E122/(B$29)</f>
        <v>31.950000000000003</v>
      </c>
      <c r="U122" s="14">
        <f>F122/(C$29)</f>
        <v>12.720141342756184</v>
      </c>
      <c r="V122" s="14">
        <f>G122/(D$29)</f>
        <v>2.9366666666666665</v>
      </c>
      <c r="W122" s="18">
        <f>H122/(B$29)</f>
        <v>33</v>
      </c>
      <c r="X122" s="18">
        <f>I122/(C$29)</f>
        <v>16.124381625441696</v>
      </c>
      <c r="Y122" s="18">
        <f>J122/(D$29)</f>
        <v>1.9677777777777778</v>
      </c>
      <c r="AA122" s="32" t="s">
        <v>228</v>
      </c>
      <c r="AB122" s="18">
        <f t="shared" si="39"/>
        <v>4.9159988517389008</v>
      </c>
      <c r="AC122" s="18">
        <f t="shared" si="39"/>
        <v>4.0847013568901902</v>
      </c>
      <c r="AD122" s="18">
        <f t="shared" si="39"/>
        <v>0.65280514650220756</v>
      </c>
      <c r="AE122" s="14">
        <f t="shared" si="39"/>
        <v>4.9977440260596318</v>
      </c>
      <c r="AF122" s="14">
        <f t="shared" si="39"/>
        <v>3.6690427964341974</v>
      </c>
      <c r="AG122" s="14">
        <f t="shared" si="39"/>
        <v>1.5541795184245326</v>
      </c>
      <c r="AH122" s="18">
        <f t="shared" si="39"/>
        <v>5.0443941193584534</v>
      </c>
      <c r="AI122" s="18">
        <f t="shared" si="39"/>
        <v>4.011171928724643</v>
      </c>
      <c r="AJ122" s="18">
        <f t="shared" si="39"/>
        <v>0.97656730553487736</v>
      </c>
      <c r="AK122" s="14"/>
      <c r="AL122" s="38"/>
      <c r="AN122" s="32" t="s">
        <v>228</v>
      </c>
      <c r="AO122" s="14">
        <f t="shared" si="40"/>
        <v>1.0582974494865851</v>
      </c>
      <c r="AP122" s="14">
        <f t="shared" si="41"/>
        <v>0.74967720438169028</v>
      </c>
      <c r="AQ122" s="14">
        <f t="shared" si="42"/>
        <v>1.8678445229681979</v>
      </c>
      <c r="AR122" s="18">
        <f t="shared" si="43"/>
        <v>1.093077177873468</v>
      </c>
      <c r="AS122" s="18">
        <f t="shared" si="44"/>
        <v>0.95031030030405261</v>
      </c>
      <c r="AT122" s="18">
        <f t="shared" si="45"/>
        <v>1.2515901060070671</v>
      </c>
      <c r="AV122" s="32" t="s">
        <v>228</v>
      </c>
      <c r="AW122" s="14">
        <f t="shared" si="46"/>
        <v>8.1745174320731834E-2</v>
      </c>
      <c r="AX122" s="14">
        <f t="shared" si="46"/>
        <v>-0.41565856045599225</v>
      </c>
      <c r="AY122" s="14">
        <f t="shared" si="46"/>
        <v>0.90137437192232528</v>
      </c>
      <c r="AZ122" s="18">
        <f t="shared" si="46"/>
        <v>0.128395267619553</v>
      </c>
      <c r="BA122" s="18">
        <f t="shared" si="46"/>
        <v>-7.3529428165546237E-2</v>
      </c>
      <c r="BB122" s="18">
        <f t="shared" si="46"/>
        <v>0.32376215903266953</v>
      </c>
      <c r="BD122" s="66">
        <f t="shared" si="49"/>
        <v>0.18915366192902161</v>
      </c>
      <c r="BE122" s="67">
        <f t="shared" si="50"/>
        <v>0.1262093328288921</v>
      </c>
    </row>
    <row r="123" spans="1:57" x14ac:dyDescent="0.2">
      <c r="A123" s="32" t="s">
        <v>229</v>
      </c>
      <c r="B123" s="37">
        <v>144.32</v>
      </c>
      <c r="C123" s="37">
        <v>180.61</v>
      </c>
      <c r="D123" s="37">
        <v>17.63</v>
      </c>
      <c r="E123" s="14">
        <v>137.44999999999999</v>
      </c>
      <c r="F123" s="14">
        <v>133.12</v>
      </c>
      <c r="G123" s="14">
        <v>9.7899999999999991</v>
      </c>
      <c r="H123" s="14">
        <v>155.51</v>
      </c>
      <c r="I123" s="14">
        <v>125.76</v>
      </c>
      <c r="J123" s="14">
        <v>6.56</v>
      </c>
      <c r="K123" s="14"/>
      <c r="L123" s="66">
        <f t="shared" si="47"/>
        <v>-20.733333333333334</v>
      </c>
      <c r="M123" s="67">
        <f t="shared" si="48"/>
        <v>-18.243333333333339</v>
      </c>
      <c r="N123" s="14"/>
      <c r="P123" s="32" t="s">
        <v>229</v>
      </c>
      <c r="Q123" s="18">
        <f>B123/B$30</f>
        <v>120.26666666666667</v>
      </c>
      <c r="R123" s="18">
        <f>C123/C$30</f>
        <v>150.50833333333335</v>
      </c>
      <c r="S123" s="18">
        <f>D123/D$30</f>
        <v>14.691666666666666</v>
      </c>
      <c r="T123" s="14">
        <f>E123/(B$30)</f>
        <v>114.54166666666666</v>
      </c>
      <c r="U123" s="14">
        <f>F123/(C$30)</f>
        <v>110.93333333333334</v>
      </c>
      <c r="V123" s="14">
        <f>G123/(D$30)</f>
        <v>8.1583333333333332</v>
      </c>
      <c r="W123" s="18">
        <f>H123/(B$30)</f>
        <v>129.59166666666667</v>
      </c>
      <c r="X123" s="18">
        <f>I123/(C$30)</f>
        <v>104.80000000000001</v>
      </c>
      <c r="Y123" s="18">
        <f>J123/(D$30)</f>
        <v>5.4666666666666668</v>
      </c>
      <c r="AA123" s="32" t="s">
        <v>229</v>
      </c>
      <c r="AB123" s="18">
        <f t="shared" si="39"/>
        <v>6.9100930276468624</v>
      </c>
      <c r="AC123" s="18">
        <f t="shared" si="39"/>
        <v>7.2336995579945107</v>
      </c>
      <c r="AD123" s="18">
        <f t="shared" si="39"/>
        <v>3.876926163711663</v>
      </c>
      <c r="AE123" s="14">
        <f t="shared" si="39"/>
        <v>6.8397286907917971</v>
      </c>
      <c r="AF123" s="14">
        <f t="shared" si="39"/>
        <v>6.793549122532573</v>
      </c>
      <c r="AG123" s="14">
        <f t="shared" si="39"/>
        <v>3.0282744539951767</v>
      </c>
      <c r="AH123" s="18">
        <f t="shared" si="39"/>
        <v>7.0178291391298622</v>
      </c>
      <c r="AI123" s="18">
        <f t="shared" si="39"/>
        <v>6.7114949066500875</v>
      </c>
      <c r="AJ123" s="18">
        <f t="shared" si="39"/>
        <v>2.4506614090095651</v>
      </c>
      <c r="AK123" s="14"/>
      <c r="AL123" s="38"/>
      <c r="AN123" s="32" t="s">
        <v>229</v>
      </c>
      <c r="AO123" s="14">
        <f t="shared" si="40"/>
        <v>0.95239745011086474</v>
      </c>
      <c r="AP123" s="14">
        <f t="shared" si="41"/>
        <v>0.73705774874037977</v>
      </c>
      <c r="AQ123" s="14">
        <f t="shared" si="42"/>
        <v>0.55530346001134423</v>
      </c>
      <c r="AR123" s="18">
        <f t="shared" si="43"/>
        <v>1.0775360310421287</v>
      </c>
      <c r="AS123" s="18">
        <f t="shared" si="44"/>
        <v>0.69630695974752221</v>
      </c>
      <c r="AT123" s="18">
        <f t="shared" si="45"/>
        <v>0.37209302325581395</v>
      </c>
      <c r="AV123" s="32" t="s">
        <v>229</v>
      </c>
      <c r="AW123" s="14">
        <f t="shared" si="46"/>
        <v>-7.0364336855065365E-2</v>
      </c>
      <c r="AX123" s="14">
        <f t="shared" si="46"/>
        <v>-0.440150435461937</v>
      </c>
      <c r="AY123" s="14">
        <f t="shared" si="46"/>
        <v>-0.84865170971648696</v>
      </c>
      <c r="AZ123" s="18">
        <f t="shared" si="46"/>
        <v>0.10773611148299911</v>
      </c>
      <c r="BA123" s="18">
        <f t="shared" si="46"/>
        <v>-0.52220465134442273</v>
      </c>
      <c r="BB123" s="18">
        <f t="shared" si="46"/>
        <v>-1.4262647547020981</v>
      </c>
      <c r="BD123" s="66">
        <f t="shared" si="49"/>
        <v>-0.45305549401116307</v>
      </c>
      <c r="BE123" s="67">
        <f t="shared" si="50"/>
        <v>-0.61357776485450721</v>
      </c>
    </row>
    <row r="126" spans="1:57" x14ac:dyDescent="0.2">
      <c r="A126" s="34" t="s">
        <v>245</v>
      </c>
      <c r="B126" s="34"/>
      <c r="C126" s="34"/>
      <c r="D126" s="34"/>
      <c r="L126" s="152" t="s">
        <v>402</v>
      </c>
      <c r="M126" s="152"/>
      <c r="P126" s="34" t="s">
        <v>246</v>
      </c>
      <c r="Q126" s="34"/>
      <c r="R126" s="34"/>
      <c r="S126" s="34"/>
      <c r="AA126" s="34" t="s">
        <v>247</v>
      </c>
      <c r="AB126" s="34"/>
      <c r="AC126" s="34"/>
      <c r="AD126" s="34"/>
      <c r="AN126" s="34" t="s">
        <v>248</v>
      </c>
      <c r="AV126" s="34" t="s">
        <v>249</v>
      </c>
    </row>
    <row r="127" spans="1:57" x14ac:dyDescent="0.2">
      <c r="B127" s="150" t="s">
        <v>201</v>
      </c>
      <c r="C127" s="150"/>
      <c r="D127" s="150"/>
      <c r="E127" s="151" t="s">
        <v>202</v>
      </c>
      <c r="F127" s="151"/>
      <c r="G127" s="151"/>
      <c r="H127" s="150" t="s">
        <v>255</v>
      </c>
      <c r="I127" s="150"/>
      <c r="J127" s="150"/>
      <c r="K127" s="35"/>
      <c r="L127" s="65" t="s">
        <v>400</v>
      </c>
      <c r="M127" s="64" t="s">
        <v>401</v>
      </c>
      <c r="N127" s="35"/>
      <c r="Q127" s="150" t="s">
        <v>201</v>
      </c>
      <c r="R127" s="150"/>
      <c r="S127" s="150"/>
      <c r="T127" s="151" t="s">
        <v>202</v>
      </c>
      <c r="U127" s="151"/>
      <c r="V127" s="151"/>
      <c r="W127" s="150" t="s">
        <v>255</v>
      </c>
      <c r="X127" s="150"/>
      <c r="Y127" s="150"/>
      <c r="AB127" s="150" t="s">
        <v>201</v>
      </c>
      <c r="AC127" s="150"/>
      <c r="AD127" s="150"/>
      <c r="AE127" s="151" t="s">
        <v>202</v>
      </c>
      <c r="AF127" s="151"/>
      <c r="AG127" s="151"/>
      <c r="AH127" s="150" t="s">
        <v>255</v>
      </c>
      <c r="AI127" s="150"/>
      <c r="AJ127" s="150"/>
      <c r="AK127" s="35"/>
      <c r="AL127" s="36"/>
      <c r="AO127" s="151" t="s">
        <v>202</v>
      </c>
      <c r="AP127" s="151"/>
      <c r="AQ127" s="151"/>
      <c r="AR127" s="150" t="s">
        <v>255</v>
      </c>
      <c r="AS127" s="150"/>
      <c r="AT127" s="150"/>
      <c r="AW127" s="151" t="s">
        <v>202</v>
      </c>
      <c r="AX127" s="151"/>
      <c r="AY127" s="151"/>
      <c r="AZ127" s="150" t="s">
        <v>255</v>
      </c>
      <c r="BA127" s="150"/>
      <c r="BB127" s="150"/>
      <c r="BD127" s="65" t="s">
        <v>400</v>
      </c>
      <c r="BE127" s="64" t="s">
        <v>401</v>
      </c>
    </row>
    <row r="128" spans="1:57" x14ac:dyDescent="0.2">
      <c r="A128" s="32" t="s">
        <v>203</v>
      </c>
      <c r="B128" s="37">
        <v>434.1</v>
      </c>
      <c r="C128" s="37">
        <v>488.45</v>
      </c>
      <c r="D128" s="31">
        <v>16.2</v>
      </c>
      <c r="E128" s="14">
        <v>478.5</v>
      </c>
      <c r="F128" s="14">
        <v>462.74</v>
      </c>
      <c r="G128" s="14">
        <v>193.05</v>
      </c>
      <c r="H128" s="14">
        <v>451.33</v>
      </c>
      <c r="I128" s="14">
        <v>420.94</v>
      </c>
      <c r="J128" s="14">
        <v>238.94</v>
      </c>
      <c r="K128" s="14"/>
      <c r="L128" s="66">
        <f>AVERAGE(E128:G128)-(AVERAGE(B128:D128))</f>
        <v>65.17999999999995</v>
      </c>
      <c r="M128" s="67">
        <f>AVERAGE(H128:J128)-(AVERAGE(B128:D128))</f>
        <v>57.486666666666679</v>
      </c>
      <c r="N128" s="14"/>
      <c r="P128" s="32" t="s">
        <v>203</v>
      </c>
      <c r="Q128" s="18">
        <f>B128/B$4</f>
        <v>1.7492746615087043</v>
      </c>
      <c r="R128" s="18">
        <f>C128/C$4</f>
        <v>1.5284601182839441</v>
      </c>
      <c r="S128" s="18">
        <f>D128/D$4</f>
        <v>1</v>
      </c>
      <c r="T128" s="14">
        <f>E128/(B$4)</f>
        <v>1.9281914893617023</v>
      </c>
      <c r="U128" s="14">
        <f>F128/(C$4)</f>
        <v>1.4480082611008542</v>
      </c>
      <c r="V128" s="14">
        <f>G128/(D$4)</f>
        <v>11.916666666666668</v>
      </c>
      <c r="W128" s="18">
        <f>H128/(B$4)</f>
        <v>1.8187056737588652</v>
      </c>
      <c r="X128" s="18">
        <f>I128/(C$4)</f>
        <v>1.3172074975748662</v>
      </c>
      <c r="Y128" s="18">
        <f>J128/(D$4)</f>
        <v>14.749382716049384</v>
      </c>
      <c r="AA128" s="32" t="s">
        <v>203</v>
      </c>
      <c r="AB128" s="18">
        <f t="shared" ref="AB128:AJ154" si="51">LOG(Q128,2)</f>
        <v>0.80675683110415253</v>
      </c>
      <c r="AC128" s="18">
        <f t="shared" si="51"/>
        <v>0.61207890884600136</v>
      </c>
      <c r="AD128" s="18">
        <f t="shared" si="51"/>
        <v>0</v>
      </c>
      <c r="AE128" s="14">
        <f t="shared" si="51"/>
        <v>0.94724833322465951</v>
      </c>
      <c r="AF128" s="14">
        <f t="shared" si="51"/>
        <v>0.53406983323274604</v>
      </c>
      <c r="AG128" s="14">
        <f t="shared" si="51"/>
        <v>3.5749088360572334</v>
      </c>
      <c r="AH128" s="18">
        <f t="shared" si="51"/>
        <v>0.86291208649374151</v>
      </c>
      <c r="AI128" s="18">
        <f t="shared" si="51"/>
        <v>0.39748262892207009</v>
      </c>
      <c r="AJ128" s="18">
        <f t="shared" si="51"/>
        <v>3.88258267165814</v>
      </c>
      <c r="AK128" s="14"/>
      <c r="AL128" s="38"/>
      <c r="AN128" s="32" t="s">
        <v>203</v>
      </c>
      <c r="AO128" s="14">
        <f t="shared" ref="AO128:AO154" si="52">E128/B128</f>
        <v>1.1022805805114029</v>
      </c>
      <c r="AP128" s="14">
        <f t="shared" ref="AP128:AP154" si="53">F128/C128</f>
        <v>0.94736411096325113</v>
      </c>
      <c r="AQ128" s="14">
        <f t="shared" ref="AQ128:AQ154" si="54">G128/D128</f>
        <v>11.916666666666668</v>
      </c>
      <c r="AR128" s="18">
        <f t="shared" ref="AR128:AR154" si="55">H128/B128</f>
        <v>1.039691315365123</v>
      </c>
      <c r="AS128" s="18">
        <f t="shared" ref="AS128:AS154" si="56">I128/C128</f>
        <v>0.86178728631384993</v>
      </c>
      <c r="AT128" s="18">
        <f t="shared" ref="AT128:AT154" si="57">J128/D128</f>
        <v>14.749382716049384</v>
      </c>
      <c r="AV128" s="32" t="s">
        <v>203</v>
      </c>
      <c r="AW128" s="14">
        <f t="shared" ref="AW128:BB154" si="58">LOG(AO128,2)</f>
        <v>0.14049150212050709</v>
      </c>
      <c r="AX128" s="14">
        <f t="shared" si="58"/>
        <v>-7.8009075613255208E-2</v>
      </c>
      <c r="AY128" s="14">
        <f t="shared" si="58"/>
        <v>3.5749088360572334</v>
      </c>
      <c r="AZ128" s="18">
        <f t="shared" si="58"/>
        <v>5.6155255389588883E-2</v>
      </c>
      <c r="BA128" s="18">
        <f t="shared" si="58"/>
        <v>-0.21459627992393127</v>
      </c>
      <c r="BB128" s="18">
        <f t="shared" si="58"/>
        <v>3.88258267165814</v>
      </c>
      <c r="BD128" s="66">
        <f>AVERAGE(AW128:AY128)</f>
        <v>1.2124637541881618</v>
      </c>
      <c r="BE128" s="67">
        <f>AVERAGE(AZ128:BB128)</f>
        <v>1.2413805490412659</v>
      </c>
    </row>
    <row r="129" spans="1:57" x14ac:dyDescent="0.2">
      <c r="A129" s="32" t="s">
        <v>204</v>
      </c>
      <c r="B129" s="37">
        <v>158.01</v>
      </c>
      <c r="C129" s="37">
        <v>133.49</v>
      </c>
      <c r="D129" s="37">
        <v>13.27</v>
      </c>
      <c r="E129" s="14">
        <v>230.54</v>
      </c>
      <c r="F129" s="14">
        <v>237.29</v>
      </c>
      <c r="G129" s="14">
        <v>18.559999999999999</v>
      </c>
      <c r="H129" s="14">
        <v>216.87</v>
      </c>
      <c r="I129" s="14">
        <v>194.16</v>
      </c>
      <c r="J129" s="14">
        <v>28.79</v>
      </c>
      <c r="K129" s="14"/>
      <c r="L129" s="66">
        <f t="shared" ref="L129:L154" si="59">AVERAGE(E129:G129)-(AVERAGE(B129:D129))</f>
        <v>60.540000000000006</v>
      </c>
      <c r="M129" s="67">
        <f t="shared" ref="M129:M154" si="60">AVERAGE(H129:J129)-(AVERAGE(B129:D129))</f>
        <v>45.016666666666666</v>
      </c>
      <c r="N129" s="14"/>
      <c r="P129" s="32" t="s">
        <v>204</v>
      </c>
      <c r="Q129" s="18">
        <f>B129/B$5</f>
        <v>2.0200715929429811</v>
      </c>
      <c r="R129" s="18">
        <f>C129/C$5</f>
        <v>2.5234404536862005</v>
      </c>
      <c r="S129" s="18">
        <f>D129/D$5</f>
        <v>2.0702028081123243</v>
      </c>
      <c r="T129" s="14">
        <f>E129/(B$5)</f>
        <v>2.9473280490923037</v>
      </c>
      <c r="U129" s="14">
        <f>F129/(C$5)</f>
        <v>4.4856332703213608</v>
      </c>
      <c r="V129" s="14">
        <f>G129/(D$5)</f>
        <v>2.895475819032761</v>
      </c>
      <c r="W129" s="18">
        <f>H129/(B$5)</f>
        <v>2.7725645614932244</v>
      </c>
      <c r="X129" s="18">
        <f>I129/(C$5)</f>
        <v>3.6703213610586012</v>
      </c>
      <c r="Y129" s="18">
        <f>J129/(D$5)</f>
        <v>4.4914196567862712</v>
      </c>
      <c r="AA129" s="32" t="s">
        <v>204</v>
      </c>
      <c r="AB129" s="18">
        <f t="shared" si="51"/>
        <v>1.0144064241421675</v>
      </c>
      <c r="AC129" s="18">
        <f t="shared" si="51"/>
        <v>1.3353920433689723</v>
      </c>
      <c r="AD129" s="18">
        <f t="shared" si="51"/>
        <v>1.0497721087514522</v>
      </c>
      <c r="AE129" s="14">
        <f t="shared" si="51"/>
        <v>1.5594076469766716</v>
      </c>
      <c r="AF129" s="14">
        <f t="shared" si="51"/>
        <v>2.1653116755476902</v>
      </c>
      <c r="AG129" s="14">
        <f t="shared" si="51"/>
        <v>1.533800448508831</v>
      </c>
      <c r="AH129" s="18">
        <f t="shared" si="51"/>
        <v>1.4712210551432152</v>
      </c>
      <c r="AI129" s="18">
        <f t="shared" si="51"/>
        <v>1.8759063861497458</v>
      </c>
      <c r="AJ129" s="18">
        <f t="shared" si="51"/>
        <v>2.1671715269446934</v>
      </c>
      <c r="AK129" s="14"/>
      <c r="AL129" s="38"/>
      <c r="AN129" s="32" t="s">
        <v>204</v>
      </c>
      <c r="AO129" s="14">
        <f t="shared" si="52"/>
        <v>1.4590215809126006</v>
      </c>
      <c r="AP129" s="14">
        <f t="shared" si="53"/>
        <v>1.7775863360551349</v>
      </c>
      <c r="AQ129" s="14">
        <f t="shared" si="54"/>
        <v>1.3986435568952524</v>
      </c>
      <c r="AR129" s="18">
        <f t="shared" si="55"/>
        <v>1.3725080691095501</v>
      </c>
      <c r="AS129" s="18">
        <f t="shared" si="56"/>
        <v>1.4544909731065996</v>
      </c>
      <c r="AT129" s="18">
        <f t="shared" si="57"/>
        <v>2.1695553880934439</v>
      </c>
      <c r="AV129" s="32" t="s">
        <v>204</v>
      </c>
      <c r="AW129" s="14">
        <f t="shared" si="58"/>
        <v>0.54500122283450403</v>
      </c>
      <c r="AX129" s="14">
        <f t="shared" si="58"/>
        <v>0.82991963217871767</v>
      </c>
      <c r="AY129" s="14">
        <f t="shared" si="58"/>
        <v>0.4840283397573788</v>
      </c>
      <c r="AZ129" s="18">
        <f t="shared" si="58"/>
        <v>0.45681463100104752</v>
      </c>
      <c r="BA129" s="18">
        <f t="shared" si="58"/>
        <v>0.54051434278077326</v>
      </c>
      <c r="BB129" s="18">
        <f t="shared" si="58"/>
        <v>1.1173994181932412</v>
      </c>
      <c r="BD129" s="66">
        <f t="shared" ref="BD129:BD154" si="61">AVERAGE(AW129:AY129)</f>
        <v>0.6196497315902002</v>
      </c>
      <c r="BE129" s="67">
        <f t="shared" ref="BE129:BE154" si="62">AVERAGE(AZ129:BB129)</f>
        <v>0.70490946399168719</v>
      </c>
    </row>
    <row r="130" spans="1:57" x14ac:dyDescent="0.2">
      <c r="A130" s="32" t="s">
        <v>205</v>
      </c>
      <c r="B130" s="37">
        <v>6679.73</v>
      </c>
      <c r="C130" s="37">
        <v>7231.19</v>
      </c>
      <c r="D130" s="37">
        <v>1747.17</v>
      </c>
      <c r="E130" s="14">
        <v>8199.19</v>
      </c>
      <c r="F130" s="14">
        <v>7194.28</v>
      </c>
      <c r="G130" s="14">
        <v>1712.89</v>
      </c>
      <c r="H130" s="14">
        <v>8911.1</v>
      </c>
      <c r="I130" s="14">
        <v>6737.45</v>
      </c>
      <c r="J130" s="14">
        <v>2371.31</v>
      </c>
      <c r="K130" s="14"/>
      <c r="L130" s="66">
        <f t="shared" si="59"/>
        <v>482.75666666666712</v>
      </c>
      <c r="M130" s="67">
        <f t="shared" si="60"/>
        <v>787.25666666666712</v>
      </c>
      <c r="N130" s="14"/>
      <c r="P130" s="32" t="s">
        <v>205</v>
      </c>
      <c r="Q130" s="18">
        <f>B130/B$6</f>
        <v>1.7955346366717828</v>
      </c>
      <c r="R130" s="18">
        <f>C130/C$6</f>
        <v>2.1290686342343825</v>
      </c>
      <c r="S130" s="18">
        <f>D130/D$6</f>
        <v>0.87382093165154595</v>
      </c>
      <c r="T130" s="14">
        <f>E130/(B$6)</f>
        <v>2.203970764934049</v>
      </c>
      <c r="U130" s="14">
        <f>F130/(C$6)</f>
        <v>2.1182012772309586</v>
      </c>
      <c r="V130" s="14">
        <f>G130/(D$6)</f>
        <v>0.85667630260170247</v>
      </c>
      <c r="W130" s="18">
        <f>H130/(B$6)</f>
        <v>2.3953346468863148</v>
      </c>
      <c r="X130" s="18">
        <f>I130/(C$6)</f>
        <v>1.983697492352219</v>
      </c>
      <c r="Y130" s="18">
        <f>J130/(D$6)</f>
        <v>1.1859752133075929</v>
      </c>
      <c r="AA130" s="32" t="s">
        <v>205</v>
      </c>
      <c r="AB130" s="18">
        <f t="shared" si="51"/>
        <v>0.84441348350807799</v>
      </c>
      <c r="AC130" s="18">
        <f t="shared" si="51"/>
        <v>1.0902224583263971</v>
      </c>
      <c r="AD130" s="18">
        <f t="shared" si="51"/>
        <v>-0.19459043013499128</v>
      </c>
      <c r="AE130" s="14">
        <f t="shared" si="51"/>
        <v>1.1401050870831171</v>
      </c>
      <c r="AF130" s="14">
        <f t="shared" si="51"/>
        <v>1.0828396846400155</v>
      </c>
      <c r="AG130" s="14">
        <f t="shared" si="51"/>
        <v>-0.22317791370958262</v>
      </c>
      <c r="AH130" s="18">
        <f t="shared" si="51"/>
        <v>1.2602272257638636</v>
      </c>
      <c r="AI130" s="18">
        <f t="shared" si="51"/>
        <v>0.98819203602800743</v>
      </c>
      <c r="AJ130" s="18">
        <f t="shared" si="51"/>
        <v>0.24607385810322649</v>
      </c>
      <c r="AK130" s="14"/>
      <c r="AL130" s="38"/>
      <c r="AN130" s="32" t="s">
        <v>205</v>
      </c>
      <c r="AO130" s="14">
        <f t="shared" si="52"/>
        <v>1.2274732661350085</v>
      </c>
      <c r="AP130" s="14">
        <f t="shared" si="53"/>
        <v>0.99489572255742142</v>
      </c>
      <c r="AQ130" s="14">
        <f t="shared" si="54"/>
        <v>0.98037969974301298</v>
      </c>
      <c r="AR130" s="18">
        <f t="shared" si="55"/>
        <v>1.3340509272081358</v>
      </c>
      <c r="AS130" s="18">
        <f t="shared" si="56"/>
        <v>0.93172078178003903</v>
      </c>
      <c r="AT130" s="18">
        <f t="shared" si="57"/>
        <v>1.3572291190897279</v>
      </c>
      <c r="AV130" s="32" t="s">
        <v>205</v>
      </c>
      <c r="AW130" s="14">
        <f t="shared" si="58"/>
        <v>0.29569160357503932</v>
      </c>
      <c r="AX130" s="14">
        <f t="shared" si="58"/>
        <v>-7.3827736863817436E-3</v>
      </c>
      <c r="AY130" s="14">
        <f t="shared" si="58"/>
        <v>-2.8587483574591302E-2</v>
      </c>
      <c r="AZ130" s="18">
        <f t="shared" si="58"/>
        <v>0.41581374225578588</v>
      </c>
      <c r="BA130" s="18">
        <f t="shared" si="58"/>
        <v>-0.10203042229838968</v>
      </c>
      <c r="BB130" s="18">
        <f t="shared" si="58"/>
        <v>0.44066428823821785</v>
      </c>
      <c r="BD130" s="66">
        <f t="shared" si="61"/>
        <v>8.657378210468876E-2</v>
      </c>
      <c r="BE130" s="67">
        <f t="shared" si="62"/>
        <v>0.25148253606520465</v>
      </c>
    </row>
    <row r="131" spans="1:57" x14ac:dyDescent="0.2">
      <c r="A131" s="32" t="s">
        <v>206</v>
      </c>
      <c r="B131" s="37">
        <v>6.77</v>
      </c>
      <c r="C131" s="37">
        <v>6.78</v>
      </c>
      <c r="D131" s="37">
        <v>1.75</v>
      </c>
      <c r="E131" s="14">
        <v>83.13</v>
      </c>
      <c r="F131" s="14">
        <v>51.83</v>
      </c>
      <c r="G131" s="14">
        <v>10.97</v>
      </c>
      <c r="H131" s="14">
        <v>40.909999999999997</v>
      </c>
      <c r="I131" s="14">
        <v>26.36</v>
      </c>
      <c r="J131" s="14">
        <v>3.57</v>
      </c>
      <c r="K131" s="14"/>
      <c r="L131" s="66">
        <f t="shared" si="59"/>
        <v>43.543333333333322</v>
      </c>
      <c r="M131" s="67">
        <f t="shared" si="60"/>
        <v>18.513333333333328</v>
      </c>
      <c r="N131" s="14"/>
      <c r="P131" s="32" t="s">
        <v>206</v>
      </c>
      <c r="Q131" s="18">
        <f>B131/B$7</f>
        <v>3.4191919191919191</v>
      </c>
      <c r="R131" s="18">
        <f>C131/C$7</f>
        <v>2.7228915662650599</v>
      </c>
      <c r="S131" s="18">
        <f>D131/D$7</f>
        <v>1.4830508474576272</v>
      </c>
      <c r="T131" s="14">
        <f>E131/(B$7)</f>
        <v>41.984848484848484</v>
      </c>
      <c r="U131" s="14">
        <f>F131/(C$7)</f>
        <v>20.815261044176705</v>
      </c>
      <c r="V131" s="14">
        <f>G131/(D$7)</f>
        <v>9.296610169491526</v>
      </c>
      <c r="W131" s="18">
        <f>H131/(B$7)</f>
        <v>20.661616161616159</v>
      </c>
      <c r="X131" s="18">
        <f>I131/(C$7)</f>
        <v>10.586345381526103</v>
      </c>
      <c r="Y131" s="18">
        <f>J131/(D$7)</f>
        <v>3.0254237288135593</v>
      </c>
      <c r="AA131" s="32" t="s">
        <v>206</v>
      </c>
      <c r="AB131" s="18">
        <f t="shared" si="51"/>
        <v>1.7736554034953873</v>
      </c>
      <c r="AC131" s="18">
        <f t="shared" si="51"/>
        <v>1.4451395310682627</v>
      </c>
      <c r="AD131" s="18">
        <f t="shared" si="51"/>
        <v>0.56856806247048752</v>
      </c>
      <c r="AE131" s="14">
        <f t="shared" si="51"/>
        <v>5.3917968761229638</v>
      </c>
      <c r="AF131" s="14">
        <f t="shared" si="51"/>
        <v>4.3795697463166183</v>
      </c>
      <c r="AG131" s="14">
        <f t="shared" si="51"/>
        <v>3.2167047610413517</v>
      </c>
      <c r="AH131" s="18">
        <f t="shared" si="51"/>
        <v>4.3688812018084366</v>
      </c>
      <c r="AI131" s="18">
        <f t="shared" si="51"/>
        <v>3.4041327229399707</v>
      </c>
      <c r="AJ131" s="18">
        <f t="shared" si="51"/>
        <v>1.5971372146672584</v>
      </c>
      <c r="AK131" s="14"/>
      <c r="AL131" s="38"/>
      <c r="AN131" s="32" t="s">
        <v>206</v>
      </c>
      <c r="AO131" s="14">
        <f t="shared" si="52"/>
        <v>12.27917282127031</v>
      </c>
      <c r="AP131" s="14">
        <f t="shared" si="53"/>
        <v>7.6445427728613566</v>
      </c>
      <c r="AQ131" s="14">
        <f t="shared" si="54"/>
        <v>6.2685714285714287</v>
      </c>
      <c r="AR131" s="18">
        <f t="shared" si="55"/>
        <v>6.0428360413589361</v>
      </c>
      <c r="AS131" s="18">
        <f t="shared" si="56"/>
        <v>3.887905604719764</v>
      </c>
      <c r="AT131" s="18">
        <f t="shared" si="57"/>
        <v>2.04</v>
      </c>
      <c r="AV131" s="32" t="s">
        <v>206</v>
      </c>
      <c r="AW131" s="14">
        <f t="shared" si="58"/>
        <v>3.6181414726275762</v>
      </c>
      <c r="AX131" s="14">
        <f t="shared" si="58"/>
        <v>2.9344302152483555</v>
      </c>
      <c r="AY131" s="14">
        <f t="shared" si="58"/>
        <v>2.6481366985708643</v>
      </c>
      <c r="AZ131" s="18">
        <f t="shared" si="58"/>
        <v>2.5952257983130496</v>
      </c>
      <c r="BA131" s="18">
        <f t="shared" si="58"/>
        <v>1.9589931918717078</v>
      </c>
      <c r="BB131" s="18">
        <f t="shared" si="58"/>
        <v>1.028569152196771</v>
      </c>
      <c r="BD131" s="66">
        <f t="shared" si="61"/>
        <v>3.0669027954822652</v>
      </c>
      <c r="BE131" s="67">
        <f t="shared" si="62"/>
        <v>1.860929380793843</v>
      </c>
    </row>
    <row r="132" spans="1:57" x14ac:dyDescent="0.2">
      <c r="A132" s="32" t="s">
        <v>207</v>
      </c>
      <c r="B132" s="37">
        <v>1628.9</v>
      </c>
      <c r="C132" s="37">
        <v>2918.04</v>
      </c>
      <c r="D132" s="31">
        <v>87.9</v>
      </c>
      <c r="E132" s="14">
        <v>611.1</v>
      </c>
      <c r="F132" s="14">
        <v>1366.65</v>
      </c>
      <c r="G132" s="14">
        <v>902.06</v>
      </c>
      <c r="H132" s="14">
        <v>611.1</v>
      </c>
      <c r="I132" s="14">
        <v>902.06</v>
      </c>
      <c r="J132" s="31">
        <v>87.9</v>
      </c>
      <c r="L132" s="66">
        <f t="shared" si="59"/>
        <v>-585.0100000000001</v>
      </c>
      <c r="M132" s="67">
        <f t="shared" si="60"/>
        <v>-1011.2600000000001</v>
      </c>
      <c r="P132" s="32" t="s">
        <v>207</v>
      </c>
      <c r="Q132" s="18">
        <f>B132/B$8</f>
        <v>18.531285551763368</v>
      </c>
      <c r="R132" s="18">
        <f>C132/C$8</f>
        <v>3.2348624260027052</v>
      </c>
      <c r="S132" s="18">
        <f>D132/D$8</f>
        <v>1</v>
      </c>
      <c r="T132" s="14">
        <f>E132/(B$8)</f>
        <v>6.9522184300341294</v>
      </c>
      <c r="U132" s="14">
        <f>F132/(C$8)</f>
        <v>1.5150322594949339</v>
      </c>
      <c r="V132" s="14">
        <f>G132/(D$8)</f>
        <v>10.262343572241182</v>
      </c>
      <c r="W132" s="18">
        <f>H132/(B$8)</f>
        <v>6.9522184300341294</v>
      </c>
      <c r="X132" s="18">
        <f>I132/(C$8)</f>
        <v>1</v>
      </c>
      <c r="Y132" s="18">
        <f>J132/(D$8)</f>
        <v>1</v>
      </c>
      <c r="AA132" s="32" t="s">
        <v>207</v>
      </c>
      <c r="AB132" s="18">
        <f t="shared" si="51"/>
        <v>4.2118910623195482</v>
      </c>
      <c r="AC132" s="18">
        <f t="shared" si="51"/>
        <v>1.6937043577992146</v>
      </c>
      <c r="AD132" s="18">
        <f t="shared" si="51"/>
        <v>0</v>
      </c>
      <c r="AE132" s="14">
        <f t="shared" si="51"/>
        <v>2.7974734105436401</v>
      </c>
      <c r="AF132" s="14">
        <f t="shared" si="51"/>
        <v>0.59934851324797278</v>
      </c>
      <c r="AG132" s="14">
        <f t="shared" si="51"/>
        <v>3.3592883262183957</v>
      </c>
      <c r="AH132" s="18">
        <f t="shared" si="51"/>
        <v>2.7974734105436401</v>
      </c>
      <c r="AI132" s="18">
        <f t="shared" si="51"/>
        <v>0</v>
      </c>
      <c r="AJ132" s="18">
        <f t="shared" si="51"/>
        <v>0</v>
      </c>
      <c r="AK132" s="14"/>
      <c r="AL132" s="38"/>
      <c r="AN132" s="32" t="s">
        <v>207</v>
      </c>
      <c r="AO132" s="14">
        <f t="shared" si="52"/>
        <v>0.37516115169746456</v>
      </c>
      <c r="AP132" s="14">
        <f t="shared" si="53"/>
        <v>0.46834519060739405</v>
      </c>
      <c r="AQ132" s="14">
        <f t="shared" si="54"/>
        <v>10.262343572241182</v>
      </c>
      <c r="AR132" s="18">
        <f t="shared" si="55"/>
        <v>0.37516115169746456</v>
      </c>
      <c r="AS132" s="18">
        <f t="shared" si="56"/>
        <v>0.30913215720140913</v>
      </c>
      <c r="AT132" s="18">
        <f t="shared" si="57"/>
        <v>1</v>
      </c>
      <c r="AV132" s="32" t="s">
        <v>207</v>
      </c>
      <c r="AW132" s="14">
        <f t="shared" si="58"/>
        <v>-1.4144176517759086</v>
      </c>
      <c r="AX132" s="14">
        <f t="shared" si="58"/>
        <v>-1.0943558445512416</v>
      </c>
      <c r="AY132" s="14">
        <f t="shared" si="58"/>
        <v>3.3592883262183957</v>
      </c>
      <c r="AZ132" s="18">
        <f t="shared" si="58"/>
        <v>-1.4144176517759086</v>
      </c>
      <c r="BA132" s="18">
        <f t="shared" si="58"/>
        <v>-1.6937043577992146</v>
      </c>
      <c r="BB132" s="18">
        <f t="shared" si="58"/>
        <v>0</v>
      </c>
      <c r="BD132" s="66">
        <f t="shared" si="61"/>
        <v>0.28350494329708181</v>
      </c>
      <c r="BE132" s="67">
        <f t="shared" si="62"/>
        <v>-1.0360406698583744</v>
      </c>
    </row>
    <row r="133" spans="1:57" x14ac:dyDescent="0.2">
      <c r="A133" s="32" t="s">
        <v>208</v>
      </c>
      <c r="B133" s="37">
        <v>1290.51</v>
      </c>
      <c r="C133" s="37">
        <v>1204.51</v>
      </c>
      <c r="D133" s="37">
        <v>3702.55</v>
      </c>
      <c r="E133" s="14">
        <v>2235.9899999999998</v>
      </c>
      <c r="F133" s="14">
        <v>1673.51</v>
      </c>
      <c r="G133" s="14">
        <v>3828.94</v>
      </c>
      <c r="H133" s="14">
        <v>1600.19</v>
      </c>
      <c r="I133" s="14">
        <v>1806.48</v>
      </c>
      <c r="J133" s="14">
        <v>4668.3900000000003</v>
      </c>
      <c r="K133" s="14"/>
      <c r="L133" s="66">
        <f t="shared" si="59"/>
        <v>513.62333333333345</v>
      </c>
      <c r="M133" s="67">
        <f t="shared" si="60"/>
        <v>625.83000000000038</v>
      </c>
      <c r="N133" s="14"/>
      <c r="P133" s="32" t="s">
        <v>208</v>
      </c>
      <c r="Q133" s="18">
        <f>B133/B$9</f>
        <v>3.5526772195457674</v>
      </c>
      <c r="R133" s="18">
        <f>C133/C$9</f>
        <v>4.7490833103339511</v>
      </c>
      <c r="S133" s="18">
        <f>D133/D$9</f>
        <v>2.0450089200399884</v>
      </c>
      <c r="T133" s="14">
        <f>E133/(B$9)</f>
        <v>6.1555127322780452</v>
      </c>
      <c r="U133" s="14">
        <f>F133/(C$9)</f>
        <v>6.5982336474391827</v>
      </c>
      <c r="V133" s="14">
        <f>G133/(D$9)</f>
        <v>2.1148172082207974</v>
      </c>
      <c r="W133" s="18">
        <f>H133/(B$9)</f>
        <v>4.405203028217481</v>
      </c>
      <c r="X133" s="18">
        <f>I133/(C$9)</f>
        <v>7.1225012813941566</v>
      </c>
      <c r="Y133" s="18">
        <f>J133/(D$9)</f>
        <v>2.578465974051797</v>
      </c>
      <c r="AA133" s="32" t="s">
        <v>208</v>
      </c>
      <c r="AB133" s="18">
        <f t="shared" si="51"/>
        <v>1.8289066177672213</v>
      </c>
      <c r="AC133" s="18">
        <f t="shared" si="51"/>
        <v>2.2476490647562453</v>
      </c>
      <c r="AD133" s="18">
        <f t="shared" si="51"/>
        <v>1.0321071360126914</v>
      </c>
      <c r="AE133" s="14">
        <f t="shared" si="51"/>
        <v>2.621879033071409</v>
      </c>
      <c r="AF133" s="14">
        <f t="shared" si="51"/>
        <v>2.7220798655102425</v>
      </c>
      <c r="AG133" s="14">
        <f t="shared" si="51"/>
        <v>1.0805329710568574</v>
      </c>
      <c r="AH133" s="18">
        <f t="shared" si="51"/>
        <v>2.1392085120066673</v>
      </c>
      <c r="AI133" s="18">
        <f t="shared" si="51"/>
        <v>2.8323839761013665</v>
      </c>
      <c r="AJ133" s="18">
        <f t="shared" si="51"/>
        <v>1.3665130075729546</v>
      </c>
      <c r="AK133" s="14"/>
      <c r="AL133" s="38"/>
      <c r="AN133" s="32" t="s">
        <v>208</v>
      </c>
      <c r="AO133" s="14">
        <f t="shared" si="52"/>
        <v>1.7326405839551804</v>
      </c>
      <c r="AP133" s="14">
        <f t="shared" si="53"/>
        <v>1.3893699512664901</v>
      </c>
      <c r="AQ133" s="14">
        <f t="shared" si="54"/>
        <v>1.0341359333432363</v>
      </c>
      <c r="AR133" s="18">
        <f t="shared" si="55"/>
        <v>1.2399671447722218</v>
      </c>
      <c r="AS133" s="18">
        <f t="shared" si="56"/>
        <v>1.4997633892620237</v>
      </c>
      <c r="AT133" s="18">
        <f t="shared" si="57"/>
        <v>1.2608580572848442</v>
      </c>
      <c r="AV133" s="32" t="s">
        <v>208</v>
      </c>
      <c r="AW133" s="14">
        <f t="shared" si="58"/>
        <v>0.79297241530418761</v>
      </c>
      <c r="AX133" s="14">
        <f t="shared" si="58"/>
        <v>0.47443080075399702</v>
      </c>
      <c r="AY133" s="14">
        <f t="shared" si="58"/>
        <v>4.8425835044165713E-2</v>
      </c>
      <c r="AZ133" s="18">
        <f t="shared" si="58"/>
        <v>0.31030189423944593</v>
      </c>
      <c r="BA133" s="18">
        <f t="shared" si="58"/>
        <v>0.58473491134512123</v>
      </c>
      <c r="BB133" s="18">
        <f t="shared" si="58"/>
        <v>0.33440587156026313</v>
      </c>
      <c r="BD133" s="66">
        <f t="shared" si="61"/>
        <v>0.4386096837007834</v>
      </c>
      <c r="BE133" s="67">
        <f t="shared" si="62"/>
        <v>0.40981422571494347</v>
      </c>
    </row>
    <row r="134" spans="1:57" x14ac:dyDescent="0.2">
      <c r="A134" s="32" t="s">
        <v>209</v>
      </c>
      <c r="B134" s="37">
        <v>15952.84</v>
      </c>
      <c r="C134" s="37">
        <v>9925.08</v>
      </c>
      <c r="D134" s="37">
        <v>642.6</v>
      </c>
      <c r="E134" s="14">
        <v>16354.21</v>
      </c>
      <c r="F134" s="14">
        <v>8221.18</v>
      </c>
      <c r="G134" s="14">
        <v>1056.45</v>
      </c>
      <c r="H134" s="14">
        <v>15923.09</v>
      </c>
      <c r="I134" s="14">
        <v>8162.43</v>
      </c>
      <c r="J134" s="14">
        <v>1153.78</v>
      </c>
      <c r="K134" s="14"/>
      <c r="L134" s="66">
        <f t="shared" si="59"/>
        <v>-296.22666666666555</v>
      </c>
      <c r="M134" s="67">
        <f t="shared" si="60"/>
        <v>-427.0733333333319</v>
      </c>
      <c r="N134" s="14"/>
      <c r="P134" s="32" t="s">
        <v>209</v>
      </c>
      <c r="Q134" s="18">
        <f>B134/B$10</f>
        <v>6.5743698794982119</v>
      </c>
      <c r="R134" s="18">
        <f>C134/C$10</f>
        <v>3.9374925614719958</v>
      </c>
      <c r="S134" s="18">
        <f>D134/D$10</f>
        <v>0.94983297366009412</v>
      </c>
      <c r="T134" s="14">
        <f>E134/(B$10)</f>
        <v>6.7397796020638605</v>
      </c>
      <c r="U134" s="14">
        <f>F134/(C$10)</f>
        <v>3.2615188085660107</v>
      </c>
      <c r="V134" s="14">
        <f>G134/(D$10)</f>
        <v>1.5615484672007569</v>
      </c>
      <c r="W134" s="18">
        <f>H134/(B$10)</f>
        <v>6.5621095231030449</v>
      </c>
      <c r="X134" s="18">
        <f>I134/(C$10)</f>
        <v>3.2382114208183572</v>
      </c>
      <c r="Y134" s="18">
        <f>J134/(D$10)</f>
        <v>1.7054128359003164</v>
      </c>
      <c r="AA134" s="32" t="s">
        <v>209</v>
      </c>
      <c r="AB134" s="18">
        <f t="shared" si="51"/>
        <v>2.7168526259202723</v>
      </c>
      <c r="AC134" s="18">
        <f t="shared" si="51"/>
        <v>1.9772771980300499</v>
      </c>
      <c r="AD134" s="18">
        <f t="shared" si="51"/>
        <v>-7.4254254346860185E-2</v>
      </c>
      <c r="AE134" s="14">
        <f t="shared" si="51"/>
        <v>2.7527014145216202</v>
      </c>
      <c r="AF134" s="14">
        <f t="shared" si="51"/>
        <v>1.705543948296369</v>
      </c>
      <c r="AG134" s="14">
        <f t="shared" si="51"/>
        <v>0.64297734829222208</v>
      </c>
      <c r="AH134" s="18">
        <f t="shared" si="51"/>
        <v>2.7141596729662107</v>
      </c>
      <c r="AI134" s="18">
        <f t="shared" si="51"/>
        <v>1.6951971813813136</v>
      </c>
      <c r="AJ134" s="18">
        <f t="shared" si="51"/>
        <v>0.77012102031168572</v>
      </c>
      <c r="AK134" s="14"/>
      <c r="AL134" s="38"/>
      <c r="AN134" s="32" t="s">
        <v>209</v>
      </c>
      <c r="AO134" s="14">
        <f t="shared" si="52"/>
        <v>1.0251597834617534</v>
      </c>
      <c r="AP134" s="14">
        <f t="shared" si="53"/>
        <v>0.82832380192401478</v>
      </c>
      <c r="AQ134" s="14">
        <f t="shared" si="54"/>
        <v>1.6440242763772175</v>
      </c>
      <c r="AR134" s="18">
        <f t="shared" si="55"/>
        <v>0.99813512829063666</v>
      </c>
      <c r="AS134" s="18">
        <f t="shared" si="56"/>
        <v>0.82240445417064656</v>
      </c>
      <c r="AT134" s="18">
        <f t="shared" si="57"/>
        <v>1.7954870837223778</v>
      </c>
      <c r="AV134" s="32" t="s">
        <v>209</v>
      </c>
      <c r="AW134" s="14">
        <f t="shared" si="58"/>
        <v>3.5848788601347915E-2</v>
      </c>
      <c r="AX134" s="14">
        <f t="shared" si="58"/>
        <v>-0.27173324973368068</v>
      </c>
      <c r="AY134" s="14">
        <f t="shared" si="58"/>
        <v>0.71723160263908226</v>
      </c>
      <c r="AZ134" s="18">
        <f t="shared" si="58"/>
        <v>-2.6929529540611684E-3</v>
      </c>
      <c r="BA134" s="18">
        <f t="shared" si="58"/>
        <v>-0.28208001664873605</v>
      </c>
      <c r="BB134" s="18">
        <f t="shared" si="58"/>
        <v>0.84437527465854589</v>
      </c>
      <c r="BD134" s="66">
        <f t="shared" si="61"/>
        <v>0.1604490471689165</v>
      </c>
      <c r="BE134" s="67">
        <f t="shared" si="62"/>
        <v>0.18653410168524953</v>
      </c>
    </row>
    <row r="135" spans="1:57" x14ac:dyDescent="0.2">
      <c r="A135" s="32" t="s">
        <v>210</v>
      </c>
      <c r="B135" s="37">
        <v>2283.91</v>
      </c>
      <c r="C135" s="37">
        <v>1975.8</v>
      </c>
      <c r="D135" s="37">
        <v>76.97</v>
      </c>
      <c r="E135" s="14">
        <v>2623.32</v>
      </c>
      <c r="F135" s="14">
        <v>1782.51</v>
      </c>
      <c r="G135" s="14">
        <v>310.39999999999998</v>
      </c>
      <c r="H135" s="14">
        <v>2806.09</v>
      </c>
      <c r="I135" s="14">
        <v>1794.67</v>
      </c>
      <c r="J135" s="14">
        <v>511.15</v>
      </c>
      <c r="K135" s="14"/>
      <c r="L135" s="66">
        <f t="shared" si="59"/>
        <v>126.51666666666642</v>
      </c>
      <c r="M135" s="67">
        <f t="shared" si="60"/>
        <v>258.40999999999985</v>
      </c>
      <c r="N135" s="14"/>
      <c r="P135" s="32" t="s">
        <v>210</v>
      </c>
      <c r="Q135" s="18">
        <f>B135/B$11</f>
        <v>3.3579504521061532</v>
      </c>
      <c r="R135" s="18">
        <f>C135/C$11</f>
        <v>2.9959968459998785</v>
      </c>
      <c r="S135" s="18">
        <f>D135/D$11</f>
        <v>3.1161943319838059</v>
      </c>
      <c r="T135" s="14">
        <f>E135/(B$11)</f>
        <v>3.8569727266044258</v>
      </c>
      <c r="U135" s="14">
        <f>F135/(C$11)</f>
        <v>2.702902286650088</v>
      </c>
      <c r="V135" s="14">
        <f>G135/(D$11)</f>
        <v>12.566801619433198</v>
      </c>
      <c r="W135" s="18">
        <f>H135/(B$11)</f>
        <v>4.1256928618687061</v>
      </c>
      <c r="X135" s="18">
        <f>I135/(C$11)</f>
        <v>2.7213410565900409</v>
      </c>
      <c r="Y135" s="18">
        <f>J135/(D$11)</f>
        <v>20.694331983805668</v>
      </c>
      <c r="AA135" s="32" t="s">
        <v>210</v>
      </c>
      <c r="AB135" s="18">
        <f t="shared" si="51"/>
        <v>1.7475809428931346</v>
      </c>
      <c r="AC135" s="18">
        <f t="shared" si="51"/>
        <v>1.5830361050173818</v>
      </c>
      <c r="AD135" s="18">
        <f t="shared" si="51"/>
        <v>1.6397852054943145</v>
      </c>
      <c r="AE135" s="14">
        <f t="shared" si="51"/>
        <v>1.9474689444287805</v>
      </c>
      <c r="AF135" s="14">
        <f t="shared" si="51"/>
        <v>1.4345093575576064</v>
      </c>
      <c r="AG135" s="14">
        <f t="shared" si="51"/>
        <v>3.6515456106024504</v>
      </c>
      <c r="AH135" s="18">
        <f t="shared" si="51"/>
        <v>2.0446364234657781</v>
      </c>
      <c r="AI135" s="18">
        <f t="shared" si="51"/>
        <v>1.444317776071943</v>
      </c>
      <c r="AJ135" s="18">
        <f t="shared" si="51"/>
        <v>4.3711637737911291</v>
      </c>
      <c r="AK135" s="14"/>
      <c r="AL135" s="38"/>
      <c r="AN135" s="32" t="s">
        <v>210</v>
      </c>
      <c r="AO135" s="14">
        <f t="shared" si="52"/>
        <v>1.1486091833741261</v>
      </c>
      <c r="AP135" s="14">
        <f t="shared" si="53"/>
        <v>0.90217127239599149</v>
      </c>
      <c r="AQ135" s="14">
        <f t="shared" si="54"/>
        <v>4.0327400285825643</v>
      </c>
      <c r="AR135" s="18">
        <f t="shared" si="55"/>
        <v>1.2286342281438412</v>
      </c>
      <c r="AS135" s="18">
        <f t="shared" si="56"/>
        <v>0.908325741471809</v>
      </c>
      <c r="AT135" s="18">
        <f t="shared" si="57"/>
        <v>6.6408990515785371</v>
      </c>
      <c r="AV135" s="32" t="s">
        <v>210</v>
      </c>
      <c r="AW135" s="14">
        <f t="shared" si="58"/>
        <v>0.19988800153564593</v>
      </c>
      <c r="AX135" s="14">
        <f t="shared" si="58"/>
        <v>-0.14852674745977554</v>
      </c>
      <c r="AY135" s="14">
        <f t="shared" si="58"/>
        <v>2.0117604051081357</v>
      </c>
      <c r="AZ135" s="18">
        <f t="shared" si="58"/>
        <v>0.29705548057264364</v>
      </c>
      <c r="BA135" s="18">
        <f t="shared" si="58"/>
        <v>-0.1387183289454389</v>
      </c>
      <c r="BB135" s="18">
        <f t="shared" si="58"/>
        <v>2.7313785682968148</v>
      </c>
      <c r="BD135" s="66">
        <f t="shared" si="61"/>
        <v>0.68770721972800208</v>
      </c>
      <c r="BE135" s="67">
        <f t="shared" si="62"/>
        <v>0.96323857330800655</v>
      </c>
    </row>
    <row r="136" spans="1:57" x14ac:dyDescent="0.2">
      <c r="A136" s="32" t="s">
        <v>211</v>
      </c>
      <c r="B136" s="31">
        <v>36.6</v>
      </c>
      <c r="C136" s="37">
        <v>225.62</v>
      </c>
      <c r="D136" s="31">
        <v>36.6</v>
      </c>
      <c r="E136" s="14">
        <v>144.18</v>
      </c>
      <c r="F136" s="14">
        <v>203.54</v>
      </c>
      <c r="G136" s="14">
        <v>77.89</v>
      </c>
      <c r="H136" s="14">
        <v>91.52</v>
      </c>
      <c r="I136" s="14">
        <v>132.33000000000001</v>
      </c>
      <c r="J136" s="14">
        <v>77.89</v>
      </c>
      <c r="K136" s="14"/>
      <c r="L136" s="66">
        <f t="shared" si="59"/>
        <v>42.263333333333321</v>
      </c>
      <c r="M136" s="67">
        <f t="shared" si="60"/>
        <v>0.97333333333331495</v>
      </c>
      <c r="N136" s="14"/>
      <c r="P136" s="32" t="s">
        <v>211</v>
      </c>
      <c r="Q136" s="18">
        <f>B136/B$12</f>
        <v>1</v>
      </c>
      <c r="R136" s="18">
        <f>C136/C$12</f>
        <v>1</v>
      </c>
      <c r="S136" s="18">
        <f>D136/D$12</f>
        <v>1</v>
      </c>
      <c r="T136" s="14">
        <f>E136/(B$12)</f>
        <v>3.9393442622950818</v>
      </c>
      <c r="U136" s="14">
        <f>F136/(C$12)</f>
        <v>0.90213633543125604</v>
      </c>
      <c r="V136" s="14">
        <f>G136/(D$12)</f>
        <v>2.1281420765027321</v>
      </c>
      <c r="W136" s="18">
        <f>H136/(B$12)</f>
        <v>2.5005464480874315</v>
      </c>
      <c r="X136" s="18">
        <f>I136/(C$12)</f>
        <v>0.58651715273468663</v>
      </c>
      <c r="Y136" s="18">
        <f>J136/(D$12)</f>
        <v>2.1281420765027321</v>
      </c>
      <c r="AA136" s="32" t="s">
        <v>211</v>
      </c>
      <c r="AB136" s="18">
        <f t="shared" si="51"/>
        <v>0</v>
      </c>
      <c r="AC136" s="18">
        <f t="shared" si="51"/>
        <v>0</v>
      </c>
      <c r="AD136" s="18">
        <f t="shared" si="51"/>
        <v>0</v>
      </c>
      <c r="AE136" s="14">
        <f t="shared" si="51"/>
        <v>1.9779555006796177</v>
      </c>
      <c r="AF136" s="14">
        <f t="shared" si="51"/>
        <v>-0.14858261751824584</v>
      </c>
      <c r="AG136" s="14">
        <f t="shared" si="51"/>
        <v>1.0895944695532387</v>
      </c>
      <c r="AH136" s="18">
        <f t="shared" si="51"/>
        <v>1.3222434036069846</v>
      </c>
      <c r="AI136" s="18">
        <f t="shared" si="51"/>
        <v>-0.76975479430039029</v>
      </c>
      <c r="AJ136" s="18">
        <f t="shared" si="51"/>
        <v>1.0895944695532387</v>
      </c>
      <c r="AK136" s="14"/>
      <c r="AL136" s="38"/>
      <c r="AN136" s="32" t="s">
        <v>211</v>
      </c>
      <c r="AO136" s="14">
        <f t="shared" si="52"/>
        <v>3.9393442622950818</v>
      </c>
      <c r="AP136" s="14">
        <f t="shared" si="53"/>
        <v>0.90213633543125604</v>
      </c>
      <c r="AQ136" s="14">
        <f t="shared" si="54"/>
        <v>2.1281420765027321</v>
      </c>
      <c r="AR136" s="18">
        <f t="shared" si="55"/>
        <v>2.5005464480874315</v>
      </c>
      <c r="AS136" s="18">
        <f t="shared" si="56"/>
        <v>0.58651715273468663</v>
      </c>
      <c r="AT136" s="18">
        <f t="shared" si="57"/>
        <v>2.1281420765027321</v>
      </c>
      <c r="AV136" s="32" t="s">
        <v>211</v>
      </c>
      <c r="AW136" s="14">
        <f t="shared" si="58"/>
        <v>1.9779555006796177</v>
      </c>
      <c r="AX136" s="14">
        <f t="shared" si="58"/>
        <v>-0.14858261751824584</v>
      </c>
      <c r="AY136" s="14">
        <f t="shared" si="58"/>
        <v>1.0895944695532387</v>
      </c>
      <c r="AZ136" s="18">
        <f t="shared" si="58"/>
        <v>1.3222434036069846</v>
      </c>
      <c r="BA136" s="18">
        <f t="shared" si="58"/>
        <v>-0.76975479430039029</v>
      </c>
      <c r="BB136" s="18">
        <f t="shared" si="58"/>
        <v>1.0895944695532387</v>
      </c>
      <c r="BD136" s="66">
        <f t="shared" si="61"/>
        <v>0.97298911757153694</v>
      </c>
      <c r="BE136" s="67">
        <f t="shared" si="62"/>
        <v>0.54736102628661099</v>
      </c>
    </row>
    <row r="137" spans="1:57" x14ac:dyDescent="0.2">
      <c r="A137" s="32" t="s">
        <v>212</v>
      </c>
      <c r="B137" s="37">
        <v>56.07</v>
      </c>
      <c r="C137" s="37">
        <v>91.96</v>
      </c>
      <c r="D137" s="31">
        <v>1.93</v>
      </c>
      <c r="E137" s="14">
        <v>69.72</v>
      </c>
      <c r="F137" s="14">
        <v>51.51</v>
      </c>
      <c r="G137" s="31">
        <v>1.93</v>
      </c>
      <c r="H137" s="14">
        <v>96.56</v>
      </c>
      <c r="I137" s="14">
        <v>65.27</v>
      </c>
      <c r="J137" s="31">
        <v>1.93</v>
      </c>
      <c r="L137" s="66">
        <f t="shared" si="59"/>
        <v>-8.9333333333333371</v>
      </c>
      <c r="M137" s="67">
        <f t="shared" si="60"/>
        <v>4.5999999999999943</v>
      </c>
      <c r="P137" s="32" t="s">
        <v>212</v>
      </c>
      <c r="Q137" s="18">
        <f>B137/B$13</f>
        <v>1.3286729857819903</v>
      </c>
      <c r="R137" s="18">
        <f>C137/C$13</f>
        <v>1.4089168071089322</v>
      </c>
      <c r="S137" s="18">
        <f>D137/D$13</f>
        <v>1</v>
      </c>
      <c r="T137" s="14">
        <f>E137/(B$13)</f>
        <v>1.6521327014218008</v>
      </c>
      <c r="U137" s="14">
        <f>F137/(C$13)</f>
        <v>0.78918339206373522</v>
      </c>
      <c r="V137" s="14">
        <f>G137/(D$13)</f>
        <v>1</v>
      </c>
      <c r="W137" s="18">
        <f>H137/(B$13)</f>
        <v>2.2881516587677724</v>
      </c>
      <c r="X137" s="18">
        <f>I137/(C$13)</f>
        <v>1</v>
      </c>
      <c r="Y137" s="18">
        <f>J137/(D$13)</f>
        <v>1</v>
      </c>
      <c r="AA137" s="32" t="s">
        <v>212</v>
      </c>
      <c r="AB137" s="18">
        <f t="shared" si="51"/>
        <v>0.40998607087176653</v>
      </c>
      <c r="AC137" s="18">
        <f t="shared" si="51"/>
        <v>0.49458642675414682</v>
      </c>
      <c r="AD137" s="18">
        <f t="shared" si="51"/>
        <v>0</v>
      </c>
      <c r="AE137" s="14">
        <f t="shared" si="51"/>
        <v>0.72432957053113733</v>
      </c>
      <c r="AF137" s="14">
        <f t="shared" si="51"/>
        <v>-0.34156749924074292</v>
      </c>
      <c r="AG137" s="14">
        <f t="shared" si="51"/>
        <v>0</v>
      </c>
      <c r="AH137" s="18">
        <f t="shared" si="51"/>
        <v>1.194182677160474</v>
      </c>
      <c r="AI137" s="18">
        <f t="shared" si="51"/>
        <v>0</v>
      </c>
      <c r="AJ137" s="18">
        <f t="shared" si="51"/>
        <v>0</v>
      </c>
      <c r="AK137" s="14"/>
      <c r="AL137" s="38"/>
      <c r="AN137" s="32" t="s">
        <v>212</v>
      </c>
      <c r="AO137" s="14">
        <f t="shared" si="52"/>
        <v>1.2434456928838951</v>
      </c>
      <c r="AP137" s="14">
        <f t="shared" si="53"/>
        <v>0.56013484123531976</v>
      </c>
      <c r="AQ137" s="14">
        <f t="shared" si="54"/>
        <v>1</v>
      </c>
      <c r="AR137" s="18">
        <f t="shared" si="55"/>
        <v>1.7221330479757446</v>
      </c>
      <c r="AS137" s="18">
        <f t="shared" si="56"/>
        <v>0.70976511526750763</v>
      </c>
      <c r="AT137" s="18">
        <f t="shared" si="57"/>
        <v>1</v>
      </c>
      <c r="AV137" s="32" t="s">
        <v>212</v>
      </c>
      <c r="AW137" s="14">
        <f t="shared" si="58"/>
        <v>0.31434349965937075</v>
      </c>
      <c r="AX137" s="14">
        <f t="shared" si="58"/>
        <v>-0.83615392599488958</v>
      </c>
      <c r="AY137" s="14">
        <f t="shared" si="58"/>
        <v>0</v>
      </c>
      <c r="AZ137" s="18">
        <f t="shared" si="58"/>
        <v>0.78419660628870735</v>
      </c>
      <c r="BA137" s="18">
        <f t="shared" si="58"/>
        <v>-0.49458642675414677</v>
      </c>
      <c r="BB137" s="18">
        <f t="shared" si="58"/>
        <v>0</v>
      </c>
      <c r="BD137" s="66">
        <f t="shared" si="61"/>
        <v>-0.17393680877850626</v>
      </c>
      <c r="BE137" s="67">
        <f t="shared" si="62"/>
        <v>9.6536726511520191E-2</v>
      </c>
    </row>
    <row r="138" spans="1:57" x14ac:dyDescent="0.2">
      <c r="A138" s="32" t="s">
        <v>213</v>
      </c>
      <c r="B138" s="37">
        <v>735.72</v>
      </c>
      <c r="C138" s="37">
        <v>699</v>
      </c>
      <c r="D138" s="31">
        <v>108</v>
      </c>
      <c r="E138" s="14">
        <v>849.21</v>
      </c>
      <c r="F138" s="14">
        <v>741.55</v>
      </c>
      <c r="G138" s="31">
        <v>108</v>
      </c>
      <c r="H138" s="14">
        <v>930.51</v>
      </c>
      <c r="I138" s="14">
        <v>580.41999999999996</v>
      </c>
      <c r="J138" s="31">
        <v>108</v>
      </c>
      <c r="L138" s="66">
        <f t="shared" si="59"/>
        <v>52.013333333333321</v>
      </c>
      <c r="M138" s="67">
        <f t="shared" si="60"/>
        <v>25.403333333333308</v>
      </c>
      <c r="P138" s="32" t="s">
        <v>213</v>
      </c>
      <c r="Q138" s="18">
        <f>B138/B$14</f>
        <v>106.47178002894356</v>
      </c>
      <c r="R138" s="18">
        <f>C138/C$14</f>
        <v>6.4722222222222223</v>
      </c>
      <c r="S138" s="18">
        <f>D138/D$14</f>
        <v>1</v>
      </c>
      <c r="T138" s="14">
        <f>E138/(B$14)</f>
        <v>122.89580318379161</v>
      </c>
      <c r="U138" s="14">
        <f>F138/(C$14)</f>
        <v>6.8662037037037029</v>
      </c>
      <c r="V138" s="14">
        <f>G138/(D$14)</f>
        <v>1</v>
      </c>
      <c r="W138" s="18">
        <f>H138/(B$14)</f>
        <v>134.66136034732273</v>
      </c>
      <c r="X138" s="18">
        <f>I138/(C$14)</f>
        <v>5.3742592592592588</v>
      </c>
      <c r="Y138" s="18">
        <f>J138/(D$14)</f>
        <v>1</v>
      </c>
      <c r="AA138" s="32" t="s">
        <v>213</v>
      </c>
      <c r="AB138" s="18">
        <f t="shared" si="51"/>
        <v>6.7343272896416648</v>
      </c>
      <c r="AC138" s="18">
        <f t="shared" si="51"/>
        <v>2.6942611432119681</v>
      </c>
      <c r="AD138" s="18">
        <f t="shared" si="51"/>
        <v>0</v>
      </c>
      <c r="AE138" s="14">
        <f t="shared" si="51"/>
        <v>6.9412918391768148</v>
      </c>
      <c r="AF138" s="14">
        <f t="shared" si="51"/>
        <v>2.7795126592124011</v>
      </c>
      <c r="AG138" s="14">
        <f t="shared" si="51"/>
        <v>0</v>
      </c>
      <c r="AH138" s="18">
        <f t="shared" si="51"/>
        <v>7.0731921338764474</v>
      </c>
      <c r="AI138" s="18">
        <f t="shared" si="51"/>
        <v>2.4260659199788548</v>
      </c>
      <c r="AJ138" s="18">
        <f t="shared" si="51"/>
        <v>0</v>
      </c>
      <c r="AK138" s="14"/>
      <c r="AL138" s="38"/>
      <c r="AN138" s="32" t="s">
        <v>213</v>
      </c>
      <c r="AO138" s="14">
        <f t="shared" si="52"/>
        <v>1.1542570543141413</v>
      </c>
      <c r="AP138" s="14">
        <f t="shared" si="53"/>
        <v>1.0608726752503577</v>
      </c>
      <c r="AQ138" s="14">
        <f t="shared" si="54"/>
        <v>1</v>
      </c>
      <c r="AR138" s="18">
        <f t="shared" si="55"/>
        <v>1.2647610503996085</v>
      </c>
      <c r="AS138" s="18">
        <f t="shared" si="56"/>
        <v>0.83035765379113013</v>
      </c>
      <c r="AT138" s="18">
        <f t="shared" si="57"/>
        <v>1</v>
      </c>
      <c r="AV138" s="32" t="s">
        <v>213</v>
      </c>
      <c r="AW138" s="14">
        <f t="shared" si="58"/>
        <v>0.20696454953514945</v>
      </c>
      <c r="AX138" s="14">
        <f t="shared" si="58"/>
        <v>8.5251516000433139E-2</v>
      </c>
      <c r="AY138" s="14">
        <f t="shared" si="58"/>
        <v>0</v>
      </c>
      <c r="AZ138" s="18">
        <f t="shared" si="58"/>
        <v>0.33886484423478208</v>
      </c>
      <c r="BA138" s="18">
        <f t="shared" si="58"/>
        <v>-0.26819522323311334</v>
      </c>
      <c r="BB138" s="18">
        <f t="shared" si="58"/>
        <v>0</v>
      </c>
      <c r="BD138" s="66">
        <f t="shared" si="61"/>
        <v>9.7405355178527539E-2</v>
      </c>
      <c r="BE138" s="67">
        <f t="shared" si="62"/>
        <v>2.355654033388958E-2</v>
      </c>
    </row>
    <row r="139" spans="1:57" x14ac:dyDescent="0.2">
      <c r="A139" s="32" t="s">
        <v>214</v>
      </c>
      <c r="B139" s="37">
        <v>21.56</v>
      </c>
      <c r="C139" s="37">
        <v>19.87</v>
      </c>
      <c r="D139" s="31">
        <v>13.6</v>
      </c>
      <c r="E139" s="14">
        <v>27.82</v>
      </c>
      <c r="F139" s="14">
        <v>28.81</v>
      </c>
      <c r="G139" s="31">
        <v>13.6</v>
      </c>
      <c r="H139" s="14">
        <v>27.82</v>
      </c>
      <c r="I139" s="14">
        <v>13.83</v>
      </c>
      <c r="J139" s="31">
        <v>13.6</v>
      </c>
      <c r="L139" s="66">
        <f t="shared" si="59"/>
        <v>5.0666666666666629</v>
      </c>
      <c r="M139" s="67">
        <f t="shared" si="60"/>
        <v>7.3333333333334139E-2</v>
      </c>
      <c r="P139" s="32" t="s">
        <v>214</v>
      </c>
      <c r="Q139" s="18">
        <f>B139/B$15</f>
        <v>1.5852941176470587</v>
      </c>
      <c r="R139" s="18">
        <f>C139/C$15</f>
        <v>1.4367317425885757</v>
      </c>
      <c r="S139" s="18">
        <f>D139/D$15</f>
        <v>1</v>
      </c>
      <c r="T139" s="14">
        <f>E139/(B$15)</f>
        <v>2.0455882352941179</v>
      </c>
      <c r="U139" s="14">
        <f>F139/(C$15)</f>
        <v>2.0831525668835864</v>
      </c>
      <c r="V139" s="14">
        <f>G139/(D$15)</f>
        <v>1</v>
      </c>
      <c r="W139" s="18">
        <f>H139/(B$15)</f>
        <v>2.0455882352941179</v>
      </c>
      <c r="X139" s="18">
        <f>I139/(C$15)</f>
        <v>1</v>
      </c>
      <c r="Y139" s="18">
        <f>J139/(D$15)</f>
        <v>1</v>
      </c>
      <c r="AA139" s="32" t="s">
        <v>214</v>
      </c>
      <c r="AB139" s="18">
        <f t="shared" si="51"/>
        <v>0.66475052661480361</v>
      </c>
      <c r="AC139" s="18">
        <f t="shared" si="51"/>
        <v>0.52279071609917616</v>
      </c>
      <c r="AD139" s="18">
        <f t="shared" si="51"/>
        <v>0</v>
      </c>
      <c r="AE139" s="14">
        <f t="shared" si="51"/>
        <v>1.0325157684045376</v>
      </c>
      <c r="AF139" s="14">
        <f t="shared" si="51"/>
        <v>1.0587685040093762</v>
      </c>
      <c r="AG139" s="14">
        <f t="shared" si="51"/>
        <v>0</v>
      </c>
      <c r="AH139" s="18">
        <f t="shared" si="51"/>
        <v>1.0325157684045376</v>
      </c>
      <c r="AI139" s="18">
        <f t="shared" si="51"/>
        <v>0</v>
      </c>
      <c r="AJ139" s="18">
        <f t="shared" si="51"/>
        <v>0</v>
      </c>
      <c r="AK139" s="14"/>
      <c r="AL139" s="38"/>
      <c r="AN139" s="32" t="s">
        <v>214</v>
      </c>
      <c r="AO139" s="14">
        <f t="shared" si="52"/>
        <v>1.2903525046382189</v>
      </c>
      <c r="AP139" s="14">
        <f t="shared" si="53"/>
        <v>1.4499245093105182</v>
      </c>
      <c r="AQ139" s="14">
        <f t="shared" si="54"/>
        <v>1</v>
      </c>
      <c r="AR139" s="18">
        <f t="shared" si="55"/>
        <v>1.2903525046382189</v>
      </c>
      <c r="AS139" s="18">
        <f t="shared" si="56"/>
        <v>0.69602415702063414</v>
      </c>
      <c r="AT139" s="18">
        <f t="shared" si="57"/>
        <v>1</v>
      </c>
      <c r="AV139" s="32" t="s">
        <v>214</v>
      </c>
      <c r="AW139" s="14">
        <f t="shared" si="58"/>
        <v>0.36776524178973363</v>
      </c>
      <c r="AX139" s="14">
        <f t="shared" si="58"/>
        <v>0.53597778791020012</v>
      </c>
      <c r="AY139" s="14">
        <f t="shared" si="58"/>
        <v>0</v>
      </c>
      <c r="AZ139" s="18">
        <f t="shared" si="58"/>
        <v>0.36776524178973363</v>
      </c>
      <c r="BA139" s="18">
        <f t="shared" si="58"/>
        <v>-0.52279071609917604</v>
      </c>
      <c r="BB139" s="18">
        <f t="shared" si="58"/>
        <v>0</v>
      </c>
      <c r="BD139" s="66">
        <f t="shared" si="61"/>
        <v>0.30124767656664458</v>
      </c>
      <c r="BE139" s="67">
        <f t="shared" si="62"/>
        <v>-5.1675158103147469E-2</v>
      </c>
    </row>
    <row r="140" spans="1:57" x14ac:dyDescent="0.2">
      <c r="A140" s="32" t="s">
        <v>215</v>
      </c>
      <c r="B140" s="31">
        <v>18.8</v>
      </c>
      <c r="C140" s="37">
        <v>53.41</v>
      </c>
      <c r="D140" s="31">
        <v>18.8</v>
      </c>
      <c r="E140" s="31">
        <v>18.8</v>
      </c>
      <c r="F140" s="14">
        <v>53.41</v>
      </c>
      <c r="G140" s="31">
        <v>18.8</v>
      </c>
      <c r="H140" s="31">
        <v>18.8</v>
      </c>
      <c r="I140" s="14">
        <v>45.69</v>
      </c>
      <c r="J140" s="31">
        <v>18.8</v>
      </c>
      <c r="L140" s="66">
        <f t="shared" si="59"/>
        <v>0</v>
      </c>
      <c r="M140" s="67">
        <f t="shared" si="60"/>
        <v>-2.5733333333333306</v>
      </c>
      <c r="P140" s="32" t="s">
        <v>215</v>
      </c>
      <c r="Q140" s="18">
        <f>B140/B$16</f>
        <v>1</v>
      </c>
      <c r="R140" s="18">
        <f>C140/C$16</f>
        <v>2.8409574468085101</v>
      </c>
      <c r="S140" s="18">
        <f>D140/D$16</f>
        <v>1</v>
      </c>
      <c r="T140" s="14">
        <f>E140/(B$16)</f>
        <v>1</v>
      </c>
      <c r="U140" s="14">
        <f>F140/(C$16)</f>
        <v>2.8409574468085101</v>
      </c>
      <c r="V140" s="14">
        <f>G140/(D$16)</f>
        <v>1</v>
      </c>
      <c r="W140" s="18">
        <f>H140/(B$16)</f>
        <v>1</v>
      </c>
      <c r="X140" s="18">
        <f>I140/(C$16)</f>
        <v>2.43031914893617</v>
      </c>
      <c r="Y140" s="18">
        <f>J140/(D$16)</f>
        <v>1</v>
      </c>
      <c r="AA140" s="32" t="s">
        <v>215</v>
      </c>
      <c r="AB140" s="18">
        <f t="shared" si="51"/>
        <v>0</v>
      </c>
      <c r="AC140" s="18">
        <f t="shared" si="51"/>
        <v>1.5063772223271346</v>
      </c>
      <c r="AD140" s="18">
        <f t="shared" si="51"/>
        <v>0</v>
      </c>
      <c r="AE140" s="14">
        <f t="shared" si="51"/>
        <v>0</v>
      </c>
      <c r="AF140" s="14">
        <f t="shared" si="51"/>
        <v>1.5063772223271346</v>
      </c>
      <c r="AG140" s="14">
        <f t="shared" si="51"/>
        <v>0</v>
      </c>
      <c r="AH140" s="18">
        <f t="shared" si="51"/>
        <v>0</v>
      </c>
      <c r="AI140" s="18">
        <f t="shared" si="51"/>
        <v>1.2811457806434485</v>
      </c>
      <c r="AJ140" s="18">
        <f t="shared" si="51"/>
        <v>0</v>
      </c>
      <c r="AK140" s="14"/>
      <c r="AL140" s="38"/>
      <c r="AN140" s="32" t="s">
        <v>215</v>
      </c>
      <c r="AO140" s="14">
        <f t="shared" si="52"/>
        <v>1</v>
      </c>
      <c r="AP140" s="14">
        <f t="shared" si="53"/>
        <v>1</v>
      </c>
      <c r="AQ140" s="14">
        <f t="shared" si="54"/>
        <v>1</v>
      </c>
      <c r="AR140" s="18">
        <f t="shared" si="55"/>
        <v>1</v>
      </c>
      <c r="AS140" s="18">
        <f t="shared" si="56"/>
        <v>0.85545777944205204</v>
      </c>
      <c r="AT140" s="18">
        <f t="shared" si="57"/>
        <v>1</v>
      </c>
      <c r="AV140" s="32" t="s">
        <v>215</v>
      </c>
      <c r="AW140" s="14">
        <f t="shared" si="58"/>
        <v>0</v>
      </c>
      <c r="AX140" s="14">
        <f t="shared" si="58"/>
        <v>0</v>
      </c>
      <c r="AY140" s="14">
        <f t="shared" si="58"/>
        <v>0</v>
      </c>
      <c r="AZ140" s="18">
        <f t="shared" si="58"/>
        <v>0</v>
      </c>
      <c r="BA140" s="18">
        <f t="shared" si="58"/>
        <v>-0.22523144168368622</v>
      </c>
      <c r="BB140" s="18">
        <f t="shared" si="58"/>
        <v>0</v>
      </c>
      <c r="BD140" s="66">
        <f t="shared" si="61"/>
        <v>0</v>
      </c>
      <c r="BE140" s="67">
        <f t="shared" si="62"/>
        <v>-7.5077147227895408E-2</v>
      </c>
    </row>
    <row r="141" spans="1:57" x14ac:dyDescent="0.2">
      <c r="A141" s="32" t="s">
        <v>216</v>
      </c>
      <c r="B141" s="37">
        <v>7359.79</v>
      </c>
      <c r="C141" s="37">
        <v>7211.07</v>
      </c>
      <c r="D141" s="37">
        <v>2126.89</v>
      </c>
      <c r="E141" s="14">
        <v>9846.48</v>
      </c>
      <c r="F141" s="14">
        <v>9215.7199999999993</v>
      </c>
      <c r="G141" s="14">
        <v>2344.37</v>
      </c>
      <c r="H141" s="14">
        <v>9604.0400000000009</v>
      </c>
      <c r="I141" s="14">
        <v>7128.5</v>
      </c>
      <c r="J141" s="14">
        <v>2864.76</v>
      </c>
      <c r="K141" s="14"/>
      <c r="L141" s="66">
        <f t="shared" si="59"/>
        <v>1569.6066666666648</v>
      </c>
      <c r="M141" s="67">
        <f t="shared" si="60"/>
        <v>966.51666666666733</v>
      </c>
      <c r="N141" s="14"/>
      <c r="P141" s="32" t="s">
        <v>216</v>
      </c>
      <c r="Q141" s="18">
        <f>B141/B$17</f>
        <v>1.1529323854789035</v>
      </c>
      <c r="R141" s="18">
        <f>C141/C$17</f>
        <v>1.2170952028922397</v>
      </c>
      <c r="S141" s="18">
        <f>D141/D$17</f>
        <v>1.0693854360975217</v>
      </c>
      <c r="T141" s="14">
        <f>E141/(B$17)</f>
        <v>1.5424795646302834</v>
      </c>
      <c r="U141" s="14">
        <f>F141/(C$17)</f>
        <v>1.5554430345563239</v>
      </c>
      <c r="V141" s="14">
        <f>G141/(D$17)</f>
        <v>1.1787328610430943</v>
      </c>
      <c r="W141" s="18">
        <f>H141/(B$17)</f>
        <v>1.5045006375772692</v>
      </c>
      <c r="X141" s="18">
        <f>I141/(C$17)</f>
        <v>1.2031589145324246</v>
      </c>
      <c r="Y141" s="18">
        <f>J141/(D$17)</f>
        <v>1.4403813182227272</v>
      </c>
      <c r="AA141" s="32" t="s">
        <v>216</v>
      </c>
      <c r="AB141" s="18">
        <f t="shared" si="51"/>
        <v>0.20530790761710738</v>
      </c>
      <c r="AC141" s="18">
        <f t="shared" si="51"/>
        <v>0.28344202209319186</v>
      </c>
      <c r="AD141" s="18">
        <f t="shared" si="51"/>
        <v>9.6781933997142938E-2</v>
      </c>
      <c r="AE141" s="14">
        <f t="shared" si="51"/>
        <v>0.62525137611580006</v>
      </c>
      <c r="AF141" s="14">
        <f t="shared" si="51"/>
        <v>0.63732555959875259</v>
      </c>
      <c r="AG141" s="14">
        <f t="shared" si="51"/>
        <v>0.23723679404531775</v>
      </c>
      <c r="AH141" s="18">
        <f t="shared" si="51"/>
        <v>0.58928471805667315</v>
      </c>
      <c r="AI141" s="18">
        <f t="shared" si="51"/>
        <v>0.26682720782270858</v>
      </c>
      <c r="AJ141" s="18">
        <f t="shared" si="51"/>
        <v>0.52645079297586972</v>
      </c>
      <c r="AK141" s="14"/>
      <c r="AL141" s="38"/>
      <c r="AN141" s="32" t="s">
        <v>216</v>
      </c>
      <c r="AO141" s="14">
        <f t="shared" si="52"/>
        <v>1.3378751295892952</v>
      </c>
      <c r="AP141" s="14">
        <f t="shared" si="53"/>
        <v>1.2779961919659635</v>
      </c>
      <c r="AQ141" s="14">
        <f t="shared" si="54"/>
        <v>1.1022525847599076</v>
      </c>
      <c r="AR141" s="18">
        <f t="shared" si="55"/>
        <v>1.3049339723008402</v>
      </c>
      <c r="AS141" s="18">
        <f t="shared" si="56"/>
        <v>0.98854954951206964</v>
      </c>
      <c r="AT141" s="18">
        <f t="shared" si="57"/>
        <v>1.3469243825491681</v>
      </c>
      <c r="AV141" s="32" t="s">
        <v>216</v>
      </c>
      <c r="AW141" s="14">
        <f t="shared" si="58"/>
        <v>0.41994346849869274</v>
      </c>
      <c r="AX141" s="14">
        <f t="shared" si="58"/>
        <v>0.35388353750556079</v>
      </c>
      <c r="AY141" s="14">
        <f t="shared" si="58"/>
        <v>0.14045486004817487</v>
      </c>
      <c r="AZ141" s="18">
        <f t="shared" si="58"/>
        <v>0.38397681043956577</v>
      </c>
      <c r="BA141" s="18">
        <f t="shared" si="58"/>
        <v>-1.6614814270483388E-2</v>
      </c>
      <c r="BB141" s="18">
        <f t="shared" si="58"/>
        <v>0.42966885897872686</v>
      </c>
      <c r="BD141" s="66">
        <f t="shared" si="61"/>
        <v>0.30476062201747617</v>
      </c>
      <c r="BE141" s="67">
        <f t="shared" si="62"/>
        <v>0.26567695171593642</v>
      </c>
    </row>
    <row r="142" spans="1:57" x14ac:dyDescent="0.2">
      <c r="A142" s="32" t="s">
        <v>217</v>
      </c>
      <c r="B142" s="37">
        <v>2527.69</v>
      </c>
      <c r="C142" s="37">
        <v>2625.18</v>
      </c>
      <c r="D142" s="37">
        <v>4530.8</v>
      </c>
      <c r="E142" s="14">
        <v>3606.9</v>
      </c>
      <c r="F142" s="14">
        <v>2968.92</v>
      </c>
      <c r="G142" s="14">
        <v>4408.26</v>
      </c>
      <c r="H142" s="14">
        <v>2945.84</v>
      </c>
      <c r="I142" s="14">
        <v>2615.3200000000002</v>
      </c>
      <c r="J142" s="14">
        <v>4738.29</v>
      </c>
      <c r="K142" s="14"/>
      <c r="L142" s="66">
        <f t="shared" si="59"/>
        <v>433.47000000000025</v>
      </c>
      <c r="M142" s="67">
        <f t="shared" si="60"/>
        <v>205.26000000000022</v>
      </c>
      <c r="N142" s="14"/>
      <c r="P142" s="32" t="s">
        <v>217</v>
      </c>
      <c r="Q142" s="18">
        <f>B142/B$18</f>
        <v>1.8219555267236098</v>
      </c>
      <c r="R142" s="18">
        <f>C142/C$18</f>
        <v>1.4375174543722173</v>
      </c>
      <c r="S142" s="18">
        <f>D142/D$18</f>
        <v>1.2022469823091273</v>
      </c>
      <c r="T142" s="14">
        <f>E142/(B$18)</f>
        <v>2.5998486322845715</v>
      </c>
      <c r="U142" s="14">
        <f>F142/(C$18)</f>
        <v>1.6257454043664679</v>
      </c>
      <c r="V142" s="14">
        <f>G142/(D$18)</f>
        <v>1.1697310148834716</v>
      </c>
      <c r="W142" s="18">
        <f>H142/(B$18)</f>
        <v>2.1233574800879378</v>
      </c>
      <c r="X142" s="18">
        <f>I142/(C$18)</f>
        <v>1.4321182352329167</v>
      </c>
      <c r="Y142" s="18">
        <f>J142/(D$18)</f>
        <v>1.257304417278519</v>
      </c>
      <c r="AA142" s="32" t="s">
        <v>217</v>
      </c>
      <c r="AB142" s="18">
        <f t="shared" si="51"/>
        <v>0.86548774390485306</v>
      </c>
      <c r="AC142" s="18">
        <f t="shared" si="51"/>
        <v>0.52357947340196098</v>
      </c>
      <c r="AD142" s="18">
        <f t="shared" si="51"/>
        <v>0.26573330499247283</v>
      </c>
      <c r="AE142" s="14">
        <f t="shared" si="51"/>
        <v>1.3784276294808708</v>
      </c>
      <c r="AF142" s="14">
        <f t="shared" si="51"/>
        <v>0.70110134559451476</v>
      </c>
      <c r="AG142" s="14">
        <f t="shared" si="51"/>
        <v>0.22617681347639249</v>
      </c>
      <c r="AH142" s="18">
        <f t="shared" si="51"/>
        <v>1.0863472781364203</v>
      </c>
      <c r="AI142" s="18">
        <f t="shared" si="51"/>
        <v>0.51815060596989693</v>
      </c>
      <c r="AJ142" s="18">
        <f t="shared" si="51"/>
        <v>0.33033399592128648</v>
      </c>
      <c r="AK142" s="14"/>
      <c r="AL142" s="38"/>
      <c r="AN142" s="32" t="s">
        <v>217</v>
      </c>
      <c r="AO142" s="14">
        <f t="shared" si="52"/>
        <v>1.4269550459114844</v>
      </c>
      <c r="AP142" s="14">
        <f t="shared" si="53"/>
        <v>1.1309395927136425</v>
      </c>
      <c r="AQ142" s="14">
        <f t="shared" si="54"/>
        <v>0.97295400370795448</v>
      </c>
      <c r="AR142" s="18">
        <f t="shared" si="55"/>
        <v>1.1654277225450906</v>
      </c>
      <c r="AS142" s="18">
        <f t="shared" si="56"/>
        <v>0.996244067073496</v>
      </c>
      <c r="AT142" s="18">
        <f t="shared" si="57"/>
        <v>1.0457954445131101</v>
      </c>
      <c r="AV142" s="32" t="s">
        <v>217</v>
      </c>
      <c r="AW142" s="14">
        <f t="shared" si="58"/>
        <v>0.51293988557601766</v>
      </c>
      <c r="AX142" s="14">
        <f t="shared" si="58"/>
        <v>0.17752187219255358</v>
      </c>
      <c r="AY142" s="14">
        <f t="shared" si="58"/>
        <v>-3.9556491516080199E-2</v>
      </c>
      <c r="AZ142" s="18">
        <f t="shared" si="58"/>
        <v>0.22085953423156715</v>
      </c>
      <c r="BA142" s="18">
        <f t="shared" si="58"/>
        <v>-5.4288674320643266E-3</v>
      </c>
      <c r="BB142" s="18">
        <f t="shared" si="58"/>
        <v>6.4600690928813681E-2</v>
      </c>
      <c r="BD142" s="66">
        <f t="shared" si="61"/>
        <v>0.21696842208416367</v>
      </c>
      <c r="BE142" s="67">
        <f t="shared" si="62"/>
        <v>9.3343785909438828E-2</v>
      </c>
    </row>
    <row r="143" spans="1:57" x14ac:dyDescent="0.2">
      <c r="A143" s="32" t="s">
        <v>218</v>
      </c>
      <c r="B143" s="37">
        <v>1895.78</v>
      </c>
      <c r="C143" s="37">
        <v>1715.17</v>
      </c>
      <c r="D143" s="31">
        <v>64.8</v>
      </c>
      <c r="E143" s="14">
        <v>2763.41</v>
      </c>
      <c r="F143" s="14">
        <v>1791.21</v>
      </c>
      <c r="G143" s="31">
        <v>64.8</v>
      </c>
      <c r="H143" s="14">
        <v>2225.02</v>
      </c>
      <c r="I143" s="14">
        <v>1480.99</v>
      </c>
      <c r="J143" s="14">
        <v>582</v>
      </c>
      <c r="K143" s="14"/>
      <c r="L143" s="66">
        <f t="shared" si="59"/>
        <v>314.55666666666662</v>
      </c>
      <c r="M143" s="67">
        <f t="shared" si="60"/>
        <v>204.08666666666682</v>
      </c>
      <c r="N143" s="14"/>
      <c r="P143" s="32" t="s">
        <v>218</v>
      </c>
      <c r="Q143" s="18">
        <f>B143/B$19</f>
        <v>3.7856543791684971</v>
      </c>
      <c r="R143" s="18">
        <f>C143/C$19</f>
        <v>5.6559604286892009</v>
      </c>
      <c r="S143" s="18">
        <f>D143/D$19</f>
        <v>1</v>
      </c>
      <c r="T143" s="14">
        <f>E143/(B$19)</f>
        <v>5.5182115899197255</v>
      </c>
      <c r="U143" s="14">
        <f>F143/(C$19)</f>
        <v>5.9067106347897775</v>
      </c>
      <c r="V143" s="14">
        <f>G143/(D$19)</f>
        <v>1</v>
      </c>
      <c r="W143" s="18">
        <f>H143/(B$19)</f>
        <v>4.4431087503494551</v>
      </c>
      <c r="X143" s="18">
        <f>I143/(C$19)</f>
        <v>4.8837262984336354</v>
      </c>
      <c r="Y143" s="18">
        <f>J143/(D$19)</f>
        <v>8.9814814814814827</v>
      </c>
      <c r="AA143" s="32" t="s">
        <v>218</v>
      </c>
      <c r="AB143" s="18">
        <f t="shared" si="51"/>
        <v>1.920542702583991</v>
      </c>
      <c r="AC143" s="18">
        <f t="shared" si="51"/>
        <v>2.4997720265239805</v>
      </c>
      <c r="AD143" s="18">
        <f t="shared" si="51"/>
        <v>0</v>
      </c>
      <c r="AE143" s="14">
        <f t="shared" si="51"/>
        <v>2.4642007763496467</v>
      </c>
      <c r="AF143" s="14">
        <f t="shared" si="51"/>
        <v>2.5623549371715102</v>
      </c>
      <c r="AG143" s="14">
        <f t="shared" si="51"/>
        <v>0</v>
      </c>
      <c r="AH143" s="18">
        <f t="shared" si="51"/>
        <v>2.1515694534500458</v>
      </c>
      <c r="AI143" s="18">
        <f t="shared" si="51"/>
        <v>2.2879823487779825</v>
      </c>
      <c r="AJ143" s="18">
        <f t="shared" si="51"/>
        <v>3.1669534349110218</v>
      </c>
      <c r="AK143" s="14"/>
      <c r="AL143" s="38"/>
      <c r="AN143" s="32" t="s">
        <v>218</v>
      </c>
      <c r="AO143" s="14">
        <f t="shared" si="52"/>
        <v>1.4576638639504584</v>
      </c>
      <c r="AP143" s="14">
        <f t="shared" si="53"/>
        <v>1.0443337978159599</v>
      </c>
      <c r="AQ143" s="14">
        <f t="shared" si="54"/>
        <v>1</v>
      </c>
      <c r="AR143" s="18">
        <f t="shared" si="55"/>
        <v>1.1736699406049225</v>
      </c>
      <c r="AS143" s="18">
        <f t="shared" si="56"/>
        <v>0.86346542908283141</v>
      </c>
      <c r="AT143" s="18">
        <f t="shared" si="57"/>
        <v>8.9814814814814827</v>
      </c>
      <c r="AV143" s="32" t="s">
        <v>218</v>
      </c>
      <c r="AW143" s="14">
        <f t="shared" si="58"/>
        <v>0.54365807376565578</v>
      </c>
      <c r="AX143" s="14">
        <f t="shared" si="58"/>
        <v>6.25829106475293E-2</v>
      </c>
      <c r="AY143" s="14">
        <f t="shared" si="58"/>
        <v>0</v>
      </c>
      <c r="AZ143" s="18">
        <f t="shared" si="58"/>
        <v>0.23102675086605498</v>
      </c>
      <c r="BA143" s="18">
        <f t="shared" si="58"/>
        <v>-0.21178967774599827</v>
      </c>
      <c r="BB143" s="18">
        <f t="shared" si="58"/>
        <v>3.1669534349110218</v>
      </c>
      <c r="BD143" s="66">
        <f t="shared" si="61"/>
        <v>0.20208032813772836</v>
      </c>
      <c r="BE143" s="67">
        <f t="shared" si="62"/>
        <v>1.0620635026770262</v>
      </c>
    </row>
    <row r="144" spans="1:57" x14ac:dyDescent="0.2">
      <c r="A144" s="32" t="s">
        <v>219</v>
      </c>
      <c r="B144" s="37">
        <v>265.79000000000002</v>
      </c>
      <c r="C144" s="37">
        <v>259.47000000000003</v>
      </c>
      <c r="D144" s="37">
        <v>42.52</v>
      </c>
      <c r="E144" s="14">
        <v>331.51</v>
      </c>
      <c r="F144" s="14">
        <v>233.91</v>
      </c>
      <c r="G144" s="14">
        <v>49.69</v>
      </c>
      <c r="H144" s="14">
        <v>314.41000000000003</v>
      </c>
      <c r="I144" s="14">
        <v>222.22</v>
      </c>
      <c r="J144" s="14">
        <v>59.75</v>
      </c>
      <c r="K144" s="14"/>
      <c r="L144" s="66">
        <f t="shared" si="59"/>
        <v>15.776666666666642</v>
      </c>
      <c r="M144" s="67">
        <f t="shared" si="60"/>
        <v>9.5333333333333314</v>
      </c>
      <c r="N144" s="14"/>
      <c r="P144" s="32" t="s">
        <v>219</v>
      </c>
      <c r="Q144" s="18">
        <f>B144/B$20</f>
        <v>5.1142967096401772</v>
      </c>
      <c r="R144" s="18">
        <f>C144/C$20</f>
        <v>6.1023047977422396</v>
      </c>
      <c r="S144" s="18">
        <f>D144/D$20</f>
        <v>0.80045180722891573</v>
      </c>
      <c r="T144" s="14">
        <f>E144/(B$20)</f>
        <v>6.3788724263998464</v>
      </c>
      <c r="U144" s="14">
        <f>F144/(C$20)</f>
        <v>5.501175917215428</v>
      </c>
      <c r="V144" s="14">
        <f>G144/(D$20)</f>
        <v>0.93542921686746994</v>
      </c>
      <c r="W144" s="18">
        <f>H144/(B$20)</f>
        <v>6.0498364441023673</v>
      </c>
      <c r="X144" s="18">
        <f>I144/(C$20)</f>
        <v>5.226246472248353</v>
      </c>
      <c r="Y144" s="18">
        <f>J144/(D$20)</f>
        <v>1.1248117469879519</v>
      </c>
      <c r="AA144" s="32" t="s">
        <v>219</v>
      </c>
      <c r="AB144" s="18">
        <f t="shared" si="51"/>
        <v>2.3545358620087908</v>
      </c>
      <c r="AC144" s="18">
        <f t="shared" si="51"/>
        <v>2.6093542414061144</v>
      </c>
      <c r="AD144" s="18">
        <f t="shared" si="51"/>
        <v>-0.32111354981581997</v>
      </c>
      <c r="AE144" s="14">
        <f t="shared" si="51"/>
        <v>2.6733014257754046</v>
      </c>
      <c r="AF144" s="14">
        <f t="shared" si="51"/>
        <v>2.4597400383834085</v>
      </c>
      <c r="AG144" s="14">
        <f t="shared" si="51"/>
        <v>-9.6299604796814764E-2</v>
      </c>
      <c r="AH144" s="18">
        <f t="shared" si="51"/>
        <v>2.5968961399951707</v>
      </c>
      <c r="AI144" s="18">
        <f t="shared" si="51"/>
        <v>2.3857751644408505</v>
      </c>
      <c r="AJ144" s="18">
        <f t="shared" si="51"/>
        <v>0.16968356640854868</v>
      </c>
      <c r="AK144" s="14"/>
      <c r="AL144" s="38"/>
      <c r="AN144" s="32" t="s">
        <v>219</v>
      </c>
      <c r="AO144" s="14">
        <f t="shared" si="52"/>
        <v>1.2472628767071747</v>
      </c>
      <c r="AP144" s="14">
        <f t="shared" si="53"/>
        <v>0.90149150190773486</v>
      </c>
      <c r="AQ144" s="14">
        <f t="shared" si="54"/>
        <v>1.1686265286923798</v>
      </c>
      <c r="AR144" s="18">
        <f t="shared" si="55"/>
        <v>1.1829263704428308</v>
      </c>
      <c r="AS144" s="18">
        <f t="shared" si="56"/>
        <v>0.85643812386788443</v>
      </c>
      <c r="AT144" s="18">
        <f t="shared" si="57"/>
        <v>1.4052210724365004</v>
      </c>
      <c r="AV144" s="32" t="s">
        <v>219</v>
      </c>
      <c r="AW144" s="14">
        <f t="shared" si="58"/>
        <v>0.31876556376661364</v>
      </c>
      <c r="AX144" s="14">
        <f t="shared" si="58"/>
        <v>-0.14961420302270625</v>
      </c>
      <c r="AY144" s="14">
        <f t="shared" si="58"/>
        <v>0.22481394501900492</v>
      </c>
      <c r="AZ144" s="18">
        <f t="shared" si="58"/>
        <v>0.2423602779863796</v>
      </c>
      <c r="BA144" s="18">
        <f t="shared" si="58"/>
        <v>-0.22357907696526388</v>
      </c>
      <c r="BB144" s="18">
        <f t="shared" si="58"/>
        <v>0.4907971162243685</v>
      </c>
      <c r="BD144" s="66">
        <f t="shared" si="61"/>
        <v>0.13132176858763744</v>
      </c>
      <c r="BE144" s="67">
        <f t="shared" si="62"/>
        <v>0.16985943908182807</v>
      </c>
    </row>
    <row r="145" spans="1:57" x14ac:dyDescent="0.2">
      <c r="A145" s="32" t="s">
        <v>220</v>
      </c>
      <c r="B145" s="37">
        <v>8.32</v>
      </c>
      <c r="C145" s="37">
        <v>5.79</v>
      </c>
      <c r="D145" s="31">
        <v>4.0999999999999996</v>
      </c>
      <c r="E145" s="14">
        <v>10.11</v>
      </c>
      <c r="F145" s="14">
        <v>5.79</v>
      </c>
      <c r="G145" s="31">
        <v>4.0999999999999996</v>
      </c>
      <c r="H145" s="14">
        <v>16.989999999999998</v>
      </c>
      <c r="I145" s="31">
        <v>4.0999999999999996</v>
      </c>
      <c r="J145" s="31">
        <v>4.0999999999999996</v>
      </c>
      <c r="L145" s="66">
        <f t="shared" si="59"/>
        <v>0.59666666666666668</v>
      </c>
      <c r="M145" s="67">
        <f t="shared" si="60"/>
        <v>2.3266666666666662</v>
      </c>
      <c r="P145" s="32" t="s">
        <v>220</v>
      </c>
      <c r="Q145" s="18">
        <f>B145/B$21</f>
        <v>2.0292682926829269</v>
      </c>
      <c r="R145" s="18">
        <f>C145/C$21</f>
        <v>1.4121951219512197</v>
      </c>
      <c r="S145" s="18">
        <f>D145/D$21</f>
        <v>1</v>
      </c>
      <c r="T145" s="14">
        <f>E145/(B$21)</f>
        <v>2.4658536585365853</v>
      </c>
      <c r="U145" s="14">
        <f>F145/(C$21)</f>
        <v>1.4121951219512197</v>
      </c>
      <c r="V145" s="14">
        <f>G145/(D$21)</f>
        <v>1</v>
      </c>
      <c r="W145" s="18">
        <f>H145/(B$21)</f>
        <v>4.1439024390243899</v>
      </c>
      <c r="X145" s="18">
        <f>I145/(C$21)</f>
        <v>1</v>
      </c>
      <c r="Y145" s="18">
        <f>J145/(D$21)</f>
        <v>1</v>
      </c>
      <c r="AA145" s="32" t="s">
        <v>220</v>
      </c>
      <c r="AB145" s="18">
        <f t="shared" si="51"/>
        <v>1.0209596186356462</v>
      </c>
      <c r="AC145" s="18">
        <f t="shared" si="51"/>
        <v>0.49793943848379074</v>
      </c>
      <c r="AD145" s="18">
        <f t="shared" si="51"/>
        <v>0</v>
      </c>
      <c r="AE145" s="14">
        <f t="shared" si="51"/>
        <v>1.3020871823975686</v>
      </c>
      <c r="AF145" s="14">
        <f t="shared" si="51"/>
        <v>0.49793943848379074</v>
      </c>
      <c r="AG145" s="14">
        <f t="shared" si="51"/>
        <v>0</v>
      </c>
      <c r="AH145" s="18">
        <f t="shared" si="51"/>
        <v>2.0509900376787744</v>
      </c>
      <c r="AI145" s="18">
        <f t="shared" si="51"/>
        <v>0</v>
      </c>
      <c r="AJ145" s="18">
        <f t="shared" si="51"/>
        <v>0</v>
      </c>
      <c r="AK145" s="14"/>
      <c r="AL145" s="38"/>
      <c r="AN145" s="32" t="s">
        <v>220</v>
      </c>
      <c r="AO145" s="14">
        <f t="shared" si="52"/>
        <v>1.2151442307692306</v>
      </c>
      <c r="AP145" s="14">
        <f t="shared" si="53"/>
        <v>1</v>
      </c>
      <c r="AQ145" s="14">
        <f t="shared" si="54"/>
        <v>1</v>
      </c>
      <c r="AR145" s="18">
        <f t="shared" si="55"/>
        <v>2.0420673076923075</v>
      </c>
      <c r="AS145" s="18">
        <f t="shared" si="56"/>
        <v>0.70811744386873909</v>
      </c>
      <c r="AT145" s="18">
        <f t="shared" si="57"/>
        <v>1</v>
      </c>
      <c r="AV145" s="32" t="s">
        <v>220</v>
      </c>
      <c r="AW145" s="14">
        <f t="shared" si="58"/>
        <v>0.28112756376192233</v>
      </c>
      <c r="AX145" s="14">
        <f t="shared" si="58"/>
        <v>0</v>
      </c>
      <c r="AY145" s="14">
        <f t="shared" si="58"/>
        <v>0</v>
      </c>
      <c r="AZ145" s="18">
        <f t="shared" si="58"/>
        <v>1.0300304190431282</v>
      </c>
      <c r="BA145" s="18">
        <f t="shared" si="58"/>
        <v>-0.4979394384837908</v>
      </c>
      <c r="BB145" s="18">
        <f t="shared" si="58"/>
        <v>0</v>
      </c>
      <c r="BD145" s="66">
        <f t="shared" si="61"/>
        <v>9.3709187920640771E-2</v>
      </c>
      <c r="BE145" s="67">
        <f t="shared" si="62"/>
        <v>0.17736366018644581</v>
      </c>
    </row>
    <row r="146" spans="1:57" x14ac:dyDescent="0.2">
      <c r="A146" s="32" t="s">
        <v>221</v>
      </c>
      <c r="B146" s="31">
        <v>0.26</v>
      </c>
      <c r="C146" s="37">
        <v>6.25</v>
      </c>
      <c r="D146" s="37">
        <v>2.4700000000000002</v>
      </c>
      <c r="E146" s="31">
        <v>0.26</v>
      </c>
      <c r="F146" s="14">
        <v>5.61</v>
      </c>
      <c r="G146" s="14">
        <v>4.0199999999999996</v>
      </c>
      <c r="H146" s="31">
        <v>0.26</v>
      </c>
      <c r="I146" s="14">
        <v>5.61</v>
      </c>
      <c r="J146" s="14">
        <v>4.34</v>
      </c>
      <c r="K146" s="14"/>
      <c r="L146" s="66">
        <f t="shared" si="59"/>
        <v>0.30333333333333323</v>
      </c>
      <c r="M146" s="67">
        <f t="shared" si="60"/>
        <v>0.41000000000000014</v>
      </c>
      <c r="N146" s="14"/>
      <c r="P146" s="32" t="s">
        <v>221</v>
      </c>
      <c r="Q146" s="18">
        <f>B146/B$22</f>
        <v>1</v>
      </c>
      <c r="R146" s="18">
        <f>C146/C$22</f>
        <v>1.4400921658986177</v>
      </c>
      <c r="S146" s="18">
        <f>D146/D$22</f>
        <v>0.80194805194805197</v>
      </c>
      <c r="T146" s="14">
        <f>E146/(B$22)</f>
        <v>1</v>
      </c>
      <c r="U146" s="14">
        <f>F146/(C$22)</f>
        <v>1.2926267281105992</v>
      </c>
      <c r="V146" s="14">
        <f>G146/(D$22)</f>
        <v>1.305194805194805</v>
      </c>
      <c r="W146" s="18">
        <f>H146/(B$22)</f>
        <v>1</v>
      </c>
      <c r="X146" s="18">
        <f>I146/(C$22)</f>
        <v>1.2926267281105992</v>
      </c>
      <c r="Y146" s="18">
        <f>J146/(D$22)</f>
        <v>1.4090909090909089</v>
      </c>
      <c r="AA146" s="32" t="s">
        <v>221</v>
      </c>
      <c r="AB146" s="18">
        <f t="shared" si="51"/>
        <v>0</v>
      </c>
      <c r="AC146" s="18">
        <f t="shared" si="51"/>
        <v>0.52616114710497019</v>
      </c>
      <c r="AD146" s="18">
        <f t="shared" si="51"/>
        <v>-0.3184193091102237</v>
      </c>
      <c r="AE146" s="14">
        <f t="shared" si="51"/>
        <v>0</v>
      </c>
      <c r="AF146" s="14">
        <f t="shared" si="51"/>
        <v>0.37030572816431367</v>
      </c>
      <c r="AG146" s="14">
        <f t="shared" si="51"/>
        <v>0.38426515048402704</v>
      </c>
      <c r="AH146" s="18">
        <f t="shared" si="51"/>
        <v>0</v>
      </c>
      <c r="AI146" s="18">
        <f t="shared" si="51"/>
        <v>0.37030572816431367</v>
      </c>
      <c r="AJ146" s="18">
        <f t="shared" si="51"/>
        <v>0.49476469174957788</v>
      </c>
      <c r="AK146" s="14"/>
      <c r="AL146" s="38"/>
      <c r="AN146" s="32" t="s">
        <v>221</v>
      </c>
      <c r="AO146" s="14">
        <f t="shared" si="52"/>
        <v>1</v>
      </c>
      <c r="AP146" s="14">
        <f t="shared" si="53"/>
        <v>0.89760000000000006</v>
      </c>
      <c r="AQ146" s="14">
        <f t="shared" si="54"/>
        <v>1.6275303643724692</v>
      </c>
      <c r="AR146" s="18">
        <f t="shared" si="55"/>
        <v>1</v>
      </c>
      <c r="AS146" s="18">
        <f t="shared" si="56"/>
        <v>0.89760000000000006</v>
      </c>
      <c r="AT146" s="18">
        <f t="shared" si="57"/>
        <v>1.7570850202429147</v>
      </c>
      <c r="AV146" s="32" t="s">
        <v>221</v>
      </c>
      <c r="AW146" s="14">
        <f t="shared" si="58"/>
        <v>0</v>
      </c>
      <c r="AX146" s="14">
        <f t="shared" si="58"/>
        <v>-0.15585541894065644</v>
      </c>
      <c r="AY146" s="14">
        <f t="shared" si="58"/>
        <v>0.70268445959425063</v>
      </c>
      <c r="AZ146" s="18">
        <f t="shared" si="58"/>
        <v>0</v>
      </c>
      <c r="BA146" s="18">
        <f t="shared" si="58"/>
        <v>-0.15585541894065644</v>
      </c>
      <c r="BB146" s="18">
        <f t="shared" si="58"/>
        <v>0.81318400085980136</v>
      </c>
      <c r="BD146" s="66">
        <f t="shared" si="61"/>
        <v>0.1822763468845314</v>
      </c>
      <c r="BE146" s="67">
        <f t="shared" si="62"/>
        <v>0.21910952730638164</v>
      </c>
    </row>
    <row r="147" spans="1:57" x14ac:dyDescent="0.2">
      <c r="A147" s="32" t="s">
        <v>222</v>
      </c>
      <c r="B147" s="37">
        <v>62.51</v>
      </c>
      <c r="C147" s="37">
        <v>70.23</v>
      </c>
      <c r="D147" s="37">
        <v>11.85</v>
      </c>
      <c r="E147" s="14">
        <v>74.349999999999994</v>
      </c>
      <c r="F147" s="14">
        <v>39.4</v>
      </c>
      <c r="G147" s="14">
        <v>9.66</v>
      </c>
      <c r="H147" s="14">
        <v>49.87</v>
      </c>
      <c r="I147" s="14">
        <v>51.47</v>
      </c>
      <c r="J147" s="14">
        <v>14.74</v>
      </c>
      <c r="K147" s="14"/>
      <c r="L147" s="66">
        <f t="shared" si="59"/>
        <v>-7.0600000000000023</v>
      </c>
      <c r="M147" s="67">
        <f t="shared" si="60"/>
        <v>-9.5033333333333303</v>
      </c>
      <c r="N147" s="14"/>
      <c r="P147" s="32" t="s">
        <v>222</v>
      </c>
      <c r="Q147" s="18">
        <f>B147/B$23</f>
        <v>4.7681159420289854</v>
      </c>
      <c r="R147" s="18">
        <f>C147/C$23</f>
        <v>6.1122715404699743</v>
      </c>
      <c r="S147" s="18">
        <f>D147/D$23</f>
        <v>1.4468864468864469</v>
      </c>
      <c r="T147" s="14">
        <f>E147/(B$23)</f>
        <v>5.6712433257055679</v>
      </c>
      <c r="U147" s="14">
        <f>F147/(C$23)</f>
        <v>3.4290687554395123</v>
      </c>
      <c r="V147" s="14">
        <f>G147/(D$23)</f>
        <v>1.1794871794871795</v>
      </c>
      <c r="W147" s="18">
        <f>H147/(B$23)</f>
        <v>3.8039664378337146</v>
      </c>
      <c r="X147" s="18">
        <f>I147/(C$23)</f>
        <v>4.4795474325500431</v>
      </c>
      <c r="Y147" s="18">
        <f>J147/(D$23)</f>
        <v>1.7997557997557998</v>
      </c>
      <c r="AA147" s="32" t="s">
        <v>222</v>
      </c>
      <c r="AB147" s="18">
        <f t="shared" si="51"/>
        <v>2.2534193169570722</v>
      </c>
      <c r="AC147" s="18">
        <f t="shared" si="51"/>
        <v>2.6117086371870561</v>
      </c>
      <c r="AD147" s="18">
        <f t="shared" si="51"/>
        <v>0.53295170214461285</v>
      </c>
      <c r="AE147" s="14">
        <f t="shared" si="51"/>
        <v>2.5036650567180265</v>
      </c>
      <c r="AF147" s="14">
        <f t="shared" si="51"/>
        <v>1.7778168316976253</v>
      </c>
      <c r="AG147" s="14">
        <f t="shared" si="51"/>
        <v>0.23815973719476458</v>
      </c>
      <c r="AH147" s="18">
        <f t="shared" si="51"/>
        <v>1.9275045174433598</v>
      </c>
      <c r="AI147" s="18">
        <f t="shared" si="51"/>
        <v>2.1633529845604214</v>
      </c>
      <c r="AJ147" s="18">
        <f t="shared" si="51"/>
        <v>0.84780116745406109</v>
      </c>
      <c r="AK147" s="14"/>
      <c r="AL147" s="38"/>
      <c r="AN147" s="32" t="s">
        <v>222</v>
      </c>
      <c r="AO147" s="14">
        <f t="shared" si="52"/>
        <v>1.1894096944488881</v>
      </c>
      <c r="AP147" s="14">
        <f t="shared" si="53"/>
        <v>0.56101381176135545</v>
      </c>
      <c r="AQ147" s="14">
        <f t="shared" si="54"/>
        <v>0.81518987341772153</v>
      </c>
      <c r="AR147" s="18">
        <f t="shared" si="55"/>
        <v>0.79779235322348419</v>
      </c>
      <c r="AS147" s="18">
        <f t="shared" si="56"/>
        <v>0.73287768759789262</v>
      </c>
      <c r="AT147" s="18">
        <f t="shared" si="57"/>
        <v>1.2438818565400844</v>
      </c>
      <c r="AV147" s="32" t="s">
        <v>222</v>
      </c>
      <c r="AW147" s="14">
        <f t="shared" si="58"/>
        <v>0.25024573976095393</v>
      </c>
      <c r="AX147" s="14">
        <f t="shared" si="58"/>
        <v>-0.83389180548943054</v>
      </c>
      <c r="AY147" s="14">
        <f t="shared" si="58"/>
        <v>-0.29479196494984827</v>
      </c>
      <c r="AZ147" s="18">
        <f t="shared" si="58"/>
        <v>-0.32591479951371283</v>
      </c>
      <c r="BA147" s="18">
        <f t="shared" si="58"/>
        <v>-0.44835565262663452</v>
      </c>
      <c r="BB147" s="18">
        <f t="shared" si="58"/>
        <v>0.3148494653094483</v>
      </c>
      <c r="BD147" s="66">
        <f t="shared" si="61"/>
        <v>-0.29281267689277496</v>
      </c>
      <c r="BE147" s="67">
        <f t="shared" si="62"/>
        <v>-0.15314032894363303</v>
      </c>
    </row>
    <row r="148" spans="1:57" x14ac:dyDescent="0.2">
      <c r="A148" s="32" t="s">
        <v>223</v>
      </c>
      <c r="B148" s="31">
        <v>1.6</v>
      </c>
      <c r="C148" s="37">
        <v>3.66</v>
      </c>
      <c r="D148" s="31">
        <v>1.6</v>
      </c>
      <c r="E148" s="31">
        <v>1.6</v>
      </c>
      <c r="F148" s="14">
        <v>4.18</v>
      </c>
      <c r="G148" s="31">
        <v>1.6</v>
      </c>
      <c r="H148" s="31">
        <v>1.6</v>
      </c>
      <c r="I148" s="14">
        <v>3.66</v>
      </c>
      <c r="J148" s="14">
        <v>4.18</v>
      </c>
      <c r="K148" s="14"/>
      <c r="L148" s="66">
        <f t="shared" si="59"/>
        <v>0.1733333333333329</v>
      </c>
      <c r="M148" s="67">
        <f t="shared" si="60"/>
        <v>0.85999999999999988</v>
      </c>
      <c r="N148" s="14"/>
      <c r="P148" s="32" t="s">
        <v>223</v>
      </c>
      <c r="Q148" s="18">
        <f>B148/B$24</f>
        <v>1</v>
      </c>
      <c r="R148" s="18">
        <f>C148/C$24</f>
        <v>2.2875000000000001</v>
      </c>
      <c r="S148" s="18">
        <f>D148/D$24</f>
        <v>1</v>
      </c>
      <c r="T148" s="14">
        <f>E148/(B$24)</f>
        <v>1</v>
      </c>
      <c r="U148" s="14">
        <f>F148/(C$24)</f>
        <v>2.6124999999999998</v>
      </c>
      <c r="V148" s="14">
        <f>G148/(D$24)</f>
        <v>1</v>
      </c>
      <c r="W148" s="18">
        <f>H148/(B$24)</f>
        <v>1</v>
      </c>
      <c r="X148" s="18">
        <f>I148/(C$24)</f>
        <v>2.2875000000000001</v>
      </c>
      <c r="Y148" s="18">
        <f>J148/(D$24)</f>
        <v>2.6124999999999998</v>
      </c>
      <c r="AA148" s="32" t="s">
        <v>223</v>
      </c>
      <c r="AB148" s="18">
        <f t="shared" si="51"/>
        <v>0</v>
      </c>
      <c r="AC148" s="18">
        <f t="shared" si="51"/>
        <v>1.1937717433966801</v>
      </c>
      <c r="AD148" s="18">
        <f t="shared" si="51"/>
        <v>0</v>
      </c>
      <c r="AE148" s="14">
        <f t="shared" si="51"/>
        <v>0</v>
      </c>
      <c r="AF148" s="14">
        <f t="shared" si="51"/>
        <v>1.3854310371935203</v>
      </c>
      <c r="AG148" s="14">
        <f t="shared" si="51"/>
        <v>0</v>
      </c>
      <c r="AH148" s="18">
        <f t="shared" si="51"/>
        <v>0</v>
      </c>
      <c r="AI148" s="18">
        <f t="shared" si="51"/>
        <v>1.1937717433966801</v>
      </c>
      <c r="AJ148" s="18">
        <f t="shared" si="51"/>
        <v>1.3854310371935203</v>
      </c>
      <c r="AK148" s="14"/>
      <c r="AL148" s="38"/>
      <c r="AN148" s="32" t="s">
        <v>223</v>
      </c>
      <c r="AO148" s="14">
        <f t="shared" si="52"/>
        <v>1</v>
      </c>
      <c r="AP148" s="14">
        <f t="shared" si="53"/>
        <v>1.1420765027322404</v>
      </c>
      <c r="AQ148" s="14">
        <f t="shared" si="54"/>
        <v>1</v>
      </c>
      <c r="AR148" s="18">
        <f t="shared" si="55"/>
        <v>1</v>
      </c>
      <c r="AS148" s="18">
        <f t="shared" si="56"/>
        <v>1</v>
      </c>
      <c r="AT148" s="18">
        <f t="shared" si="57"/>
        <v>2.6124999999999998</v>
      </c>
      <c r="AV148" s="32" t="s">
        <v>223</v>
      </c>
      <c r="AW148" s="14">
        <f t="shared" si="58"/>
        <v>0</v>
      </c>
      <c r="AX148" s="14">
        <f t="shared" si="58"/>
        <v>0.19165929379684024</v>
      </c>
      <c r="AY148" s="14">
        <f t="shared" si="58"/>
        <v>0</v>
      </c>
      <c r="AZ148" s="18">
        <f t="shared" si="58"/>
        <v>0</v>
      </c>
      <c r="BA148" s="18">
        <f t="shared" si="58"/>
        <v>0</v>
      </c>
      <c r="BB148" s="18">
        <f t="shared" si="58"/>
        <v>1.3854310371935203</v>
      </c>
      <c r="BD148" s="66">
        <f t="shared" si="61"/>
        <v>6.3886431265613414E-2</v>
      </c>
      <c r="BE148" s="67">
        <f t="shared" si="62"/>
        <v>0.46181034573117347</v>
      </c>
    </row>
    <row r="149" spans="1:57" x14ac:dyDescent="0.2">
      <c r="A149" s="32" t="s">
        <v>224</v>
      </c>
      <c r="B149" s="37">
        <v>19.239999999999998</v>
      </c>
      <c r="C149" s="31">
        <v>1.57</v>
      </c>
      <c r="D149" s="31">
        <v>1.57</v>
      </c>
      <c r="E149" s="14">
        <v>22.65</v>
      </c>
      <c r="F149" s="31">
        <v>1.57</v>
      </c>
      <c r="G149" s="31">
        <v>1.57</v>
      </c>
      <c r="H149" s="14">
        <v>14.03</v>
      </c>
      <c r="I149" s="31">
        <v>1.57</v>
      </c>
      <c r="J149" s="31">
        <v>1.57</v>
      </c>
      <c r="L149" s="66">
        <f t="shared" si="59"/>
        <v>1.1366666666666658</v>
      </c>
      <c r="M149" s="67">
        <f t="shared" si="60"/>
        <v>-1.7366666666666672</v>
      </c>
      <c r="P149" s="32" t="s">
        <v>224</v>
      </c>
      <c r="Q149" s="18">
        <f>B149/B$25</f>
        <v>1.2192648922686946</v>
      </c>
      <c r="R149" s="18">
        <f>C149/C$25</f>
        <v>1</v>
      </c>
      <c r="S149" s="18">
        <f>D149/D$25</f>
        <v>1</v>
      </c>
      <c r="T149" s="14">
        <f>E149/(B$25)</f>
        <v>1.435361216730038</v>
      </c>
      <c r="U149" s="14">
        <f>F149/(C$25)</f>
        <v>1</v>
      </c>
      <c r="V149" s="14">
        <f>G149/(D$25)</f>
        <v>1</v>
      </c>
      <c r="W149" s="18">
        <f>H149/(B$25)</f>
        <v>0.88910012674271233</v>
      </c>
      <c r="X149" s="18">
        <f>I149/(C$25)</f>
        <v>1</v>
      </c>
      <c r="Y149" s="18">
        <f>J149/(D$25)</f>
        <v>1</v>
      </c>
      <c r="AA149" s="32" t="s">
        <v>224</v>
      </c>
      <c r="AB149" s="18">
        <f t="shared" si="51"/>
        <v>0.28601159375658353</v>
      </c>
      <c r="AC149" s="18">
        <f t="shared" si="51"/>
        <v>0</v>
      </c>
      <c r="AD149" s="18">
        <f t="shared" si="51"/>
        <v>0</v>
      </c>
      <c r="AE149" s="14">
        <f t="shared" si="51"/>
        <v>0.52141384492013887</v>
      </c>
      <c r="AF149" s="14">
        <f t="shared" si="51"/>
        <v>0</v>
      </c>
      <c r="AG149" s="14">
        <f t="shared" si="51"/>
        <v>0</v>
      </c>
      <c r="AH149" s="18">
        <f t="shared" si="51"/>
        <v>-0.16958219639355934</v>
      </c>
      <c r="AI149" s="18">
        <f t="shared" si="51"/>
        <v>0</v>
      </c>
      <c r="AJ149" s="18">
        <f t="shared" si="51"/>
        <v>0</v>
      </c>
      <c r="AK149" s="14"/>
      <c r="AL149" s="38"/>
      <c r="AN149" s="32" t="s">
        <v>224</v>
      </c>
      <c r="AO149" s="14">
        <f t="shared" si="52"/>
        <v>1.1772349272349272</v>
      </c>
      <c r="AP149" s="14">
        <f t="shared" si="53"/>
        <v>1</v>
      </c>
      <c r="AQ149" s="14">
        <f t="shared" si="54"/>
        <v>1</v>
      </c>
      <c r="AR149" s="18">
        <f t="shared" si="55"/>
        <v>0.72920997920997921</v>
      </c>
      <c r="AS149" s="18">
        <f t="shared" si="56"/>
        <v>1</v>
      </c>
      <c r="AT149" s="18">
        <f t="shared" si="57"/>
        <v>1</v>
      </c>
      <c r="AV149" s="32" t="s">
        <v>224</v>
      </c>
      <c r="AW149" s="14">
        <f t="shared" si="58"/>
        <v>0.23540225116355545</v>
      </c>
      <c r="AX149" s="14">
        <f t="shared" si="58"/>
        <v>0</v>
      </c>
      <c r="AY149" s="14">
        <f t="shared" si="58"/>
        <v>0</v>
      </c>
      <c r="AZ149" s="18">
        <f t="shared" si="58"/>
        <v>-0.45559379015014279</v>
      </c>
      <c r="BA149" s="18">
        <f t="shared" si="58"/>
        <v>0</v>
      </c>
      <c r="BB149" s="18">
        <f t="shared" si="58"/>
        <v>0</v>
      </c>
      <c r="BD149" s="66">
        <f t="shared" si="61"/>
        <v>7.8467417054518485E-2</v>
      </c>
      <c r="BE149" s="67">
        <f t="shared" si="62"/>
        <v>-0.15186459671671426</v>
      </c>
    </row>
    <row r="150" spans="1:57" x14ac:dyDescent="0.2">
      <c r="A150" s="32" t="s">
        <v>225</v>
      </c>
      <c r="B150" s="37">
        <v>69.16</v>
      </c>
      <c r="C150" s="37">
        <v>73.63</v>
      </c>
      <c r="D150" s="37">
        <v>515.04</v>
      </c>
      <c r="E150" s="14">
        <v>98.4</v>
      </c>
      <c r="F150" s="14">
        <v>106.16</v>
      </c>
      <c r="G150" s="14">
        <v>819.68</v>
      </c>
      <c r="H150" s="14">
        <v>72.06</v>
      </c>
      <c r="I150" s="14">
        <v>65.03</v>
      </c>
      <c r="J150" s="14">
        <v>629.78</v>
      </c>
      <c r="K150" s="14"/>
      <c r="L150" s="66">
        <f t="shared" si="59"/>
        <v>122.13666666666671</v>
      </c>
      <c r="M150" s="67">
        <f t="shared" si="60"/>
        <v>36.346666666666692</v>
      </c>
      <c r="N150" s="14"/>
      <c r="P150" s="32" t="s">
        <v>225</v>
      </c>
      <c r="Q150" s="18">
        <f>B150/B$26</f>
        <v>1.3180865256336953</v>
      </c>
      <c r="R150" s="18">
        <f>C150/C$26</f>
        <v>1.2054682383759003</v>
      </c>
      <c r="S150" s="18">
        <f>D150/D$26</f>
        <v>2.4191639267261622</v>
      </c>
      <c r="T150" s="14">
        <f>E150/(B$26)</f>
        <v>1.8753573470554603</v>
      </c>
      <c r="U150" s="14">
        <f>F150/(C$26)</f>
        <v>1.7380484610347087</v>
      </c>
      <c r="V150" s="14">
        <f>G150/(D$26)</f>
        <v>3.8500704556129635</v>
      </c>
      <c r="W150" s="18">
        <f>H150/(B$26)</f>
        <v>1.373356203544883</v>
      </c>
      <c r="X150" s="18">
        <f>I150/(C$26)</f>
        <v>1.0646692861820564</v>
      </c>
      <c r="Y150" s="18">
        <f>J150/(D$26)</f>
        <v>2.9581023954908408</v>
      </c>
      <c r="AA150" s="32" t="s">
        <v>225</v>
      </c>
      <c r="AB150" s="18">
        <f t="shared" si="51"/>
        <v>0.39844507899947285</v>
      </c>
      <c r="AC150" s="18">
        <f t="shared" si="51"/>
        <v>0.26959363937574699</v>
      </c>
      <c r="AD150" s="18">
        <f t="shared" si="51"/>
        <v>1.2745085321380216</v>
      </c>
      <c r="AE150" s="14">
        <f t="shared" si="51"/>
        <v>0.90716552558379349</v>
      </c>
      <c r="AF150" s="14">
        <f t="shared" si="51"/>
        <v>0.79746830857334206</v>
      </c>
      <c r="AG150" s="14">
        <f t="shared" si="51"/>
        <v>1.9448848471149074</v>
      </c>
      <c r="AH150" s="18">
        <f t="shared" si="51"/>
        <v>0.4577058617839817</v>
      </c>
      <c r="AI150" s="18">
        <f t="shared" si="51"/>
        <v>9.0405361643405596E-2</v>
      </c>
      <c r="AJ150" s="18">
        <f t="shared" si="51"/>
        <v>1.5646719925688395</v>
      </c>
      <c r="AK150" s="14"/>
      <c r="AL150" s="38"/>
      <c r="AN150" s="32" t="s">
        <v>225</v>
      </c>
      <c r="AO150" s="14">
        <f t="shared" si="52"/>
        <v>1.4227877385772125</v>
      </c>
      <c r="AP150" s="14">
        <f t="shared" si="53"/>
        <v>1.4418036126578841</v>
      </c>
      <c r="AQ150" s="14">
        <f t="shared" si="54"/>
        <v>1.5914880397639017</v>
      </c>
      <c r="AR150" s="18">
        <f t="shared" si="55"/>
        <v>1.0419317524580682</v>
      </c>
      <c r="AS150" s="18">
        <f t="shared" si="56"/>
        <v>0.88319978269727017</v>
      </c>
      <c r="AT150" s="18">
        <f t="shared" si="57"/>
        <v>1.2227788132960546</v>
      </c>
      <c r="AV150" s="32" t="s">
        <v>225</v>
      </c>
      <c r="AW150" s="14">
        <f t="shared" si="58"/>
        <v>0.50872044658432081</v>
      </c>
      <c r="AX150" s="14">
        <f t="shared" si="58"/>
        <v>0.52787466919759485</v>
      </c>
      <c r="AY150" s="14">
        <f t="shared" si="58"/>
        <v>0.67037631497688555</v>
      </c>
      <c r="AZ150" s="18">
        <f t="shared" si="58"/>
        <v>5.9260782784508512E-2</v>
      </c>
      <c r="BA150" s="18">
        <f t="shared" si="58"/>
        <v>-0.17918827773234156</v>
      </c>
      <c r="BB150" s="18">
        <f t="shared" si="58"/>
        <v>0.29016346043081753</v>
      </c>
      <c r="BD150" s="66">
        <f t="shared" si="61"/>
        <v>0.56899047691960047</v>
      </c>
      <c r="BE150" s="67">
        <f t="shared" si="62"/>
        <v>5.6745321827661489E-2</v>
      </c>
    </row>
    <row r="151" spans="1:57" x14ac:dyDescent="0.2">
      <c r="A151" s="32" t="s">
        <v>226</v>
      </c>
      <c r="B151" s="37">
        <v>30.06</v>
      </c>
      <c r="C151" s="37">
        <v>48.86</v>
      </c>
      <c r="D151" s="31">
        <v>5.3</v>
      </c>
      <c r="E151" s="14">
        <v>50.38</v>
      </c>
      <c r="F151" s="14">
        <v>43.98</v>
      </c>
      <c r="G151" s="31">
        <v>5.3</v>
      </c>
      <c r="H151" s="14">
        <v>41.16</v>
      </c>
      <c r="I151" s="14">
        <v>37.86</v>
      </c>
      <c r="J151" s="31">
        <v>5.3</v>
      </c>
      <c r="L151" s="66">
        <f t="shared" si="59"/>
        <v>5.1466666666666647</v>
      </c>
      <c r="M151" s="67">
        <f t="shared" si="60"/>
        <v>3.3333333333331439E-2</v>
      </c>
      <c r="P151" s="32" t="s">
        <v>226</v>
      </c>
      <c r="Q151" s="18">
        <f>B151/B$27</f>
        <v>5.6716981132075475</v>
      </c>
      <c r="R151" s="18">
        <f>C151/C$27</f>
        <v>3.7184170471841704</v>
      </c>
      <c r="S151" s="18">
        <f>D151/D$27</f>
        <v>1</v>
      </c>
      <c r="T151" s="14">
        <f>E151/(B$27)</f>
        <v>9.5056603773584918</v>
      </c>
      <c r="U151" s="14">
        <f>F151/(C$27)</f>
        <v>3.3470319634703194</v>
      </c>
      <c r="V151" s="14">
        <f>G151/(D$27)</f>
        <v>1</v>
      </c>
      <c r="W151" s="18">
        <f>H151/(B$27)</f>
        <v>7.7660377358490562</v>
      </c>
      <c r="X151" s="18">
        <f>I151/(C$27)</f>
        <v>2.8812785388127851</v>
      </c>
      <c r="Y151" s="18">
        <f>J151/(D$27)</f>
        <v>1</v>
      </c>
      <c r="AA151" s="32" t="s">
        <v>226</v>
      </c>
      <c r="AB151" s="18">
        <f t="shared" si="51"/>
        <v>2.5037807444658031</v>
      </c>
      <c r="AC151" s="18">
        <f t="shared" si="51"/>
        <v>1.8946885879449269</v>
      </c>
      <c r="AD151" s="18">
        <f t="shared" si="51"/>
        <v>0</v>
      </c>
      <c r="AE151" s="14">
        <f t="shared" si="51"/>
        <v>3.24878685728368</v>
      </c>
      <c r="AF151" s="14">
        <f t="shared" si="51"/>
        <v>1.7428823285326382</v>
      </c>
      <c r="AG151" s="14">
        <f t="shared" si="51"/>
        <v>0</v>
      </c>
      <c r="AH151" s="18">
        <f t="shared" si="51"/>
        <v>2.9571787174434072</v>
      </c>
      <c r="AI151" s="18">
        <f t="shared" si="51"/>
        <v>1.5267091353813755</v>
      </c>
      <c r="AJ151" s="18">
        <f t="shared" si="51"/>
        <v>0</v>
      </c>
      <c r="AK151" s="14"/>
      <c r="AL151" s="38"/>
      <c r="AN151" s="32" t="s">
        <v>226</v>
      </c>
      <c r="AO151" s="14">
        <f t="shared" si="52"/>
        <v>1.6759813705921491</v>
      </c>
      <c r="AP151" s="14">
        <f t="shared" si="53"/>
        <v>0.90012279983626686</v>
      </c>
      <c r="AQ151" s="14">
        <f t="shared" si="54"/>
        <v>1</v>
      </c>
      <c r="AR151" s="18">
        <f t="shared" si="55"/>
        <v>1.3692614770459082</v>
      </c>
      <c r="AS151" s="18">
        <f t="shared" si="56"/>
        <v>0.77486696684404421</v>
      </c>
      <c r="AT151" s="18">
        <f t="shared" si="57"/>
        <v>1</v>
      </c>
      <c r="AV151" s="32" t="s">
        <v>226</v>
      </c>
      <c r="AW151" s="14">
        <f t="shared" si="58"/>
        <v>0.74500611281787665</v>
      </c>
      <c r="AX151" s="14">
        <f t="shared" si="58"/>
        <v>-0.15180625941228834</v>
      </c>
      <c r="AY151" s="14">
        <f t="shared" si="58"/>
        <v>0</v>
      </c>
      <c r="AZ151" s="18">
        <f t="shared" si="58"/>
        <v>0.45339797297760392</v>
      </c>
      <c r="BA151" s="18">
        <f t="shared" si="58"/>
        <v>-0.36797945256355113</v>
      </c>
      <c r="BB151" s="18">
        <f t="shared" si="58"/>
        <v>0</v>
      </c>
      <c r="BD151" s="66">
        <f t="shared" si="61"/>
        <v>0.19773328446852945</v>
      </c>
      <c r="BE151" s="67">
        <f t="shared" si="62"/>
        <v>2.8472840138017597E-2</v>
      </c>
    </row>
    <row r="152" spans="1:57" x14ac:dyDescent="0.2">
      <c r="A152" s="32" t="s">
        <v>227</v>
      </c>
      <c r="B152" s="37">
        <v>183.56</v>
      </c>
      <c r="C152" s="31">
        <v>39.5</v>
      </c>
      <c r="D152" s="31">
        <v>39.5</v>
      </c>
      <c r="E152" s="14">
        <v>433.67</v>
      </c>
      <c r="F152" s="14">
        <v>120.68</v>
      </c>
      <c r="G152" s="31">
        <v>39.5</v>
      </c>
      <c r="H152" s="14">
        <v>259.02</v>
      </c>
      <c r="I152" s="14">
        <v>120.68</v>
      </c>
      <c r="J152" s="14">
        <v>98.91</v>
      </c>
      <c r="K152" s="14"/>
      <c r="L152" s="66">
        <f t="shared" si="59"/>
        <v>110.43000000000002</v>
      </c>
      <c r="M152" s="67">
        <f t="shared" si="60"/>
        <v>72.016666666666666</v>
      </c>
      <c r="N152" s="14"/>
      <c r="P152" s="32" t="s">
        <v>227</v>
      </c>
      <c r="Q152" s="18">
        <f>B152/B$28</f>
        <v>2.0289598762020562</v>
      </c>
      <c r="R152" s="18">
        <f>C152/C$28</f>
        <v>1</v>
      </c>
      <c r="S152" s="18">
        <f>D152/D$28</f>
        <v>1</v>
      </c>
      <c r="T152" s="14">
        <f>E152/(B$28)</f>
        <v>4.7935227147120596</v>
      </c>
      <c r="U152" s="14">
        <f>F152/(C$28)</f>
        <v>3.0551898734177216</v>
      </c>
      <c r="V152" s="14">
        <f>G152/(D$28)</f>
        <v>1</v>
      </c>
      <c r="W152" s="18">
        <f>H152/(B$28)</f>
        <v>2.8630485243727199</v>
      </c>
      <c r="X152" s="18">
        <f>I152/(C$28)</f>
        <v>3.0551898734177216</v>
      </c>
      <c r="Y152" s="18">
        <f>J152/(D$28)</f>
        <v>2.5040506329113925</v>
      </c>
      <c r="AA152" s="32" t="s">
        <v>227</v>
      </c>
      <c r="AB152" s="18">
        <f t="shared" si="51"/>
        <v>1.0207403352884215</v>
      </c>
      <c r="AC152" s="18">
        <f t="shared" si="51"/>
        <v>0</v>
      </c>
      <c r="AD152" s="18">
        <f t="shared" si="51"/>
        <v>0</v>
      </c>
      <c r="AE152" s="14">
        <f t="shared" si="51"/>
        <v>2.2610862687289606</v>
      </c>
      <c r="AF152" s="14">
        <f t="shared" si="51"/>
        <v>1.6112620431948748</v>
      </c>
      <c r="AG152" s="14">
        <f t="shared" si="51"/>
        <v>0</v>
      </c>
      <c r="AH152" s="18">
        <f t="shared" si="51"/>
        <v>1.5175521220587591</v>
      </c>
      <c r="AI152" s="18">
        <f t="shared" si="51"/>
        <v>1.6112620431948748</v>
      </c>
      <c r="AJ152" s="18">
        <f t="shared" si="51"/>
        <v>1.3242637344397159</v>
      </c>
      <c r="AK152" s="14"/>
      <c r="AL152" s="38"/>
      <c r="AN152" s="32" t="s">
        <v>227</v>
      </c>
      <c r="AO152" s="14">
        <f t="shared" si="52"/>
        <v>2.3625517541948136</v>
      </c>
      <c r="AP152" s="14">
        <f t="shared" si="53"/>
        <v>3.0551898734177216</v>
      </c>
      <c r="AQ152" s="14">
        <f t="shared" si="54"/>
        <v>1</v>
      </c>
      <c r="AR152" s="18">
        <f t="shared" si="55"/>
        <v>1.4110917411200696</v>
      </c>
      <c r="AS152" s="18">
        <f t="shared" si="56"/>
        <v>3.0551898734177216</v>
      </c>
      <c r="AT152" s="18">
        <f t="shared" si="57"/>
        <v>2.5040506329113925</v>
      </c>
      <c r="AV152" s="32" t="s">
        <v>227</v>
      </c>
      <c r="AW152" s="14">
        <f t="shared" si="58"/>
        <v>1.2403459334405393</v>
      </c>
      <c r="AX152" s="14">
        <f t="shared" si="58"/>
        <v>1.6112620431948748</v>
      </c>
      <c r="AY152" s="14">
        <f t="shared" si="58"/>
        <v>0</v>
      </c>
      <c r="AZ152" s="18">
        <f t="shared" si="58"/>
        <v>0.49681178677033777</v>
      </c>
      <c r="BA152" s="18">
        <f t="shared" si="58"/>
        <v>1.6112620431948748</v>
      </c>
      <c r="BB152" s="18">
        <f t="shared" si="58"/>
        <v>1.3242637344397159</v>
      </c>
      <c r="BD152" s="66">
        <f t="shared" si="61"/>
        <v>0.95053599221180463</v>
      </c>
      <c r="BE152" s="67">
        <f t="shared" si="62"/>
        <v>1.1441125214683094</v>
      </c>
    </row>
    <row r="153" spans="1:57" x14ac:dyDescent="0.2">
      <c r="A153" s="32" t="s">
        <v>228</v>
      </c>
      <c r="B153" s="37">
        <v>135.44</v>
      </c>
      <c r="C153" s="37">
        <v>134.08000000000001</v>
      </c>
      <c r="D153" s="31">
        <v>9</v>
      </c>
      <c r="E153" s="14">
        <v>173.42</v>
      </c>
      <c r="F153" s="14">
        <v>124.79</v>
      </c>
      <c r="G153" s="31">
        <v>9</v>
      </c>
      <c r="H153" s="14">
        <v>138.94999999999999</v>
      </c>
      <c r="I153" s="14">
        <v>123.24</v>
      </c>
      <c r="J153" s="31">
        <v>9</v>
      </c>
      <c r="L153" s="66">
        <f t="shared" si="59"/>
        <v>9.5633333333333326</v>
      </c>
      <c r="M153" s="67">
        <f t="shared" si="60"/>
        <v>-2.443333333333328</v>
      </c>
      <c r="P153" s="32" t="s">
        <v>228</v>
      </c>
      <c r="Q153" s="18">
        <f>B153/B$29</f>
        <v>15.048888888888889</v>
      </c>
      <c r="R153" s="18">
        <f>C153/C$29</f>
        <v>9.4756183745583051</v>
      </c>
      <c r="S153" s="18">
        <f>D153/D$29</f>
        <v>1</v>
      </c>
      <c r="T153" s="14">
        <f>E153/(B$29)</f>
        <v>19.268888888888888</v>
      </c>
      <c r="U153" s="14">
        <f>F153/(C$29)</f>
        <v>8.8190812720848051</v>
      </c>
      <c r="V153" s="14">
        <f>G153/(D$29)</f>
        <v>1</v>
      </c>
      <c r="W153" s="18">
        <f>H153/(B$29)</f>
        <v>15.438888888888888</v>
      </c>
      <c r="X153" s="18">
        <f>I153/(C$29)</f>
        <v>8.7095406360424015</v>
      </c>
      <c r="Y153" s="18">
        <f>J153/(D$29)</f>
        <v>1</v>
      </c>
      <c r="AA153" s="32" t="s">
        <v>228</v>
      </c>
      <c r="AB153" s="18">
        <f t="shared" si="51"/>
        <v>3.9115850666786049</v>
      </c>
      <c r="AC153" s="18">
        <f t="shared" si="51"/>
        <v>3.2442200959801069</v>
      </c>
      <c r="AD153" s="18">
        <f t="shared" si="51"/>
        <v>0</v>
      </c>
      <c r="AE153" s="14">
        <f t="shared" si="51"/>
        <v>4.2682014781086401</v>
      </c>
      <c r="AF153" s="14">
        <f t="shared" si="51"/>
        <v>3.140628370834512</v>
      </c>
      <c r="AG153" s="14">
        <f t="shared" si="51"/>
        <v>0</v>
      </c>
      <c r="AH153" s="18">
        <f t="shared" si="51"/>
        <v>3.9484970228708871</v>
      </c>
      <c r="AI153" s="18">
        <f t="shared" si="51"/>
        <v>3.1225966293201064</v>
      </c>
      <c r="AJ153" s="18">
        <f t="shared" si="51"/>
        <v>0</v>
      </c>
      <c r="AK153" s="14"/>
      <c r="AL153" s="38"/>
      <c r="AN153" s="32" t="s">
        <v>228</v>
      </c>
      <c r="AO153" s="14">
        <f t="shared" si="52"/>
        <v>1.2804193738924985</v>
      </c>
      <c r="AP153" s="14">
        <f t="shared" si="53"/>
        <v>0.93071300715990446</v>
      </c>
      <c r="AQ153" s="14">
        <f t="shared" si="54"/>
        <v>1</v>
      </c>
      <c r="AR153" s="18">
        <f t="shared" si="55"/>
        <v>1.025915534554046</v>
      </c>
      <c r="AS153" s="18">
        <f t="shared" si="56"/>
        <v>0.91915274463007146</v>
      </c>
      <c r="AT153" s="18">
        <f t="shared" si="57"/>
        <v>1</v>
      </c>
      <c r="AV153" s="32" t="s">
        <v>228</v>
      </c>
      <c r="AW153" s="14">
        <f t="shared" si="58"/>
        <v>0.35661641143003542</v>
      </c>
      <c r="AX153" s="14">
        <f t="shared" si="58"/>
        <v>-0.10359172514559509</v>
      </c>
      <c r="AY153" s="14">
        <f t="shared" si="58"/>
        <v>0</v>
      </c>
      <c r="AZ153" s="18">
        <f t="shared" si="58"/>
        <v>3.6911956192282498E-2</v>
      </c>
      <c r="BA153" s="18">
        <f t="shared" si="58"/>
        <v>-0.12162346666000055</v>
      </c>
      <c r="BB153" s="18">
        <f t="shared" si="58"/>
        <v>0</v>
      </c>
      <c r="BD153" s="66">
        <f t="shared" si="61"/>
        <v>8.434156209481343E-2</v>
      </c>
      <c r="BE153" s="67">
        <f t="shared" si="62"/>
        <v>-2.8237170155906016E-2</v>
      </c>
    </row>
    <row r="154" spans="1:57" x14ac:dyDescent="0.2">
      <c r="A154" s="32" t="s">
        <v>229</v>
      </c>
      <c r="B154" s="37">
        <v>5.67</v>
      </c>
      <c r="C154" s="37">
        <v>5.18</v>
      </c>
      <c r="D154" s="31">
        <v>1.2</v>
      </c>
      <c r="E154" s="14">
        <v>7.01</v>
      </c>
      <c r="F154" s="14">
        <v>4.95</v>
      </c>
      <c r="G154" s="31">
        <v>1.2</v>
      </c>
      <c r="H154" s="14">
        <v>5.12</v>
      </c>
      <c r="I154" s="14">
        <v>4.72</v>
      </c>
      <c r="J154" s="31">
        <v>1.2</v>
      </c>
      <c r="L154" s="66">
        <f t="shared" si="59"/>
        <v>0.37000000000000011</v>
      </c>
      <c r="M154" s="67">
        <f t="shared" si="60"/>
        <v>-0.33666666666666689</v>
      </c>
      <c r="P154" s="32" t="s">
        <v>229</v>
      </c>
      <c r="Q154" s="18">
        <f>B154/B$30</f>
        <v>4.7250000000000005</v>
      </c>
      <c r="R154" s="18">
        <f>C154/C$30</f>
        <v>4.3166666666666664</v>
      </c>
      <c r="S154" s="18">
        <f>D154/D$30</f>
        <v>1</v>
      </c>
      <c r="T154" s="14">
        <f>E154/(B$30)</f>
        <v>5.8416666666666668</v>
      </c>
      <c r="U154" s="14">
        <f>F154/(C$30)</f>
        <v>4.125</v>
      </c>
      <c r="V154" s="14">
        <f>G154/(D$30)</f>
        <v>1</v>
      </c>
      <c r="W154" s="18">
        <f>H154/(B$30)</f>
        <v>4.2666666666666666</v>
      </c>
      <c r="X154" s="18">
        <f>I154/(C$30)</f>
        <v>3.9333333333333331</v>
      </c>
      <c r="Y154" s="18">
        <f>J154/(D$30)</f>
        <v>1</v>
      </c>
      <c r="AA154" s="32" t="s">
        <v>229</v>
      </c>
      <c r="AB154" s="18">
        <f t="shared" si="51"/>
        <v>2.2403143293337102</v>
      </c>
      <c r="AC154" s="18">
        <f t="shared" si="51"/>
        <v>2.1099176920780351</v>
      </c>
      <c r="AD154" s="18">
        <f t="shared" si="51"/>
        <v>0</v>
      </c>
      <c r="AE154" s="14">
        <f t="shared" si="51"/>
        <v>2.5463800384021047</v>
      </c>
      <c r="AF154" s="14">
        <f t="shared" si="51"/>
        <v>2.0443941193584534</v>
      </c>
      <c r="AG154" s="14">
        <f t="shared" si="51"/>
        <v>0</v>
      </c>
      <c r="AH154" s="18">
        <f t="shared" si="51"/>
        <v>2.0931094043914817</v>
      </c>
      <c r="AI154" s="18">
        <f t="shared" si="51"/>
        <v>1.9757524537533229</v>
      </c>
      <c r="AJ154" s="18">
        <f t="shared" si="51"/>
        <v>0</v>
      </c>
      <c r="AK154" s="14"/>
      <c r="AL154" s="38"/>
      <c r="AN154" s="32" t="s">
        <v>229</v>
      </c>
      <c r="AO154" s="14">
        <f t="shared" si="52"/>
        <v>1.2363315696649029</v>
      </c>
      <c r="AP154" s="14">
        <f t="shared" si="53"/>
        <v>0.95559845559845569</v>
      </c>
      <c r="AQ154" s="14">
        <f t="shared" si="54"/>
        <v>1</v>
      </c>
      <c r="AR154" s="18">
        <f t="shared" si="55"/>
        <v>0.90299823633156973</v>
      </c>
      <c r="AS154" s="18">
        <f t="shared" si="56"/>
        <v>0.91119691119691115</v>
      </c>
      <c r="AT154" s="18">
        <f t="shared" si="57"/>
        <v>1</v>
      </c>
      <c r="AV154" s="32" t="s">
        <v>229</v>
      </c>
      <c r="AW154" s="14">
        <f t="shared" si="58"/>
        <v>0.3060657090683942</v>
      </c>
      <c r="AX154" s="14">
        <f t="shared" si="58"/>
        <v>-6.5523572719581785E-2</v>
      </c>
      <c r="AY154" s="14">
        <f t="shared" si="58"/>
        <v>0</v>
      </c>
      <c r="AZ154" s="18">
        <f t="shared" si="58"/>
        <v>-0.14720492494222873</v>
      </c>
      <c r="BA154" s="18">
        <f t="shared" si="58"/>
        <v>-0.13416523832471272</v>
      </c>
      <c r="BB154" s="18">
        <f t="shared" si="58"/>
        <v>0</v>
      </c>
      <c r="BD154" s="66">
        <f t="shared" si="61"/>
        <v>8.01807121162708E-2</v>
      </c>
      <c r="BE154" s="67">
        <f t="shared" si="62"/>
        <v>-9.3790054422313807E-2</v>
      </c>
    </row>
    <row r="157" spans="1:57" x14ac:dyDescent="0.2">
      <c r="A157" s="34" t="s">
        <v>250</v>
      </c>
      <c r="B157" s="34"/>
      <c r="C157" s="34"/>
      <c r="D157" s="34"/>
      <c r="L157" s="152" t="s">
        <v>402</v>
      </c>
      <c r="M157" s="152"/>
      <c r="P157" s="34" t="s">
        <v>251</v>
      </c>
      <c r="Q157" s="34"/>
      <c r="R157" s="34"/>
      <c r="S157" s="34"/>
      <c r="AA157" s="34" t="s">
        <v>252</v>
      </c>
      <c r="AB157" s="34"/>
      <c r="AC157" s="34"/>
      <c r="AD157" s="34"/>
      <c r="AN157" s="34" t="s">
        <v>253</v>
      </c>
      <c r="AV157" s="34" t="s">
        <v>254</v>
      </c>
    </row>
    <row r="158" spans="1:57" x14ac:dyDescent="0.2">
      <c r="B158" s="150" t="s">
        <v>201</v>
      </c>
      <c r="C158" s="150"/>
      <c r="D158" s="150"/>
      <c r="E158" s="151" t="s">
        <v>202</v>
      </c>
      <c r="F158" s="151"/>
      <c r="G158" s="151"/>
      <c r="H158" s="150" t="s">
        <v>255</v>
      </c>
      <c r="I158" s="150"/>
      <c r="J158" s="150"/>
      <c r="K158" s="35"/>
      <c r="L158" s="65" t="s">
        <v>400</v>
      </c>
      <c r="M158" s="64" t="s">
        <v>401</v>
      </c>
      <c r="N158" s="35"/>
      <c r="Q158" s="150" t="s">
        <v>201</v>
      </c>
      <c r="R158" s="150"/>
      <c r="S158" s="150"/>
      <c r="T158" s="151" t="s">
        <v>202</v>
      </c>
      <c r="U158" s="151"/>
      <c r="V158" s="151"/>
      <c r="W158" s="150" t="s">
        <v>255</v>
      </c>
      <c r="X158" s="150"/>
      <c r="Y158" s="150"/>
      <c r="AB158" s="150" t="s">
        <v>201</v>
      </c>
      <c r="AC158" s="150"/>
      <c r="AD158" s="150"/>
      <c r="AE158" s="151" t="s">
        <v>202</v>
      </c>
      <c r="AF158" s="151"/>
      <c r="AG158" s="151"/>
      <c r="AH158" s="150" t="s">
        <v>255</v>
      </c>
      <c r="AI158" s="150"/>
      <c r="AJ158" s="150"/>
      <c r="AK158" s="35"/>
      <c r="AL158" s="36"/>
      <c r="AO158" s="151" t="s">
        <v>202</v>
      </c>
      <c r="AP158" s="151"/>
      <c r="AQ158" s="151"/>
      <c r="AR158" s="150" t="s">
        <v>255</v>
      </c>
      <c r="AS158" s="150"/>
      <c r="AT158" s="150"/>
      <c r="AW158" s="151" t="s">
        <v>202</v>
      </c>
      <c r="AX158" s="151"/>
      <c r="AY158" s="151"/>
      <c r="AZ158" s="150" t="s">
        <v>255</v>
      </c>
      <c r="BA158" s="150"/>
      <c r="BB158" s="150"/>
      <c r="BD158" s="65" t="s">
        <v>400</v>
      </c>
      <c r="BE158" s="64" t="s">
        <v>401</v>
      </c>
    </row>
    <row r="159" spans="1:57" x14ac:dyDescent="0.2">
      <c r="A159" s="32" t="s">
        <v>203</v>
      </c>
      <c r="B159" s="37">
        <v>551.04</v>
      </c>
      <c r="C159" s="37">
        <v>619.25</v>
      </c>
      <c r="D159" s="37">
        <v>276.69</v>
      </c>
      <c r="E159" s="14">
        <v>551.04</v>
      </c>
      <c r="F159" s="14">
        <v>552.57000000000005</v>
      </c>
      <c r="G159" s="14">
        <v>298.98</v>
      </c>
      <c r="H159" s="14">
        <v>568.62</v>
      </c>
      <c r="I159" s="14">
        <v>524.48</v>
      </c>
      <c r="J159" s="14">
        <v>319.57</v>
      </c>
      <c r="K159" s="14"/>
      <c r="L159" s="66">
        <f>AVERAGE(E159:G159)-(AVERAGE(B159:D159))</f>
        <v>-14.796666666666624</v>
      </c>
      <c r="M159" s="67">
        <f>AVERAGE(H159:J159)-(AVERAGE(B159:D159))</f>
        <v>-11.436666666666724</v>
      </c>
      <c r="N159" s="14"/>
      <c r="P159" s="32" t="s">
        <v>203</v>
      </c>
      <c r="Q159" s="18">
        <f>B159/B$4</f>
        <v>2.220502901353965</v>
      </c>
      <c r="R159" s="18">
        <f>C159/C$4</f>
        <v>1.9377601151547392</v>
      </c>
      <c r="S159" s="18">
        <f>D159/D$4</f>
        <v>17.079629629629629</v>
      </c>
      <c r="T159" s="14">
        <f>E159/(B$4)</f>
        <v>2.220502901353965</v>
      </c>
      <c r="U159" s="14">
        <f>F159/(C$4)</f>
        <v>1.729104734486967</v>
      </c>
      <c r="V159" s="14">
        <f>G159/(D$4)</f>
        <v>18.455555555555556</v>
      </c>
      <c r="W159" s="18">
        <f>H159/(B$4)</f>
        <v>2.2913442940038684</v>
      </c>
      <c r="X159" s="18">
        <f>I159/(C$4)</f>
        <v>1.6412053697155553</v>
      </c>
      <c r="Y159" s="18">
        <f>J159/(D$4)</f>
        <v>19.726543209876542</v>
      </c>
      <c r="AA159" s="32" t="s">
        <v>203</v>
      </c>
      <c r="AB159" s="18">
        <f t="shared" ref="AB159:AJ185" si="63">LOG(Q159,2)</f>
        <v>1.150886456360753</v>
      </c>
      <c r="AC159" s="18">
        <f t="shared" si="63"/>
        <v>0.95438998349949977</v>
      </c>
      <c r="AD159" s="18">
        <f t="shared" si="63"/>
        <v>4.0942047854611019</v>
      </c>
      <c r="AE159" s="14">
        <f t="shared" si="63"/>
        <v>1.150886456360753</v>
      </c>
      <c r="AF159" s="14">
        <f t="shared" si="63"/>
        <v>0.79002525784583355</v>
      </c>
      <c r="AG159" s="14">
        <f t="shared" si="63"/>
        <v>4.205983261632702</v>
      </c>
      <c r="AH159" s="18">
        <f t="shared" si="63"/>
        <v>1.1961942521530946</v>
      </c>
      <c r="AI159" s="18">
        <f t="shared" si="63"/>
        <v>0.71475577957787095</v>
      </c>
      <c r="AJ159" s="18">
        <f t="shared" si="63"/>
        <v>4.3020662617496015</v>
      </c>
      <c r="AK159" s="14"/>
      <c r="AL159" s="38"/>
      <c r="AN159" s="32" t="s">
        <v>203</v>
      </c>
      <c r="AO159" s="14">
        <f t="shared" ref="AO159:AO185" si="64">E159/B159</f>
        <v>1</v>
      </c>
      <c r="AP159" s="14">
        <f t="shared" ref="AP159:AP185" si="65">F159/C159</f>
        <v>0.89232135647961253</v>
      </c>
      <c r="AQ159" s="14">
        <f t="shared" ref="AQ159:AQ185" si="66">G159/D159</f>
        <v>1.0805594708879975</v>
      </c>
      <c r="AR159" s="18">
        <f t="shared" ref="AR159:AR185" si="67">H159/B159</f>
        <v>1.0319033101045296</v>
      </c>
      <c r="AS159" s="18">
        <f t="shared" ref="AS159:AS185" si="68">I159/C159</f>
        <v>0.84696003229713368</v>
      </c>
      <c r="AT159" s="18">
        <f t="shared" ref="AT159:AT185" si="69">J159/D159</f>
        <v>1.1549748816364884</v>
      </c>
      <c r="AV159" s="32" t="s">
        <v>203</v>
      </c>
      <c r="AW159" s="14">
        <f t="shared" ref="AW159:BB185" si="70">LOG(AO159,2)</f>
        <v>0</v>
      </c>
      <c r="AX159" s="14">
        <f t="shared" si="70"/>
        <v>-0.16436472565366617</v>
      </c>
      <c r="AY159" s="14">
        <f t="shared" si="70"/>
        <v>0.11177847617159935</v>
      </c>
      <c r="AZ159" s="18">
        <f t="shared" si="70"/>
        <v>4.5307795792341461E-2</v>
      </c>
      <c r="BA159" s="18">
        <f t="shared" si="70"/>
        <v>-0.23963420392162885</v>
      </c>
      <c r="BB159" s="18">
        <f t="shared" si="70"/>
        <v>0.20786147628849858</v>
      </c>
      <c r="BD159" s="66">
        <f>AVERAGE(AW159:AY159)</f>
        <v>-1.7528749827355607E-2</v>
      </c>
      <c r="BE159" s="67">
        <f>AVERAGE(AZ159:BB159)</f>
        <v>4.5116893864037277E-3</v>
      </c>
    </row>
    <row r="160" spans="1:57" x14ac:dyDescent="0.2">
      <c r="A160" s="32" t="s">
        <v>204</v>
      </c>
      <c r="B160" s="37">
        <v>781.15</v>
      </c>
      <c r="C160" s="37">
        <v>561.25</v>
      </c>
      <c r="D160" s="37">
        <v>19.18</v>
      </c>
      <c r="E160" s="14">
        <v>749.67</v>
      </c>
      <c r="F160" s="14">
        <v>586.48</v>
      </c>
      <c r="G160" s="14">
        <v>29.1</v>
      </c>
      <c r="H160" s="14">
        <v>1005.17</v>
      </c>
      <c r="I160" s="14">
        <v>748.07</v>
      </c>
      <c r="J160" s="14">
        <v>29.72</v>
      </c>
      <c r="K160" s="14"/>
      <c r="L160" s="66">
        <f t="shared" ref="L160:L185" si="71">AVERAGE(E160:G160)-(AVERAGE(B160:D160))</f>
        <v>1.2233333333332439</v>
      </c>
      <c r="M160" s="67">
        <f t="shared" ref="M160:M185" si="72">AVERAGE(H160:J160)-(AVERAGE(B160:D160))</f>
        <v>140.45999999999998</v>
      </c>
      <c r="N160" s="14"/>
      <c r="P160" s="32" t="s">
        <v>204</v>
      </c>
      <c r="Q160" s="18">
        <f>B160/B$5</f>
        <v>9.9865763231909987</v>
      </c>
      <c r="R160" s="18">
        <f>C160/C$5</f>
        <v>10.609640831758034</v>
      </c>
      <c r="S160" s="18">
        <f>D160/D$5</f>
        <v>2.9921996879875192</v>
      </c>
      <c r="T160" s="14">
        <f>E160/(B$5)</f>
        <v>9.5841217080030674</v>
      </c>
      <c r="U160" s="14">
        <f>F160/(C$5)</f>
        <v>11.086578449905483</v>
      </c>
      <c r="V160" s="14">
        <f>G160/(D$5)</f>
        <v>4.539781591263651</v>
      </c>
      <c r="W160" s="18">
        <f>H160/(B$5)</f>
        <v>12.850549731526463</v>
      </c>
      <c r="X160" s="18">
        <f>I160/(C$5)</f>
        <v>14.141209829867677</v>
      </c>
      <c r="Y160" s="18">
        <f>J160/(D$5)</f>
        <v>4.6365054602184088</v>
      </c>
      <c r="AA160" s="32" t="s">
        <v>204</v>
      </c>
      <c r="AB160" s="18">
        <f t="shared" si="63"/>
        <v>3.319990166693791</v>
      </c>
      <c r="AC160" s="18">
        <f t="shared" si="63"/>
        <v>3.4073039124018458</v>
      </c>
      <c r="AD160" s="18">
        <f t="shared" si="63"/>
        <v>1.5812064583993897</v>
      </c>
      <c r="AE160" s="14">
        <f t="shared" si="63"/>
        <v>3.2606462289131732</v>
      </c>
      <c r="AF160" s="14">
        <f t="shared" si="63"/>
        <v>3.4707422832011692</v>
      </c>
      <c r="AG160" s="14">
        <f t="shared" si="63"/>
        <v>2.1826228911769054</v>
      </c>
      <c r="AH160" s="18">
        <f t="shared" si="63"/>
        <v>3.6837581724374866</v>
      </c>
      <c r="AI160" s="18">
        <f t="shared" si="63"/>
        <v>3.8218336479119794</v>
      </c>
      <c r="AJ160" s="18">
        <f t="shared" si="63"/>
        <v>2.2130378539198552</v>
      </c>
      <c r="AK160" s="14"/>
      <c r="AL160" s="38"/>
      <c r="AN160" s="32" t="s">
        <v>204</v>
      </c>
      <c r="AO160" s="14">
        <f t="shared" si="64"/>
        <v>0.95970044165653201</v>
      </c>
      <c r="AP160" s="14">
        <f t="shared" si="65"/>
        <v>1.0449532293986636</v>
      </c>
      <c r="AQ160" s="14">
        <f t="shared" si="66"/>
        <v>1.5172054223149114</v>
      </c>
      <c r="AR160" s="18">
        <f t="shared" si="67"/>
        <v>1.2867823081354413</v>
      </c>
      <c r="AS160" s="18">
        <f t="shared" si="68"/>
        <v>1.3328641425389756</v>
      </c>
      <c r="AT160" s="18">
        <f t="shared" si="69"/>
        <v>1.5495307612095932</v>
      </c>
      <c r="AV160" s="32" t="s">
        <v>204</v>
      </c>
      <c r="AW160" s="14">
        <f t="shared" si="70"/>
        <v>-5.9343937780617848E-2</v>
      </c>
      <c r="AX160" s="14">
        <f t="shared" si="70"/>
        <v>6.3438370799322907E-2</v>
      </c>
      <c r="AY160" s="14">
        <f t="shared" si="70"/>
        <v>0.60141643277751544</v>
      </c>
      <c r="AZ160" s="18">
        <f t="shared" si="70"/>
        <v>0.36376800574369506</v>
      </c>
      <c r="BA160" s="18">
        <f t="shared" si="70"/>
        <v>0.414529735510133</v>
      </c>
      <c r="BB160" s="18">
        <f t="shared" si="70"/>
        <v>0.6318313955204653</v>
      </c>
      <c r="BD160" s="66">
        <f t="shared" ref="BD160:BD185" si="73">AVERAGE(AW160:AY160)</f>
        <v>0.20183695526540682</v>
      </c>
      <c r="BE160" s="67">
        <f t="shared" ref="BE160:BE185" si="74">AVERAGE(AZ160:BB160)</f>
        <v>0.47004304559143112</v>
      </c>
    </row>
    <row r="161" spans="1:57" x14ac:dyDescent="0.2">
      <c r="A161" s="32" t="s">
        <v>205</v>
      </c>
      <c r="B161" s="37">
        <v>23730.959999999999</v>
      </c>
      <c r="C161" s="37">
        <v>18669.47</v>
      </c>
      <c r="D161" s="37">
        <v>2899.48</v>
      </c>
      <c r="E161" s="14">
        <v>21901.58</v>
      </c>
      <c r="F161" s="14">
        <v>16769.650000000001</v>
      </c>
      <c r="G161" s="14">
        <v>2308.86</v>
      </c>
      <c r="H161" s="14">
        <v>28546.83</v>
      </c>
      <c r="I161" s="14">
        <v>18348.36</v>
      </c>
      <c r="J161" s="14">
        <v>2841.96</v>
      </c>
      <c r="K161" s="14"/>
      <c r="L161" s="66">
        <f t="shared" si="71"/>
        <v>-1439.9400000000005</v>
      </c>
      <c r="M161" s="67">
        <f t="shared" si="72"/>
        <v>1479.0799999999981</v>
      </c>
      <c r="N161" s="14"/>
      <c r="P161" s="32" t="s">
        <v>205</v>
      </c>
      <c r="Q161" s="18">
        <f>B161/B$6</f>
        <v>6.3789645152532533</v>
      </c>
      <c r="R161" s="18">
        <f>C161/C$6</f>
        <v>5.4968245883153104</v>
      </c>
      <c r="S161" s="18">
        <f>D161/D$6</f>
        <v>1.450131535514589</v>
      </c>
      <c r="T161" s="14">
        <f>E161/(B$6)</f>
        <v>5.8872208139906839</v>
      </c>
      <c r="U161" s="14">
        <f>F161/(C$6)</f>
        <v>4.937463380451713</v>
      </c>
      <c r="V161" s="14">
        <f>G161/(D$6)</f>
        <v>1.1547417802806759</v>
      </c>
      <c r="W161" s="18">
        <f>H161/(B$6)</f>
        <v>7.6734871068413177</v>
      </c>
      <c r="X161" s="18">
        <f>I161/(C$6)</f>
        <v>5.4022806433852217</v>
      </c>
      <c r="Y161" s="18">
        <f>J161/(D$6)</f>
        <v>1.4213637682174187</v>
      </c>
      <c r="AA161" s="32" t="s">
        <v>205</v>
      </c>
      <c r="AB161" s="18">
        <f t="shared" si="63"/>
        <v>2.6733222531511958</v>
      </c>
      <c r="AC161" s="18">
        <f t="shared" si="63"/>
        <v>2.4585984416086348</v>
      </c>
      <c r="AD161" s="18">
        <f t="shared" si="63"/>
        <v>0.53618376715600624</v>
      </c>
      <c r="AE161" s="14">
        <f t="shared" si="63"/>
        <v>2.5575867403183938</v>
      </c>
      <c r="AF161" s="14">
        <f t="shared" si="63"/>
        <v>2.3037700482203176</v>
      </c>
      <c r="AG161" s="14">
        <f t="shared" si="63"/>
        <v>0.20757027678620302</v>
      </c>
      <c r="AH161" s="18">
        <f t="shared" si="63"/>
        <v>2.9398823389379789</v>
      </c>
      <c r="AI161" s="18">
        <f t="shared" si="63"/>
        <v>2.433568588440604</v>
      </c>
      <c r="AJ161" s="18">
        <f t="shared" si="63"/>
        <v>0.50727582934561721</v>
      </c>
      <c r="AK161" s="14"/>
      <c r="AL161" s="38"/>
      <c r="AN161" s="32" t="s">
        <v>205</v>
      </c>
      <c r="AO161" s="14">
        <f t="shared" si="64"/>
        <v>0.92291167318979095</v>
      </c>
      <c r="AP161" s="14">
        <f t="shared" si="65"/>
        <v>0.89823921086136893</v>
      </c>
      <c r="AQ161" s="14">
        <f t="shared" si="66"/>
        <v>0.79630140576931041</v>
      </c>
      <c r="AR161" s="18">
        <f t="shared" si="67"/>
        <v>1.2029361644029573</v>
      </c>
      <c r="AS161" s="18">
        <f t="shared" si="68"/>
        <v>0.98280026160356981</v>
      </c>
      <c r="AT161" s="18">
        <f t="shared" si="69"/>
        <v>0.98016196007559975</v>
      </c>
      <c r="AV161" s="32" t="s">
        <v>205</v>
      </c>
      <c r="AW161" s="14">
        <f t="shared" si="70"/>
        <v>-0.11573551283280252</v>
      </c>
      <c r="AX161" s="14">
        <f t="shared" si="70"/>
        <v>-0.15482839338831669</v>
      </c>
      <c r="AY161" s="14">
        <f t="shared" si="70"/>
        <v>-0.3286134903698032</v>
      </c>
      <c r="AZ161" s="18">
        <f t="shared" si="70"/>
        <v>0.26656008578678281</v>
      </c>
      <c r="BA161" s="18">
        <f t="shared" si="70"/>
        <v>-2.5029853168030795E-2</v>
      </c>
      <c r="BB161" s="18">
        <f t="shared" si="70"/>
        <v>-2.890793781038908E-2</v>
      </c>
      <c r="BD161" s="66">
        <f t="shared" si="73"/>
        <v>-0.19972579886364081</v>
      </c>
      <c r="BE161" s="67">
        <f t="shared" si="74"/>
        <v>7.0874098269454303E-2</v>
      </c>
    </row>
    <row r="162" spans="1:57" x14ac:dyDescent="0.2">
      <c r="A162" s="32" t="s">
        <v>206</v>
      </c>
      <c r="B162" s="37">
        <v>59.93</v>
      </c>
      <c r="C162" s="37">
        <v>36.68</v>
      </c>
      <c r="D162" s="37">
        <v>1.75</v>
      </c>
      <c r="E162" s="14">
        <v>191.11</v>
      </c>
      <c r="F162" s="14">
        <v>250.78</v>
      </c>
      <c r="G162" s="14">
        <v>10.83</v>
      </c>
      <c r="H162" s="14">
        <v>84.15</v>
      </c>
      <c r="I162" s="14">
        <v>109.76</v>
      </c>
      <c r="J162" s="14">
        <v>2.94</v>
      </c>
      <c r="K162" s="14"/>
      <c r="L162" s="66">
        <f t="shared" si="71"/>
        <v>118.12</v>
      </c>
      <c r="M162" s="67">
        <f t="shared" si="72"/>
        <v>32.830000000000005</v>
      </c>
      <c r="N162" s="14"/>
      <c r="P162" s="32" t="s">
        <v>206</v>
      </c>
      <c r="Q162" s="18">
        <f>B162/B$7</f>
        <v>30.267676767676768</v>
      </c>
      <c r="R162" s="18">
        <f>C162/C$7</f>
        <v>14.730923694779115</v>
      </c>
      <c r="S162" s="18">
        <f>D162/D$7</f>
        <v>1.4830508474576272</v>
      </c>
      <c r="T162" s="14">
        <f>E162/(B$7)</f>
        <v>96.520202020202035</v>
      </c>
      <c r="U162" s="14">
        <f>F162/(C$7)</f>
        <v>100.714859437751</v>
      </c>
      <c r="V162" s="14">
        <f>G162/(D$7)</f>
        <v>9.1779661016949152</v>
      </c>
      <c r="W162" s="18">
        <f>H162/(B$7)</f>
        <v>42.5</v>
      </c>
      <c r="X162" s="18">
        <f>I162/(C$7)</f>
        <v>44.080321285140563</v>
      </c>
      <c r="Y162" s="18">
        <f>J162/(D$7)</f>
        <v>2.4915254237288136</v>
      </c>
      <c r="AA162" s="32" t="s">
        <v>206</v>
      </c>
      <c r="AB162" s="18">
        <f t="shared" si="63"/>
        <v>4.9197060384908209</v>
      </c>
      <c r="AC162" s="18">
        <f t="shared" si="63"/>
        <v>3.8807759915269733</v>
      </c>
      <c r="AD162" s="18">
        <f t="shared" si="63"/>
        <v>0.56856806247048752</v>
      </c>
      <c r="AE162" s="14">
        <f t="shared" si="63"/>
        <v>6.5927590300560155</v>
      </c>
      <c r="AF162" s="14">
        <f t="shared" si="63"/>
        <v>6.6541327435824318</v>
      </c>
      <c r="AG162" s="14">
        <f t="shared" si="63"/>
        <v>3.1981744782464863</v>
      </c>
      <c r="AH162" s="18">
        <f t="shared" si="63"/>
        <v>5.4093909361377017</v>
      </c>
      <c r="AI162" s="18">
        <f t="shared" si="63"/>
        <v>5.4620628341047315</v>
      </c>
      <c r="AJ162" s="18">
        <f t="shared" si="63"/>
        <v>1.3170292954745233</v>
      </c>
      <c r="AK162" s="14"/>
      <c r="AL162" s="38"/>
      <c r="AN162" s="32" t="s">
        <v>206</v>
      </c>
      <c r="AO162" s="14">
        <f t="shared" si="64"/>
        <v>3.1888870348740199</v>
      </c>
      <c r="AP162" s="14">
        <f t="shared" si="65"/>
        <v>6.8369683751363137</v>
      </c>
      <c r="AQ162" s="14">
        <f t="shared" si="66"/>
        <v>6.1885714285714286</v>
      </c>
      <c r="AR162" s="18">
        <f t="shared" si="67"/>
        <v>1.4041381611880528</v>
      </c>
      <c r="AS162" s="18">
        <f t="shared" si="68"/>
        <v>2.9923664122137406</v>
      </c>
      <c r="AT162" s="18">
        <f t="shared" si="69"/>
        <v>1.68</v>
      </c>
      <c r="AV162" s="32" t="s">
        <v>206</v>
      </c>
      <c r="AW162" s="14">
        <f t="shared" si="70"/>
        <v>1.6730529915651937</v>
      </c>
      <c r="AX162" s="14">
        <f t="shared" si="70"/>
        <v>2.7733567520554576</v>
      </c>
      <c r="AY162" s="14">
        <f t="shared" si="70"/>
        <v>2.6296064157759984</v>
      </c>
      <c r="AZ162" s="18">
        <f t="shared" si="70"/>
        <v>0.48968489764688133</v>
      </c>
      <c r="BA162" s="18">
        <f t="shared" si="70"/>
        <v>1.581286842577758</v>
      </c>
      <c r="BB162" s="18">
        <f t="shared" si="70"/>
        <v>0.74846123300403555</v>
      </c>
      <c r="BD162" s="66">
        <f t="shared" si="73"/>
        <v>2.3586720531322167</v>
      </c>
      <c r="BE162" s="67">
        <f t="shared" si="74"/>
        <v>0.93981099107622501</v>
      </c>
    </row>
    <row r="163" spans="1:57" x14ac:dyDescent="0.2">
      <c r="A163" s="32" t="s">
        <v>207</v>
      </c>
      <c r="B163" s="37">
        <v>3903.69</v>
      </c>
      <c r="C163" s="37">
        <v>3602.19</v>
      </c>
      <c r="D163" s="31">
        <v>87.9</v>
      </c>
      <c r="E163" s="14">
        <v>2262.7399999999998</v>
      </c>
      <c r="F163" s="14">
        <v>2918.04</v>
      </c>
      <c r="G163" s="14">
        <v>902.06</v>
      </c>
      <c r="H163" s="14">
        <v>4236.1499999999996</v>
      </c>
      <c r="I163" s="14">
        <v>3265.3</v>
      </c>
      <c r="J163" s="14">
        <v>1141.25</v>
      </c>
      <c r="K163" s="14"/>
      <c r="L163" s="66">
        <f t="shared" si="71"/>
        <v>-503.64666666666631</v>
      </c>
      <c r="M163" s="67">
        <f t="shared" si="72"/>
        <v>349.64000000000033</v>
      </c>
      <c r="N163" s="14"/>
      <c r="P163" s="32" t="s">
        <v>207</v>
      </c>
      <c r="Q163" s="18">
        <f>B163/B$8</f>
        <v>44.410580204778157</v>
      </c>
      <c r="R163" s="18">
        <f>C163/C$8</f>
        <v>3.9932931290601514</v>
      </c>
      <c r="S163" s="18">
        <f>D163/D$8</f>
        <v>1</v>
      </c>
      <c r="T163" s="14">
        <f>E163/(B$8)</f>
        <v>25.742207053469848</v>
      </c>
      <c r="U163" s="14">
        <f>F163/(C$8)</f>
        <v>3.2348624260027052</v>
      </c>
      <c r="V163" s="14">
        <f>G163/(D$8)</f>
        <v>10.262343572241182</v>
      </c>
      <c r="W163" s="18">
        <f>H163/(B$8)</f>
        <v>48.192832764505113</v>
      </c>
      <c r="X163" s="18">
        <f>I163/(C$8)</f>
        <v>3.6198257322129352</v>
      </c>
      <c r="Y163" s="18">
        <f>J163/(D$8)</f>
        <v>12.983503981797496</v>
      </c>
      <c r="AA163" s="32" t="s">
        <v>207</v>
      </c>
      <c r="AB163" s="18">
        <f t="shared" si="63"/>
        <v>5.4728315144943069</v>
      </c>
      <c r="AC163" s="18">
        <f t="shared" si="63"/>
        <v>1.9975789773853447</v>
      </c>
      <c r="AD163" s="18">
        <f t="shared" si="63"/>
        <v>0</v>
      </c>
      <c r="AE163" s="14">
        <f t="shared" si="63"/>
        <v>4.6860638457495742</v>
      </c>
      <c r="AF163" s="14">
        <f t="shared" si="63"/>
        <v>1.6937043577992146</v>
      </c>
      <c r="AG163" s="14">
        <f t="shared" si="63"/>
        <v>3.3592883262183957</v>
      </c>
      <c r="AH163" s="18">
        <f t="shared" si="63"/>
        <v>5.5907466997666777</v>
      </c>
      <c r="AI163" s="18">
        <f t="shared" si="63"/>
        <v>1.8559202439040665</v>
      </c>
      <c r="AJ163" s="18">
        <f t="shared" si="63"/>
        <v>3.6986078846155426</v>
      </c>
      <c r="AK163" s="14"/>
      <c r="AL163" s="38"/>
      <c r="AN163" s="32" t="s">
        <v>207</v>
      </c>
      <c r="AO163" s="14">
        <f t="shared" si="64"/>
        <v>0.57964131373136696</v>
      </c>
      <c r="AP163" s="14">
        <f t="shared" si="65"/>
        <v>0.81007387172803214</v>
      </c>
      <c r="AQ163" s="14">
        <f t="shared" si="66"/>
        <v>10.262343572241182</v>
      </c>
      <c r="AR163" s="18">
        <f t="shared" si="67"/>
        <v>1.085165574110649</v>
      </c>
      <c r="AS163" s="18">
        <f t="shared" si="68"/>
        <v>0.9064763380054911</v>
      </c>
      <c r="AT163" s="18">
        <f t="shared" si="69"/>
        <v>12.983503981797496</v>
      </c>
      <c r="AV163" s="32" t="s">
        <v>207</v>
      </c>
      <c r="AW163" s="14">
        <f t="shared" si="70"/>
        <v>-0.78676766874473236</v>
      </c>
      <c r="AX163" s="14">
        <f t="shared" si="70"/>
        <v>-0.30387461958613005</v>
      </c>
      <c r="AY163" s="14">
        <f t="shared" si="70"/>
        <v>3.3592883262183957</v>
      </c>
      <c r="AZ163" s="18">
        <f t="shared" si="70"/>
        <v>0.11791518527237077</v>
      </c>
      <c r="BA163" s="18">
        <f t="shared" si="70"/>
        <v>-0.14165873348127803</v>
      </c>
      <c r="BB163" s="18">
        <f t="shared" si="70"/>
        <v>3.6986078846155426</v>
      </c>
      <c r="BD163" s="66">
        <f t="shared" si="73"/>
        <v>0.75621534596251117</v>
      </c>
      <c r="BE163" s="67">
        <f t="shared" si="74"/>
        <v>1.2249547788022117</v>
      </c>
    </row>
    <row r="164" spans="1:57" x14ac:dyDescent="0.2">
      <c r="A164" s="32" t="s">
        <v>208</v>
      </c>
      <c r="B164" s="37">
        <v>1514.33</v>
      </c>
      <c r="C164" s="37">
        <v>1202.57</v>
      </c>
      <c r="D164" s="37">
        <v>3563.51</v>
      </c>
      <c r="E164" s="14">
        <v>2376.6</v>
      </c>
      <c r="F164" s="14">
        <v>2051.63</v>
      </c>
      <c r="G164" s="14">
        <v>3861.9</v>
      </c>
      <c r="H164" s="14">
        <v>1957.1</v>
      </c>
      <c r="I164" s="14">
        <v>1755.96</v>
      </c>
      <c r="J164" s="14">
        <v>3843.05</v>
      </c>
      <c r="K164" s="14"/>
      <c r="L164" s="66">
        <f t="shared" si="71"/>
        <v>669.90666666666675</v>
      </c>
      <c r="M164" s="67">
        <f t="shared" si="72"/>
        <v>425.23333333333358</v>
      </c>
      <c r="N164" s="14"/>
      <c r="P164" s="32" t="s">
        <v>208</v>
      </c>
      <c r="Q164" s="18">
        <f>B164/B$9</f>
        <v>4.1688368891947691</v>
      </c>
      <c r="R164" s="18">
        <f>C164/C$9</f>
        <v>4.7414343729054131</v>
      </c>
      <c r="S164" s="18">
        <f>D164/D$9</f>
        <v>1.9682137274720664</v>
      </c>
      <c r="T164" s="14">
        <f>E164/(B$9)</f>
        <v>6.5426015141087399</v>
      </c>
      <c r="U164" s="14">
        <f>F164/(C$9)</f>
        <v>8.0890667507786933</v>
      </c>
      <c r="V164" s="14">
        <f>G164/(D$9)</f>
        <v>2.1330218223393151</v>
      </c>
      <c r="W164" s="18">
        <f>H164/(B$9)</f>
        <v>5.3877494838265658</v>
      </c>
      <c r="X164" s="18">
        <f>I164/(C$9)</f>
        <v>6.9233134881520328</v>
      </c>
      <c r="Y164" s="18">
        <f>J164/(D$9)</f>
        <v>2.1226105063158305</v>
      </c>
      <c r="AA164" s="32" t="s">
        <v>208</v>
      </c>
      <c r="AB164" s="18">
        <f t="shared" si="63"/>
        <v>2.0596449260553125</v>
      </c>
      <c r="AC164" s="18">
        <f t="shared" si="63"/>
        <v>2.2453235674854182</v>
      </c>
      <c r="AD164" s="18">
        <f t="shared" si="63"/>
        <v>0.97688689081028246</v>
      </c>
      <c r="AE164" s="14">
        <f t="shared" si="63"/>
        <v>2.7098644041055722</v>
      </c>
      <c r="AF164" s="14">
        <f t="shared" si="63"/>
        <v>3.0159732661053917</v>
      </c>
      <c r="AG164" s="14">
        <f t="shared" si="63"/>
        <v>1.0928987255564326</v>
      </c>
      <c r="AH164" s="18">
        <f t="shared" si="63"/>
        <v>2.4296827708366959</v>
      </c>
      <c r="AI164" s="18">
        <f t="shared" si="63"/>
        <v>2.7914626749728857</v>
      </c>
      <c r="AJ164" s="18">
        <f t="shared" si="63"/>
        <v>1.0858396646210748</v>
      </c>
      <c r="AK164" s="14"/>
      <c r="AL164" s="38"/>
      <c r="AN164" s="32" t="s">
        <v>208</v>
      </c>
      <c r="AO164" s="14">
        <f t="shared" si="64"/>
        <v>1.5694069324387683</v>
      </c>
      <c r="AP164" s="14">
        <f t="shared" si="65"/>
        <v>1.7060379021595418</v>
      </c>
      <c r="AQ164" s="14">
        <f t="shared" si="66"/>
        <v>1.0837348569247736</v>
      </c>
      <c r="AR164" s="18">
        <f t="shared" si="67"/>
        <v>1.2923867320861371</v>
      </c>
      <c r="AS164" s="18">
        <f t="shared" si="68"/>
        <v>1.4601727965939613</v>
      </c>
      <c r="AT164" s="18">
        <f t="shared" si="69"/>
        <v>1.0784451285389967</v>
      </c>
      <c r="AV164" s="32" t="s">
        <v>208</v>
      </c>
      <c r="AW164" s="14">
        <f t="shared" si="70"/>
        <v>0.65021947805025981</v>
      </c>
      <c r="AX164" s="14">
        <f t="shared" si="70"/>
        <v>0.7706496986199739</v>
      </c>
      <c r="AY164" s="14">
        <f t="shared" si="70"/>
        <v>0.11601183474615001</v>
      </c>
      <c r="AZ164" s="18">
        <f t="shared" si="70"/>
        <v>0.37003784478138302</v>
      </c>
      <c r="BA164" s="18">
        <f t="shared" si="70"/>
        <v>0.54613910748746786</v>
      </c>
      <c r="BB164" s="18">
        <f t="shared" si="70"/>
        <v>0.10895277381079227</v>
      </c>
      <c r="BD164" s="66">
        <f t="shared" si="73"/>
        <v>0.51229367047212793</v>
      </c>
      <c r="BE164" s="67">
        <f t="shared" si="74"/>
        <v>0.34170990869321444</v>
      </c>
    </row>
    <row r="165" spans="1:57" x14ac:dyDescent="0.2">
      <c r="A165" s="32" t="s">
        <v>209</v>
      </c>
      <c r="B165" s="37">
        <v>108023.05</v>
      </c>
      <c r="C165" s="37">
        <v>19222.73</v>
      </c>
      <c r="D165" s="37">
        <v>2290.5</v>
      </c>
      <c r="E165" s="14">
        <v>73423.070000000007</v>
      </c>
      <c r="F165" s="14">
        <v>15237.77</v>
      </c>
      <c r="G165" s="14">
        <v>2365.14</v>
      </c>
      <c r="H165" s="14">
        <v>43676.98</v>
      </c>
      <c r="I165" s="14">
        <v>17298.7</v>
      </c>
      <c r="J165" s="14">
        <v>2455.0100000000002</v>
      </c>
      <c r="K165" s="14"/>
      <c r="L165" s="66">
        <f t="shared" si="71"/>
        <v>-12836.766666666666</v>
      </c>
      <c r="M165" s="67">
        <f>AVERAGE(H165:J165)-(AVERAGE(B165:D165))</f>
        <v>-22035.196666666667</v>
      </c>
      <c r="N165" s="14"/>
      <c r="P165" s="32" t="s">
        <v>209</v>
      </c>
      <c r="Q165" s="18">
        <f>B165/B$10</f>
        <v>44.51768376110644</v>
      </c>
      <c r="R165" s="18">
        <f>C165/C$10</f>
        <v>7.6260701562289244</v>
      </c>
      <c r="S165" s="18">
        <f>D165/D$10</f>
        <v>3.3856091288024359</v>
      </c>
      <c r="T165" s="14">
        <f>E165/(B$10)</f>
        <v>30.258588431168921</v>
      </c>
      <c r="U165" s="14">
        <f>F165/(C$10)</f>
        <v>6.0451508731840082</v>
      </c>
      <c r="V165" s="14">
        <f>G165/(D$10)</f>
        <v>3.4959351996925534</v>
      </c>
      <c r="W165" s="18">
        <f>H165/(B$10)</f>
        <v>17.999843397128398</v>
      </c>
      <c r="X165" s="18">
        <f>I165/(C$10)</f>
        <v>6.8627661009418173</v>
      </c>
      <c r="Y165" s="18">
        <f>J165/(D$10)</f>
        <v>3.6287728737399125</v>
      </c>
      <c r="AA165" s="32" t="s">
        <v>209</v>
      </c>
      <c r="AB165" s="18">
        <f t="shared" si="63"/>
        <v>5.4763066266216924</v>
      </c>
      <c r="AC165" s="18">
        <f t="shared" si="63"/>
        <v>2.9309398032352831</v>
      </c>
      <c r="AD165" s="18">
        <f t="shared" si="63"/>
        <v>1.7594154225870975</v>
      </c>
      <c r="AE165" s="14">
        <f t="shared" si="63"/>
        <v>4.9192727820172797</v>
      </c>
      <c r="AF165" s="14">
        <f t="shared" si="63"/>
        <v>2.5957783463028772</v>
      </c>
      <c r="AG165" s="14">
        <f t="shared" si="63"/>
        <v>1.8056784434344411</v>
      </c>
      <c r="AH165" s="18">
        <f t="shared" si="63"/>
        <v>4.1699124497106972</v>
      </c>
      <c r="AI165" s="18">
        <f t="shared" si="63"/>
        <v>2.7787901851110908</v>
      </c>
      <c r="AJ165" s="18">
        <f t="shared" si="63"/>
        <v>1.8594817608173886</v>
      </c>
      <c r="AK165" s="14"/>
      <c r="AL165" s="38"/>
      <c r="AN165" s="32" t="s">
        <v>209</v>
      </c>
      <c r="AO165" s="14">
        <f t="shared" si="64"/>
        <v>0.67969817552827849</v>
      </c>
      <c r="AP165" s="14">
        <f t="shared" si="65"/>
        <v>0.79269541839270496</v>
      </c>
      <c r="AQ165" s="14">
        <f t="shared" si="66"/>
        <v>1.0325867714472823</v>
      </c>
      <c r="AR165" s="18">
        <f t="shared" si="67"/>
        <v>0.40433018693695466</v>
      </c>
      <c r="AS165" s="18">
        <f t="shared" si="68"/>
        <v>0.89990859779022025</v>
      </c>
      <c r="AT165" s="18">
        <f t="shared" si="69"/>
        <v>1.0718227461253003</v>
      </c>
      <c r="AV165" s="32" t="s">
        <v>209</v>
      </c>
      <c r="AW165" s="14">
        <f t="shared" si="70"/>
        <v>-0.55703384460441341</v>
      </c>
      <c r="AX165" s="14">
        <f t="shared" si="70"/>
        <v>-0.33516145693240657</v>
      </c>
      <c r="AY165" s="14">
        <f t="shared" si="70"/>
        <v>4.6263020847343468E-2</v>
      </c>
      <c r="AZ165" s="18">
        <f t="shared" si="70"/>
        <v>-1.306394176910995</v>
      </c>
      <c r="BA165" s="18">
        <f t="shared" si="70"/>
        <v>-0.15214961812419289</v>
      </c>
      <c r="BB165" s="18">
        <f t="shared" si="70"/>
        <v>0.10006633823029075</v>
      </c>
      <c r="BD165" s="66">
        <f t="shared" si="73"/>
        <v>-0.28197742689649219</v>
      </c>
      <c r="BE165" s="67">
        <f t="shared" si="74"/>
        <v>-0.45282581893496571</v>
      </c>
    </row>
    <row r="166" spans="1:57" x14ac:dyDescent="0.2">
      <c r="A166" s="32" t="s">
        <v>210</v>
      </c>
      <c r="B166" s="37">
        <v>6442.92</v>
      </c>
      <c r="C166" s="37">
        <v>5590.18</v>
      </c>
      <c r="D166" s="37">
        <v>441.38</v>
      </c>
      <c r="E166" s="14">
        <v>6191.25</v>
      </c>
      <c r="F166" s="14">
        <v>5312.69</v>
      </c>
      <c r="G166" s="14">
        <v>518.77</v>
      </c>
      <c r="H166" s="14">
        <v>7321.66</v>
      </c>
      <c r="I166" s="14">
        <v>5902.11</v>
      </c>
      <c r="J166" s="14">
        <v>695.43</v>
      </c>
      <c r="K166" s="14"/>
      <c r="L166" s="66">
        <f t="shared" si="71"/>
        <v>-150.59000000000015</v>
      </c>
      <c r="M166" s="67">
        <f t="shared" si="72"/>
        <v>481.57333333333372</v>
      </c>
      <c r="N166" s="14"/>
      <c r="P166" s="32" t="s">
        <v>210</v>
      </c>
      <c r="Q166" s="18">
        <f>B166/B$11</f>
        <v>9.4727927663015521</v>
      </c>
      <c r="R166" s="18">
        <f>C166/C$11</f>
        <v>8.4766482683326263</v>
      </c>
      <c r="S166" s="18">
        <f>D166/D$11</f>
        <v>17.869635627530364</v>
      </c>
      <c r="T166" s="14">
        <f>E166/(B$11)</f>
        <v>9.1027714474748223</v>
      </c>
      <c r="U166" s="14">
        <f>F166/(C$11)</f>
        <v>8.0558773579183587</v>
      </c>
      <c r="V166" s="14">
        <f>G166/(D$11)</f>
        <v>21.002834008097167</v>
      </c>
      <c r="W166" s="18">
        <f>H166/(B$11)</f>
        <v>10.76477247665956</v>
      </c>
      <c r="X166" s="18">
        <f>I166/(C$11)</f>
        <v>8.9496421422939285</v>
      </c>
      <c r="Y166" s="18">
        <f>J166/(D$11)</f>
        <v>28.155060728744939</v>
      </c>
      <c r="AA166" s="32" t="s">
        <v>210</v>
      </c>
      <c r="AB166" s="18">
        <f t="shared" si="63"/>
        <v>3.2437898233815843</v>
      </c>
      <c r="AC166" s="18">
        <f t="shared" si="63"/>
        <v>3.0834939248673572</v>
      </c>
      <c r="AD166" s="18">
        <f t="shared" si="63"/>
        <v>4.1594383121590779</v>
      </c>
      <c r="AE166" s="14">
        <f t="shared" si="63"/>
        <v>3.186305857925948</v>
      </c>
      <c r="AF166" s="14">
        <f t="shared" si="63"/>
        <v>3.0100417200291809</v>
      </c>
      <c r="AG166" s="14">
        <f t="shared" si="63"/>
        <v>4.3925121053296108</v>
      </c>
      <c r="AH166" s="18">
        <f t="shared" si="63"/>
        <v>3.4282459220317274</v>
      </c>
      <c r="AI166" s="18">
        <f t="shared" si="63"/>
        <v>3.1618299963590557</v>
      </c>
      <c r="AJ166" s="18">
        <f t="shared" si="63"/>
        <v>4.8153223575856767</v>
      </c>
      <c r="AK166" s="14"/>
      <c r="AL166" s="38"/>
      <c r="AN166" s="32" t="s">
        <v>210</v>
      </c>
      <c r="AO166" s="14">
        <f t="shared" si="64"/>
        <v>0.96093851855990764</v>
      </c>
      <c r="AP166" s="14">
        <f t="shared" si="65"/>
        <v>0.95036116905001256</v>
      </c>
      <c r="AQ166" s="14">
        <f t="shared" si="66"/>
        <v>1.1753364447868051</v>
      </c>
      <c r="AR166" s="18">
        <f t="shared" si="67"/>
        <v>1.1363884698242412</v>
      </c>
      <c r="AS166" s="18">
        <f t="shared" si="68"/>
        <v>1.0557996343588221</v>
      </c>
      <c r="AT166" s="18">
        <f t="shared" si="69"/>
        <v>1.5755811319044812</v>
      </c>
      <c r="AV166" s="32" t="s">
        <v>210</v>
      </c>
      <c r="AW166" s="14">
        <f t="shared" si="70"/>
        <v>-5.7483965455636166E-2</v>
      </c>
      <c r="AX166" s="14">
        <f t="shared" si="70"/>
        <v>-7.3452204838176452E-2</v>
      </c>
      <c r="AY166" s="14">
        <f t="shared" si="70"/>
        <v>0.23307379317053342</v>
      </c>
      <c r="AZ166" s="18">
        <f t="shared" si="70"/>
        <v>0.18445609865014354</v>
      </c>
      <c r="BA166" s="18">
        <f t="shared" si="70"/>
        <v>7.8336071491698453E-2</v>
      </c>
      <c r="BB166" s="18">
        <f t="shared" si="70"/>
        <v>0.65588404542659873</v>
      </c>
      <c r="BD166" s="66">
        <f t="shared" si="73"/>
        <v>3.404587429224027E-2</v>
      </c>
      <c r="BE166" s="67">
        <f t="shared" si="74"/>
        <v>0.30622540518948022</v>
      </c>
    </row>
    <row r="167" spans="1:57" x14ac:dyDescent="0.2">
      <c r="A167" s="32" t="s">
        <v>211</v>
      </c>
      <c r="B167" s="37">
        <v>236.29</v>
      </c>
      <c r="C167" s="37">
        <v>308.63</v>
      </c>
      <c r="D167" s="37">
        <v>46.13</v>
      </c>
      <c r="E167" s="14">
        <v>191.8</v>
      </c>
      <c r="F167" s="14">
        <v>268.05</v>
      </c>
      <c r="G167" s="14">
        <v>77.89</v>
      </c>
      <c r="H167" s="14">
        <v>278.55</v>
      </c>
      <c r="I167" s="14">
        <v>225.62</v>
      </c>
      <c r="J167" s="14">
        <v>106.15</v>
      </c>
      <c r="K167" s="14"/>
      <c r="L167" s="66">
        <f t="shared" si="71"/>
        <v>-17.769999999999982</v>
      </c>
      <c r="M167" s="67">
        <f t="shared" si="72"/>
        <v>6.4233333333333746</v>
      </c>
      <c r="N167" s="14"/>
      <c r="P167" s="32" t="s">
        <v>211</v>
      </c>
      <c r="Q167" s="18">
        <f>B167/B$12</f>
        <v>6.4560109289617484</v>
      </c>
      <c r="R167" s="18">
        <f>C167/C$12</f>
        <v>1.3679195106816771</v>
      </c>
      <c r="S167" s="18">
        <f>D167/D$12</f>
        <v>1.2603825136612021</v>
      </c>
      <c r="T167" s="14">
        <f>E167/(B$12)</f>
        <v>5.2404371584699456</v>
      </c>
      <c r="U167" s="14">
        <f>F167/(C$12)</f>
        <v>1.1880595691871287</v>
      </c>
      <c r="V167" s="14">
        <f>G167/(D$12)</f>
        <v>2.1281420765027321</v>
      </c>
      <c r="W167" s="18">
        <f>H167/(B$12)</f>
        <v>7.610655737704918</v>
      </c>
      <c r="X167" s="18">
        <f>I167/(C$12)</f>
        <v>1</v>
      </c>
      <c r="Y167" s="18">
        <f>J167/(D$12)</f>
        <v>2.9002732240437159</v>
      </c>
      <c r="AA167" s="32" t="s">
        <v>211</v>
      </c>
      <c r="AB167" s="18">
        <f t="shared" si="63"/>
        <v>2.6906430208625292</v>
      </c>
      <c r="AC167" s="18">
        <f t="shared" si="63"/>
        <v>0.45198334355958758</v>
      </c>
      <c r="AD167" s="18">
        <f t="shared" si="63"/>
        <v>0.33386164389425099</v>
      </c>
      <c r="AE167" s="14">
        <f t="shared" si="63"/>
        <v>2.3896871667340887</v>
      </c>
      <c r="AF167" s="14">
        <f t="shared" si="63"/>
        <v>0.24860717453624498</v>
      </c>
      <c r="AG167" s="14">
        <f t="shared" si="63"/>
        <v>1.0895944695532387</v>
      </c>
      <c r="AH167" s="18">
        <f t="shared" si="63"/>
        <v>2.9280207623725349</v>
      </c>
      <c r="AI167" s="18">
        <f t="shared" si="63"/>
        <v>0</v>
      </c>
      <c r="AJ167" s="18">
        <f t="shared" si="63"/>
        <v>1.5361888176213354</v>
      </c>
      <c r="AK167" s="14"/>
      <c r="AL167" s="38"/>
      <c r="AN167" s="32" t="s">
        <v>211</v>
      </c>
      <c r="AO167" s="14">
        <f t="shared" si="64"/>
        <v>0.81171441872275596</v>
      </c>
      <c r="AP167" s="14">
        <f t="shared" si="65"/>
        <v>0.86851569840909837</v>
      </c>
      <c r="AQ167" s="14">
        <f t="shared" si="66"/>
        <v>1.6884890526772165</v>
      </c>
      <c r="AR167" s="18">
        <f t="shared" si="67"/>
        <v>1.1788480257310932</v>
      </c>
      <c r="AS167" s="18">
        <f t="shared" si="68"/>
        <v>0.73103716424197263</v>
      </c>
      <c r="AT167" s="18">
        <f t="shared" si="69"/>
        <v>2.3011055712117927</v>
      </c>
      <c r="AV167" s="32" t="s">
        <v>211</v>
      </c>
      <c r="AW167" s="14">
        <f t="shared" si="70"/>
        <v>-0.30095585412844056</v>
      </c>
      <c r="AX167" s="14">
        <f t="shared" si="70"/>
        <v>-0.20337616902334246</v>
      </c>
      <c r="AY167" s="14">
        <f t="shared" si="70"/>
        <v>0.75573282565898758</v>
      </c>
      <c r="AZ167" s="18">
        <f t="shared" si="70"/>
        <v>0.23737774151000557</v>
      </c>
      <c r="BA167" s="18">
        <f t="shared" si="70"/>
        <v>-0.45198334355958758</v>
      </c>
      <c r="BB167" s="18">
        <f t="shared" si="70"/>
        <v>1.2023271737270842</v>
      </c>
      <c r="BD167" s="66">
        <f t="shared" si="73"/>
        <v>8.3800267502401507E-2</v>
      </c>
      <c r="BE167" s="67">
        <f t="shared" si="74"/>
        <v>0.32924052389250075</v>
      </c>
    </row>
    <row r="168" spans="1:57" x14ac:dyDescent="0.2">
      <c r="A168" s="32" t="s">
        <v>212</v>
      </c>
      <c r="B168" s="37">
        <v>174.91</v>
      </c>
      <c r="C168" s="37">
        <v>105.05</v>
      </c>
      <c r="D168" s="31">
        <v>1.93</v>
      </c>
      <c r="E168" s="14">
        <v>96.56</v>
      </c>
      <c r="F168" s="14">
        <v>124.51</v>
      </c>
      <c r="G168" s="14">
        <v>21.94</v>
      </c>
      <c r="H168" s="14">
        <v>213.35</v>
      </c>
      <c r="I168" s="14">
        <v>118.04</v>
      </c>
      <c r="J168" s="31">
        <v>1.93</v>
      </c>
      <c r="L168" s="66">
        <f t="shared" si="71"/>
        <v>-12.959999999999994</v>
      </c>
      <c r="M168" s="67">
        <f t="shared" si="72"/>
        <v>17.143333333333345</v>
      </c>
      <c r="P168" s="32" t="s">
        <v>212</v>
      </c>
      <c r="Q168" s="18">
        <f>B168/B$13</f>
        <v>4.1447867298578194</v>
      </c>
      <c r="R168" s="18">
        <f>C168/C$13</f>
        <v>1.6094683621878352</v>
      </c>
      <c r="S168" s="18">
        <f>D168/D$13</f>
        <v>1</v>
      </c>
      <c r="T168" s="14">
        <f>E168/(B$13)</f>
        <v>2.2881516587677724</v>
      </c>
      <c r="U168" s="14">
        <f>F168/(C$13)</f>
        <v>1.9076145242837446</v>
      </c>
      <c r="V168" s="14">
        <f>G168/(D$13)</f>
        <v>11.367875647668395</v>
      </c>
      <c r="W168" s="18">
        <f>H168/(B$13)</f>
        <v>5.0556872037914689</v>
      </c>
      <c r="X168" s="18">
        <f>I168/(C$13)</f>
        <v>1.8084878198253411</v>
      </c>
      <c r="Y168" s="18">
        <f>J168/(D$13)</f>
        <v>1</v>
      </c>
      <c r="AA168" s="32" t="s">
        <v>212</v>
      </c>
      <c r="AB168" s="18">
        <f t="shared" si="63"/>
        <v>2.0512978697084088</v>
      </c>
      <c r="AC168" s="18">
        <f t="shared" si="63"/>
        <v>0.68658421759637511</v>
      </c>
      <c r="AD168" s="18">
        <f t="shared" si="63"/>
        <v>0</v>
      </c>
      <c r="AE168" s="14">
        <f t="shared" si="63"/>
        <v>1.194182677160474</v>
      </c>
      <c r="AF168" s="14">
        <f t="shared" si="63"/>
        <v>0.93176967234499197</v>
      </c>
      <c r="AG168" s="14">
        <f t="shared" si="63"/>
        <v>3.5068907731351131</v>
      </c>
      <c r="AH168" s="18">
        <f t="shared" si="63"/>
        <v>2.3379072064939264</v>
      </c>
      <c r="AI168" s="18">
        <f t="shared" si="63"/>
        <v>0.85478388146797424</v>
      </c>
      <c r="AJ168" s="18">
        <f t="shared" si="63"/>
        <v>0</v>
      </c>
      <c r="AK168" s="14"/>
      <c r="AL168" s="38"/>
      <c r="AN168" s="32" t="s">
        <v>212</v>
      </c>
      <c r="AO168" s="14">
        <f t="shared" si="64"/>
        <v>0.55205534274769885</v>
      </c>
      <c r="AP168" s="14">
        <f t="shared" si="65"/>
        <v>1.185245121370776</v>
      </c>
      <c r="AQ168" s="14">
        <f t="shared" si="66"/>
        <v>11.367875647668395</v>
      </c>
      <c r="AR168" s="18">
        <f t="shared" si="67"/>
        <v>1.2197701675147219</v>
      </c>
      <c r="AS168" s="18">
        <f t="shared" si="68"/>
        <v>1.1236554021894336</v>
      </c>
      <c r="AT168" s="18">
        <f t="shared" si="69"/>
        <v>1</v>
      </c>
      <c r="AV168" s="32" t="s">
        <v>212</v>
      </c>
      <c r="AW168" s="14">
        <f t="shared" si="70"/>
        <v>-0.85711519254793489</v>
      </c>
      <c r="AX168" s="14">
        <f t="shared" si="70"/>
        <v>0.24518545474861694</v>
      </c>
      <c r="AY168" s="14">
        <f t="shared" si="70"/>
        <v>3.5068907731351131</v>
      </c>
      <c r="AZ168" s="18">
        <f t="shared" si="70"/>
        <v>0.28660933678551742</v>
      </c>
      <c r="BA168" s="18">
        <f t="shared" si="70"/>
        <v>0.16819966387159885</v>
      </c>
      <c r="BB168" s="18">
        <f t="shared" si="70"/>
        <v>0</v>
      </c>
      <c r="BD168" s="66">
        <f t="shared" si="73"/>
        <v>0.96498701177859836</v>
      </c>
      <c r="BE168" s="67">
        <f t="shared" si="74"/>
        <v>0.15160300021903875</v>
      </c>
    </row>
    <row r="169" spans="1:57" x14ac:dyDescent="0.2">
      <c r="A169" s="32" t="s">
        <v>213</v>
      </c>
      <c r="B169" s="37">
        <v>2540.63</v>
      </c>
      <c r="C169" s="37">
        <v>1994.76</v>
      </c>
      <c r="D169" s="31">
        <v>108</v>
      </c>
      <c r="E169" s="14">
        <v>2353.4499999999998</v>
      </c>
      <c r="F169" s="14">
        <v>1861.51</v>
      </c>
      <c r="G169" s="31">
        <v>108</v>
      </c>
      <c r="H169" s="14">
        <v>3161.29</v>
      </c>
      <c r="I169" s="14">
        <v>1989.88</v>
      </c>
      <c r="J169" s="31">
        <v>108</v>
      </c>
      <c r="L169" s="66">
        <f t="shared" si="71"/>
        <v>-106.81000000000017</v>
      </c>
      <c r="M169" s="67">
        <f t="shared" si="72"/>
        <v>205.25999999999976</v>
      </c>
      <c r="P169" s="32" t="s">
        <v>213</v>
      </c>
      <c r="Q169" s="18">
        <f>B169/B$14</f>
        <v>367.67438494934879</v>
      </c>
      <c r="R169" s="18">
        <f>C169/C$14</f>
        <v>18.47</v>
      </c>
      <c r="S169" s="18">
        <f>D169/D$14</f>
        <v>1</v>
      </c>
      <c r="T169" s="14">
        <f>E169/(B$14)</f>
        <v>340.58610709117215</v>
      </c>
      <c r="U169" s="14">
        <f>F169/(C$14)</f>
        <v>17.236203703703705</v>
      </c>
      <c r="V169" s="14">
        <f>G169/(D$14)</f>
        <v>1</v>
      </c>
      <c r="W169" s="18">
        <f>H169/(B$14)</f>
        <v>457.49493487698987</v>
      </c>
      <c r="X169" s="18">
        <f>I169/(C$14)</f>
        <v>18.424814814814816</v>
      </c>
      <c r="Y169" s="18">
        <f>J169/(D$14)</f>
        <v>1</v>
      </c>
      <c r="AA169" s="32" t="s">
        <v>213</v>
      </c>
      <c r="AB169" s="18">
        <f t="shared" si="63"/>
        <v>8.5222848604856587</v>
      </c>
      <c r="AC169" s="18">
        <f t="shared" si="63"/>
        <v>4.2071119612077137</v>
      </c>
      <c r="AD169" s="18">
        <f t="shared" si="63"/>
        <v>0</v>
      </c>
      <c r="AE169" s="14">
        <f t="shared" si="63"/>
        <v>8.4118757767598904</v>
      </c>
      <c r="AF169" s="14">
        <f t="shared" si="63"/>
        <v>4.1073701488420378</v>
      </c>
      <c r="AG169" s="14">
        <f t="shared" si="63"/>
        <v>0</v>
      </c>
      <c r="AH169" s="18">
        <f t="shared" si="63"/>
        <v>8.8376119605630983</v>
      </c>
      <c r="AI169" s="18">
        <f t="shared" si="63"/>
        <v>4.2035782139585391</v>
      </c>
      <c r="AJ169" s="18">
        <f t="shared" si="63"/>
        <v>0</v>
      </c>
      <c r="AK169" s="14"/>
      <c r="AL169" s="38"/>
      <c r="AN169" s="32" t="s">
        <v>213</v>
      </c>
      <c r="AO169" s="14">
        <f t="shared" si="64"/>
        <v>0.92632536024529333</v>
      </c>
      <c r="AP169" s="14">
        <f t="shared" si="65"/>
        <v>0.93319998395796988</v>
      </c>
      <c r="AQ169" s="14">
        <f t="shared" si="66"/>
        <v>1</v>
      </c>
      <c r="AR169" s="18">
        <f t="shared" si="67"/>
        <v>1.2442937381673049</v>
      </c>
      <c r="AS169" s="18">
        <f t="shared" si="68"/>
        <v>0.99755359040686609</v>
      </c>
      <c r="AT169" s="18">
        <f t="shared" si="69"/>
        <v>1</v>
      </c>
      <c r="AV169" s="32" t="s">
        <v>213</v>
      </c>
      <c r="AW169" s="14">
        <f t="shared" si="70"/>
        <v>-0.11040908372576774</v>
      </c>
      <c r="AX169" s="14">
        <f t="shared" si="70"/>
        <v>-9.9741812365676086E-2</v>
      </c>
      <c r="AY169" s="14">
        <f t="shared" si="70"/>
        <v>0</v>
      </c>
      <c r="AZ169" s="18">
        <f t="shared" si="70"/>
        <v>0.31532710007744125</v>
      </c>
      <c r="BA169" s="18">
        <f t="shared" si="70"/>
        <v>-3.5337472491745437E-3</v>
      </c>
      <c r="BB169" s="18">
        <f t="shared" si="70"/>
        <v>0</v>
      </c>
      <c r="BD169" s="66">
        <f t="shared" si="73"/>
        <v>-7.0050298697147947E-2</v>
      </c>
      <c r="BE169" s="67">
        <f t="shared" si="74"/>
        <v>0.10393111760942224</v>
      </c>
    </row>
    <row r="170" spans="1:57" x14ac:dyDescent="0.2">
      <c r="A170" s="32" t="s">
        <v>214</v>
      </c>
      <c r="B170" s="37">
        <v>33.99</v>
      </c>
      <c r="C170" s="37">
        <v>55.1</v>
      </c>
      <c r="D170" s="31">
        <v>13.6</v>
      </c>
      <c r="E170" s="14">
        <v>33.99</v>
      </c>
      <c r="F170" s="14">
        <v>31.76</v>
      </c>
      <c r="G170" s="31">
        <v>13.6</v>
      </c>
      <c r="H170" s="14">
        <v>52.13</v>
      </c>
      <c r="I170" s="14">
        <v>31.76</v>
      </c>
      <c r="J170" s="31">
        <v>13.6</v>
      </c>
      <c r="L170" s="66">
        <f t="shared" si="71"/>
        <v>-7.7799999999999976</v>
      </c>
      <c r="M170" s="67">
        <f t="shared" si="72"/>
        <v>-1.7333333333333343</v>
      </c>
      <c r="P170" s="32" t="s">
        <v>214</v>
      </c>
      <c r="Q170" s="18">
        <f>B170/B$15</f>
        <v>2.4992647058823532</v>
      </c>
      <c r="R170" s="18">
        <f>C170/C$15</f>
        <v>3.9840925524222706</v>
      </c>
      <c r="S170" s="18">
        <f>D170/D$15</f>
        <v>1</v>
      </c>
      <c r="T170" s="14">
        <f>E170/(B$15)</f>
        <v>2.4992647058823532</v>
      </c>
      <c r="U170" s="14">
        <f>F170/(C$15)</f>
        <v>2.2964569775849601</v>
      </c>
      <c r="V170" s="14">
        <f>G170/(D$15)</f>
        <v>1</v>
      </c>
      <c r="W170" s="18">
        <f>H170/(B$15)</f>
        <v>3.833088235294118</v>
      </c>
      <c r="X170" s="18">
        <f>I170/(C$15)</f>
        <v>2.2964569775849601</v>
      </c>
      <c r="Y170" s="18">
        <f>J170/(D$15)</f>
        <v>1</v>
      </c>
      <c r="AA170" s="32" t="s">
        <v>214</v>
      </c>
      <c r="AB170" s="18">
        <f t="shared" si="63"/>
        <v>1.3215037104039702</v>
      </c>
      <c r="AC170" s="18">
        <f t="shared" si="63"/>
        <v>1.9942511623080259</v>
      </c>
      <c r="AD170" s="18">
        <f t="shared" si="63"/>
        <v>0</v>
      </c>
      <c r="AE170" s="14">
        <f t="shared" si="63"/>
        <v>1.3215037104039702</v>
      </c>
      <c r="AF170" s="14">
        <f t="shared" si="63"/>
        <v>1.1994097559924637</v>
      </c>
      <c r="AG170" s="14">
        <f t="shared" si="63"/>
        <v>0</v>
      </c>
      <c r="AH170" s="18">
        <f t="shared" si="63"/>
        <v>1.9385072084583108</v>
      </c>
      <c r="AI170" s="18">
        <f t="shared" si="63"/>
        <v>1.1994097559924637</v>
      </c>
      <c r="AJ170" s="18">
        <f t="shared" si="63"/>
        <v>0</v>
      </c>
      <c r="AK170" s="14"/>
      <c r="AL170" s="38"/>
      <c r="AN170" s="32" t="s">
        <v>214</v>
      </c>
      <c r="AO170" s="14">
        <f t="shared" si="64"/>
        <v>1</v>
      </c>
      <c r="AP170" s="14">
        <f t="shared" si="65"/>
        <v>0.57640653357531757</v>
      </c>
      <c r="AQ170" s="14">
        <f t="shared" si="66"/>
        <v>1</v>
      </c>
      <c r="AR170" s="18">
        <f t="shared" si="67"/>
        <v>1.5336863783465724</v>
      </c>
      <c r="AS170" s="18">
        <f t="shared" si="68"/>
        <v>0.57640653357531757</v>
      </c>
      <c r="AT170" s="18">
        <f t="shared" si="69"/>
        <v>1</v>
      </c>
      <c r="AV170" s="32" t="s">
        <v>214</v>
      </c>
      <c r="AW170" s="14">
        <f t="shared" si="70"/>
        <v>0</v>
      </c>
      <c r="AX170" s="14">
        <f t="shared" si="70"/>
        <v>-0.79484140631556233</v>
      </c>
      <c r="AY170" s="14">
        <f t="shared" si="70"/>
        <v>0</v>
      </c>
      <c r="AZ170" s="18">
        <f t="shared" si="70"/>
        <v>0.61700349805434052</v>
      </c>
      <c r="BA170" s="18">
        <f t="shared" si="70"/>
        <v>-0.79484140631556233</v>
      </c>
      <c r="BB170" s="18">
        <f t="shared" si="70"/>
        <v>0</v>
      </c>
      <c r="BD170" s="66">
        <f t="shared" si="73"/>
        <v>-0.26494713543852078</v>
      </c>
      <c r="BE170" s="67">
        <f t="shared" si="74"/>
        <v>-5.9279302753740604E-2</v>
      </c>
    </row>
    <row r="171" spans="1:57" x14ac:dyDescent="0.2">
      <c r="A171" s="32" t="s">
        <v>215</v>
      </c>
      <c r="B171" s="37">
        <v>52.88</v>
      </c>
      <c r="C171" s="37">
        <v>102.54</v>
      </c>
      <c r="D171" s="31">
        <v>18.8</v>
      </c>
      <c r="E171" s="14">
        <v>62.24</v>
      </c>
      <c r="F171" s="14">
        <v>92.17</v>
      </c>
      <c r="G171" s="14">
        <v>22.65</v>
      </c>
      <c r="H171" s="14">
        <v>76.91</v>
      </c>
      <c r="I171" s="14">
        <v>99.95</v>
      </c>
      <c r="J171" s="14">
        <v>27.75</v>
      </c>
      <c r="K171" s="14"/>
      <c r="L171" s="66">
        <f t="shared" si="71"/>
        <v>0.94666666666665833</v>
      </c>
      <c r="M171" s="67">
        <f t="shared" si="72"/>
        <v>10.129999999999988</v>
      </c>
      <c r="N171" s="14"/>
      <c r="P171" s="32" t="s">
        <v>215</v>
      </c>
      <c r="Q171" s="18">
        <f>B171/B$16</f>
        <v>2.8127659574468087</v>
      </c>
      <c r="R171" s="18">
        <f>C171/C$16</f>
        <v>5.4542553191489365</v>
      </c>
      <c r="S171" s="18">
        <f>D171/D$16</f>
        <v>1</v>
      </c>
      <c r="T171" s="14">
        <f>E171/(B$16)</f>
        <v>3.3106382978723405</v>
      </c>
      <c r="U171" s="14">
        <f>F171/(C$16)</f>
        <v>4.9026595744680854</v>
      </c>
      <c r="V171" s="14">
        <f>G171/(D$16)</f>
        <v>1.2047872340425532</v>
      </c>
      <c r="W171" s="18">
        <f>H171/(B$16)</f>
        <v>4.0909574468085106</v>
      </c>
      <c r="X171" s="18">
        <f>I171/(C$16)</f>
        <v>5.3164893617021276</v>
      </c>
      <c r="Y171" s="18">
        <f>J171/(D$16)</f>
        <v>1.4760638297872339</v>
      </c>
      <c r="AA171" s="32" t="s">
        <v>215</v>
      </c>
      <c r="AB171" s="18">
        <f t="shared" si="63"/>
        <v>1.4919895149426921</v>
      </c>
      <c r="AC171" s="18">
        <f t="shared" si="63"/>
        <v>2.4473822358322956</v>
      </c>
      <c r="AD171" s="18">
        <f t="shared" si="63"/>
        <v>0</v>
      </c>
      <c r="AE171" s="14">
        <f t="shared" si="63"/>
        <v>1.7271093984211923</v>
      </c>
      <c r="AF171" s="14">
        <f t="shared" si="63"/>
        <v>2.2935645888156087</v>
      </c>
      <c r="AG171" s="14">
        <f t="shared" si="63"/>
        <v>0.26877838836859769</v>
      </c>
      <c r="AH171" s="18">
        <f t="shared" si="63"/>
        <v>2.0324385307244626</v>
      </c>
      <c r="AI171" s="18">
        <f t="shared" si="63"/>
        <v>2.4104739050669903</v>
      </c>
      <c r="AJ171" s="18">
        <f t="shared" si="63"/>
        <v>0.56175510955983077</v>
      </c>
      <c r="AK171" s="14"/>
      <c r="AL171" s="38"/>
      <c r="AN171" s="32" t="s">
        <v>215</v>
      </c>
      <c r="AO171" s="14">
        <f t="shared" si="64"/>
        <v>1.1770045385779122</v>
      </c>
      <c r="AP171" s="14">
        <f t="shared" si="65"/>
        <v>0.89886873415252577</v>
      </c>
      <c r="AQ171" s="14">
        <f t="shared" si="66"/>
        <v>1.2047872340425532</v>
      </c>
      <c r="AR171" s="18">
        <f t="shared" si="67"/>
        <v>1.4544251134644477</v>
      </c>
      <c r="AS171" s="18">
        <f t="shared" si="68"/>
        <v>0.97474156426760283</v>
      </c>
      <c r="AT171" s="18">
        <f t="shared" si="69"/>
        <v>1.4760638297872339</v>
      </c>
      <c r="AV171" s="32" t="s">
        <v>215</v>
      </c>
      <c r="AW171" s="14">
        <f t="shared" si="70"/>
        <v>0.23511988347850021</v>
      </c>
      <c r="AX171" s="14">
        <f t="shared" si="70"/>
        <v>-0.15381764701668738</v>
      </c>
      <c r="AY171" s="14">
        <f t="shared" si="70"/>
        <v>0.26877838836859769</v>
      </c>
      <c r="AZ171" s="18">
        <f t="shared" si="70"/>
        <v>0.5404490157817704</v>
      </c>
      <c r="BA171" s="18">
        <f t="shared" si="70"/>
        <v>-3.6908330765305662E-2</v>
      </c>
      <c r="BB171" s="18">
        <f t="shared" si="70"/>
        <v>0.56175510955983077</v>
      </c>
      <c r="BD171" s="66">
        <f t="shared" si="73"/>
        <v>0.11669354161013684</v>
      </c>
      <c r="BE171" s="67">
        <f t="shared" si="74"/>
        <v>0.35509859819209849</v>
      </c>
    </row>
    <row r="172" spans="1:57" x14ac:dyDescent="0.2">
      <c r="A172" s="32" t="s">
        <v>216</v>
      </c>
      <c r="B172" s="37">
        <v>8979.7900000000009</v>
      </c>
      <c r="C172" s="37">
        <v>6587.12</v>
      </c>
      <c r="D172" s="37">
        <v>2438.1799999999998</v>
      </c>
      <c r="E172" s="14">
        <v>9543.34</v>
      </c>
      <c r="F172" s="14">
        <v>9897.44</v>
      </c>
      <c r="G172" s="14">
        <v>2961.94</v>
      </c>
      <c r="H172" s="14">
        <v>11756.37</v>
      </c>
      <c r="I172" s="14">
        <v>8270.76</v>
      </c>
      <c r="J172" s="14">
        <v>2248.88</v>
      </c>
      <c r="K172" s="14"/>
      <c r="L172" s="66">
        <f t="shared" si="71"/>
        <v>1465.8766666666661</v>
      </c>
      <c r="M172" s="67">
        <f t="shared" si="72"/>
        <v>1423.6400000000003</v>
      </c>
      <c r="N172" s="14"/>
      <c r="P172" s="32" t="s">
        <v>216</v>
      </c>
      <c r="Q172" s="18">
        <f>B172/B$17</f>
        <v>1.4067100699611816</v>
      </c>
      <c r="R172" s="18">
        <f>C172/C$17</f>
        <v>1.1117839866865153</v>
      </c>
      <c r="S172" s="18">
        <f>D172/D$17</f>
        <v>1.225899873798953</v>
      </c>
      <c r="T172" s="14">
        <f>E172/(B$17)</f>
        <v>1.4949918070537664</v>
      </c>
      <c r="U172" s="14">
        <f>F172/(C$17)</f>
        <v>1.6705047579504526</v>
      </c>
      <c r="V172" s="14">
        <f>G172/(D$17)</f>
        <v>1.4892427434398081</v>
      </c>
      <c r="W172" s="18">
        <f>H172/(B$17)</f>
        <v>1.8416693558746402</v>
      </c>
      <c r="X172" s="18">
        <f>I172/(C$17)</f>
        <v>1.3959512694056528</v>
      </c>
      <c r="Y172" s="18">
        <f>J172/(D$17)</f>
        <v>1.1307211560217005</v>
      </c>
      <c r="AA172" s="32" t="s">
        <v>216</v>
      </c>
      <c r="AB172" s="18">
        <f t="shared" si="63"/>
        <v>0.49232501248978305</v>
      </c>
      <c r="AC172" s="18">
        <f t="shared" si="63"/>
        <v>0.15287650783728329</v>
      </c>
      <c r="AD172" s="18">
        <f t="shared" si="63"/>
        <v>0.29384115074758282</v>
      </c>
      <c r="AE172" s="14">
        <f t="shared" si="63"/>
        <v>0.58013757809877198</v>
      </c>
      <c r="AF172" s="14">
        <f t="shared" si="63"/>
        <v>0.74028409177898757</v>
      </c>
      <c r="AG172" s="14">
        <f t="shared" si="63"/>
        <v>0.57457892934912547</v>
      </c>
      <c r="AH172" s="18">
        <f t="shared" si="63"/>
        <v>0.88101407040961421</v>
      </c>
      <c r="AI172" s="18">
        <f t="shared" si="63"/>
        <v>0.48124858007630189</v>
      </c>
      <c r="AJ172" s="18">
        <f t="shared" si="63"/>
        <v>0.17724319420482354</v>
      </c>
      <c r="AK172" s="14"/>
      <c r="AL172" s="38"/>
      <c r="AN172" s="32" t="s">
        <v>216</v>
      </c>
      <c r="AO172" s="14">
        <f t="shared" si="64"/>
        <v>1.0627575923267691</v>
      </c>
      <c r="AP172" s="14">
        <f t="shared" si="65"/>
        <v>1.5025443592951093</v>
      </c>
      <c r="AQ172" s="14">
        <f t="shared" si="66"/>
        <v>1.2148159692885678</v>
      </c>
      <c r="AR172" s="18">
        <f t="shared" si="67"/>
        <v>1.3092032219016256</v>
      </c>
      <c r="AS172" s="18">
        <f t="shared" si="68"/>
        <v>1.255595768712275</v>
      </c>
      <c r="AT172" s="18">
        <f t="shared" si="69"/>
        <v>0.92236012107391585</v>
      </c>
      <c r="AV172" s="32" t="s">
        <v>216</v>
      </c>
      <c r="AW172" s="14">
        <f t="shared" si="70"/>
        <v>8.7812565608988896E-2</v>
      </c>
      <c r="AX172" s="14">
        <f t="shared" si="70"/>
        <v>0.58740758394170423</v>
      </c>
      <c r="AY172" s="14">
        <f t="shared" si="70"/>
        <v>0.28073777860154264</v>
      </c>
      <c r="AZ172" s="18">
        <f t="shared" si="70"/>
        <v>0.38868905791983127</v>
      </c>
      <c r="BA172" s="18">
        <f t="shared" si="70"/>
        <v>0.32837207223901871</v>
      </c>
      <c r="BB172" s="18">
        <f t="shared" si="70"/>
        <v>-0.11659795654275935</v>
      </c>
      <c r="BD172" s="66">
        <f t="shared" si="73"/>
        <v>0.31865264271741189</v>
      </c>
      <c r="BE172" s="67">
        <f t="shared" si="74"/>
        <v>0.20015439120536352</v>
      </c>
    </row>
    <row r="173" spans="1:57" x14ac:dyDescent="0.2">
      <c r="A173" s="32" t="s">
        <v>217</v>
      </c>
      <c r="B173" s="37">
        <v>2954.99</v>
      </c>
      <c r="C173" s="37">
        <v>2652.08</v>
      </c>
      <c r="D173" s="37">
        <v>5026.3</v>
      </c>
      <c r="E173" s="14">
        <v>3356.52</v>
      </c>
      <c r="F173" s="14">
        <v>3299.51</v>
      </c>
      <c r="G173" s="14">
        <v>4378.41</v>
      </c>
      <c r="H173" s="14">
        <v>3184.86</v>
      </c>
      <c r="I173" s="14">
        <v>2432</v>
      </c>
      <c r="J173" s="14">
        <v>4397.96</v>
      </c>
      <c r="K173" s="14"/>
      <c r="L173" s="66">
        <f t="shared" si="71"/>
        <v>133.69000000000051</v>
      </c>
      <c r="M173" s="67">
        <f t="shared" si="72"/>
        <v>-206.18333333333339</v>
      </c>
      <c r="N173" s="14"/>
      <c r="P173" s="32" t="s">
        <v>217</v>
      </c>
      <c r="Q173" s="18">
        <f>B173/B$18</f>
        <v>2.129952787688759</v>
      </c>
      <c r="R173" s="18">
        <f>C173/C$18</f>
        <v>1.4522475755534747</v>
      </c>
      <c r="S173" s="18">
        <f>D173/D$18</f>
        <v>1.3337278200715914</v>
      </c>
      <c r="T173" s="14">
        <f>E173/(B$18)</f>
        <v>2.4193750675748733</v>
      </c>
      <c r="U173" s="14">
        <f>F173/(C$18)</f>
        <v>1.8067725702144903</v>
      </c>
      <c r="V173" s="14">
        <f>G173/(D$18)</f>
        <v>1.1618103226388508</v>
      </c>
      <c r="W173" s="18">
        <f>H173/(B$18)</f>
        <v>2.2956427721915884</v>
      </c>
      <c r="X173" s="18">
        <f>I173/(C$18)</f>
        <v>1.3317343759411671</v>
      </c>
      <c r="Y173" s="18">
        <f>J173/(D$18)</f>
        <v>1.1669979116968856</v>
      </c>
      <c r="AA173" s="32" t="s">
        <v>217</v>
      </c>
      <c r="AB173" s="18">
        <f t="shared" si="63"/>
        <v>1.0908214521777881</v>
      </c>
      <c r="AC173" s="18">
        <f t="shared" si="63"/>
        <v>0.53828742136139995</v>
      </c>
      <c r="AD173" s="18">
        <f t="shared" si="63"/>
        <v>0.41546427919306156</v>
      </c>
      <c r="AE173" s="14">
        <f t="shared" si="63"/>
        <v>1.2746344428130898</v>
      </c>
      <c r="AF173" s="14">
        <f t="shared" si="63"/>
        <v>0.85341491656577517</v>
      </c>
      <c r="AG173" s="14">
        <f t="shared" si="63"/>
        <v>0.21637455331655636</v>
      </c>
      <c r="AH173" s="18">
        <f t="shared" si="63"/>
        <v>1.1988981599211244</v>
      </c>
      <c r="AI173" s="18">
        <f t="shared" si="63"/>
        <v>0.41330635513640307</v>
      </c>
      <c r="AJ173" s="18">
        <f t="shared" si="63"/>
        <v>0.22280197939381063</v>
      </c>
      <c r="AK173" s="14"/>
      <c r="AL173" s="38"/>
      <c r="AN173" s="32" t="s">
        <v>217</v>
      </c>
      <c r="AO173" s="14">
        <f t="shared" si="64"/>
        <v>1.1358820165212067</v>
      </c>
      <c r="AP173" s="14">
        <f t="shared" si="65"/>
        <v>1.2441215951253357</v>
      </c>
      <c r="AQ173" s="14">
        <f t="shared" si="66"/>
        <v>0.8711000139267453</v>
      </c>
      <c r="AR173" s="18">
        <f t="shared" si="67"/>
        <v>1.0777904493754633</v>
      </c>
      <c r="AS173" s="18">
        <f t="shared" si="68"/>
        <v>0.91701607794636664</v>
      </c>
      <c r="AT173" s="18">
        <f t="shared" si="69"/>
        <v>0.87498955494101027</v>
      </c>
      <c r="AV173" s="32" t="s">
        <v>217</v>
      </c>
      <c r="AW173" s="14">
        <f t="shared" si="70"/>
        <v>0.18381299063530154</v>
      </c>
      <c r="AX173" s="14">
        <f t="shared" si="70"/>
        <v>0.31512749520437522</v>
      </c>
      <c r="AY173" s="14">
        <f t="shared" si="70"/>
        <v>-0.19908972587650492</v>
      </c>
      <c r="AZ173" s="18">
        <f t="shared" si="70"/>
        <v>0.10807670774333623</v>
      </c>
      <c r="BA173" s="18">
        <f t="shared" si="70"/>
        <v>-0.12498106622499681</v>
      </c>
      <c r="BB173" s="18">
        <f t="shared" si="70"/>
        <v>-0.1926622997992509</v>
      </c>
      <c r="BD173" s="66">
        <f t="shared" si="73"/>
        <v>9.9950253321057281E-2</v>
      </c>
      <c r="BE173" s="67">
        <f t="shared" si="74"/>
        <v>-6.9855552760303821E-2</v>
      </c>
    </row>
    <row r="174" spans="1:57" x14ac:dyDescent="0.2">
      <c r="A174" s="32" t="s">
        <v>218</v>
      </c>
      <c r="B174" s="37">
        <v>2983.43</v>
      </c>
      <c r="C174" s="37">
        <v>2466.13</v>
      </c>
      <c r="D174" s="31">
        <v>64.8</v>
      </c>
      <c r="E174" s="14">
        <v>3362.74</v>
      </c>
      <c r="F174" s="14">
        <v>2278.67</v>
      </c>
      <c r="G174" s="31">
        <v>64.8</v>
      </c>
      <c r="H174" s="14">
        <v>3292.64</v>
      </c>
      <c r="I174" s="14">
        <v>2325.88</v>
      </c>
      <c r="J174" s="14">
        <v>652.46</v>
      </c>
      <c r="K174" s="14"/>
      <c r="L174" s="66">
        <f t="shared" si="71"/>
        <v>63.950000000000045</v>
      </c>
      <c r="M174" s="67">
        <f t="shared" si="72"/>
        <v>252.20666666666693</v>
      </c>
      <c r="N174" s="14"/>
      <c r="P174" s="32" t="s">
        <v>218</v>
      </c>
      <c r="Q174" s="18">
        <f>B174/B$19</f>
        <v>5.9575661967330964</v>
      </c>
      <c r="R174" s="18">
        <f>C174/C$19</f>
        <v>8.1323330585325646</v>
      </c>
      <c r="S174" s="18">
        <f>D174/D$19</f>
        <v>1</v>
      </c>
      <c r="T174" s="14">
        <f>E174/(B$19)</f>
        <v>6.7150045928351769</v>
      </c>
      <c r="U174" s="14">
        <f>F174/(C$19)</f>
        <v>7.514163231657049</v>
      </c>
      <c r="V174" s="14">
        <f>G174/(D$19)</f>
        <v>1</v>
      </c>
      <c r="W174" s="18">
        <f>H174/(B$19)</f>
        <v>6.5750229641758855</v>
      </c>
      <c r="X174" s="18">
        <f>I174/(C$19)</f>
        <v>7.6698433635614185</v>
      </c>
      <c r="Y174" s="18">
        <f>J174/(D$19)</f>
        <v>10.068827160493829</v>
      </c>
      <c r="AA174" s="32" t="s">
        <v>218</v>
      </c>
      <c r="AB174" s="18">
        <f t="shared" si="63"/>
        <v>2.5747230768256144</v>
      </c>
      <c r="AC174" s="18">
        <f t="shared" si="63"/>
        <v>3.0236693017608158</v>
      </c>
      <c r="AD174" s="18">
        <f t="shared" si="63"/>
        <v>0</v>
      </c>
      <c r="AE174" s="14">
        <f t="shared" si="63"/>
        <v>2.7473883864074859</v>
      </c>
      <c r="AF174" s="14">
        <f t="shared" si="63"/>
        <v>2.9096124562703793</v>
      </c>
      <c r="AG174" s="14">
        <f t="shared" si="63"/>
        <v>0</v>
      </c>
      <c r="AH174" s="18">
        <f t="shared" si="63"/>
        <v>2.7169959332254439</v>
      </c>
      <c r="AI174" s="18">
        <f t="shared" si="63"/>
        <v>2.9391971147659324</v>
      </c>
      <c r="AJ174" s="18">
        <f t="shared" si="63"/>
        <v>3.3318237396737329</v>
      </c>
      <c r="AK174" s="14"/>
      <c r="AL174" s="38"/>
      <c r="AN174" s="32" t="s">
        <v>218</v>
      </c>
      <c r="AO174" s="14">
        <f t="shared" si="64"/>
        <v>1.1271388971753988</v>
      </c>
      <c r="AP174" s="14">
        <f t="shared" si="65"/>
        <v>0.92398616455742399</v>
      </c>
      <c r="AQ174" s="14">
        <f t="shared" si="66"/>
        <v>1</v>
      </c>
      <c r="AR174" s="18">
        <f t="shared" si="67"/>
        <v>1.1036424518088241</v>
      </c>
      <c r="AS174" s="18">
        <f t="shared" si="68"/>
        <v>0.94312951871961337</v>
      </c>
      <c r="AT174" s="18">
        <f t="shared" si="69"/>
        <v>10.068827160493829</v>
      </c>
      <c r="AV174" s="32" t="s">
        <v>218</v>
      </c>
      <c r="AW174" s="14">
        <f t="shared" si="70"/>
        <v>0.17266530958187123</v>
      </c>
      <c r="AX174" s="14">
        <f t="shared" si="70"/>
        <v>-0.11405684549043599</v>
      </c>
      <c r="AY174" s="14">
        <f t="shared" si="70"/>
        <v>0</v>
      </c>
      <c r="AZ174" s="18">
        <f t="shared" si="70"/>
        <v>0.14227285639982931</v>
      </c>
      <c r="BA174" s="18">
        <f t="shared" si="70"/>
        <v>-8.4472186994882917E-2</v>
      </c>
      <c r="BB174" s="18">
        <f t="shared" si="70"/>
        <v>3.3318237396737329</v>
      </c>
      <c r="BD174" s="66">
        <f t="shared" si="73"/>
        <v>1.9536154697145081E-2</v>
      </c>
      <c r="BE174" s="67">
        <f t="shared" si="74"/>
        <v>1.1298748030262264</v>
      </c>
    </row>
    <row r="175" spans="1:57" x14ac:dyDescent="0.2">
      <c r="A175" s="32" t="s">
        <v>219</v>
      </c>
      <c r="B175" s="37">
        <v>2442.0500000000002</v>
      </c>
      <c r="C175" s="37">
        <v>1900</v>
      </c>
      <c r="D175" s="37">
        <v>373.53</v>
      </c>
      <c r="E175" s="14">
        <v>2200.14</v>
      </c>
      <c r="F175" s="14">
        <v>1820.09</v>
      </c>
      <c r="G175" s="14">
        <v>329.52</v>
      </c>
      <c r="H175" s="14">
        <v>2885.46</v>
      </c>
      <c r="I175" s="14">
        <v>1814.03</v>
      </c>
      <c r="J175" s="14">
        <v>236.8</v>
      </c>
      <c r="K175" s="14"/>
      <c r="L175" s="66">
        <f t="shared" si="71"/>
        <v>-121.94333333333316</v>
      </c>
      <c r="M175" s="67">
        <f t="shared" si="72"/>
        <v>73.570000000000164</v>
      </c>
      <c r="N175" s="14"/>
      <c r="P175" s="32" t="s">
        <v>219</v>
      </c>
      <c r="Q175" s="18">
        <f>B175/B$20</f>
        <v>46.989609390032719</v>
      </c>
      <c r="R175" s="18">
        <f>C175/C$20</f>
        <v>44.684854186265284</v>
      </c>
      <c r="S175" s="18">
        <f>D175/D$20</f>
        <v>7.0318147590361448</v>
      </c>
      <c r="T175" s="14">
        <f>E175/(B$20)</f>
        <v>42.334808543390416</v>
      </c>
      <c r="U175" s="14">
        <f>F175/(C$20)</f>
        <v>42.805503292568197</v>
      </c>
      <c r="V175" s="14">
        <f>G175/(D$20)</f>
        <v>6.2033132530120483</v>
      </c>
      <c r="W175" s="18">
        <f>H175/(B$20)</f>
        <v>55.52164710409852</v>
      </c>
      <c r="X175" s="18">
        <f>I175/(C$20)</f>
        <v>42.662982126058324</v>
      </c>
      <c r="Y175" s="18">
        <f>J175/(D$20)</f>
        <v>4.4578313253012052</v>
      </c>
      <c r="AA175" s="32" t="s">
        <v>219</v>
      </c>
      <c r="AB175" s="18">
        <f t="shared" si="63"/>
        <v>5.5542698700023241</v>
      </c>
      <c r="AC175" s="18">
        <f t="shared" si="63"/>
        <v>5.4817140114619303</v>
      </c>
      <c r="AD175" s="18">
        <f t="shared" si="63"/>
        <v>2.8138970656832569</v>
      </c>
      <c r="AE175" s="14">
        <f t="shared" si="63"/>
        <v>5.4037724594640473</v>
      </c>
      <c r="AF175" s="14">
        <f t="shared" si="63"/>
        <v>5.419724383628246</v>
      </c>
      <c r="AG175" s="14">
        <f t="shared" si="63"/>
        <v>2.6330389795213325</v>
      </c>
      <c r="AH175" s="18">
        <f t="shared" si="63"/>
        <v>5.7949784624012892</v>
      </c>
      <c r="AI175" s="18">
        <f t="shared" si="63"/>
        <v>5.4149129079195184</v>
      </c>
      <c r="AJ175" s="18">
        <f t="shared" si="63"/>
        <v>2.1563420291693873</v>
      </c>
      <c r="AK175" s="14"/>
      <c r="AL175" s="38"/>
      <c r="AN175" s="32" t="s">
        <v>219</v>
      </c>
      <c r="AO175" s="14">
        <f t="shared" si="64"/>
        <v>0.9009397841977026</v>
      </c>
      <c r="AP175" s="14">
        <f t="shared" si="65"/>
        <v>0.95794210526315782</v>
      </c>
      <c r="AQ175" s="14">
        <f t="shared" si="66"/>
        <v>0.88217813830214442</v>
      </c>
      <c r="AR175" s="18">
        <f t="shared" si="67"/>
        <v>1.1815728588685734</v>
      </c>
      <c r="AS175" s="18">
        <f t="shared" si="68"/>
        <v>0.95475263157894741</v>
      </c>
      <c r="AT175" s="18">
        <f t="shared" si="69"/>
        <v>0.63395175755628741</v>
      </c>
      <c r="AV175" s="32" t="s">
        <v>219</v>
      </c>
      <c r="AW175" s="14">
        <f t="shared" si="70"/>
        <v>-0.15049741053827617</v>
      </c>
      <c r="AX175" s="14">
        <f t="shared" si="70"/>
        <v>-6.1989627833684099E-2</v>
      </c>
      <c r="AY175" s="14">
        <f t="shared" si="70"/>
        <v>-0.18085808616192439</v>
      </c>
      <c r="AZ175" s="18">
        <f t="shared" si="70"/>
        <v>0.24070859239896594</v>
      </c>
      <c r="BA175" s="18">
        <f t="shared" si="70"/>
        <v>-6.6801103542411477E-2</v>
      </c>
      <c r="BB175" s="18">
        <f t="shared" si="70"/>
        <v>-0.65755503651386893</v>
      </c>
      <c r="BD175" s="66">
        <f t="shared" si="73"/>
        <v>-0.13111504151129488</v>
      </c>
      <c r="BE175" s="67">
        <f t="shared" si="74"/>
        <v>-0.16121584921910481</v>
      </c>
    </row>
    <row r="176" spans="1:57" x14ac:dyDescent="0.2">
      <c r="A176" s="32" t="s">
        <v>220</v>
      </c>
      <c r="B176" s="37">
        <v>62.32</v>
      </c>
      <c r="C176" s="37">
        <v>42.95</v>
      </c>
      <c r="D176" s="31">
        <v>4.0999999999999996</v>
      </c>
      <c r="E176" s="14">
        <v>57.06</v>
      </c>
      <c r="F176" s="14">
        <v>55.77</v>
      </c>
      <c r="G176" s="31">
        <v>4.0999999999999996</v>
      </c>
      <c r="H176" s="14">
        <v>54.8</v>
      </c>
      <c r="I176" s="14">
        <v>39.68</v>
      </c>
      <c r="J176" s="31">
        <v>4.0999999999999996</v>
      </c>
      <c r="L176" s="66">
        <f t="shared" si="71"/>
        <v>2.519999999999996</v>
      </c>
      <c r="M176" s="67">
        <f t="shared" si="72"/>
        <v>-3.5966666666666782</v>
      </c>
      <c r="P176" s="32" t="s">
        <v>220</v>
      </c>
      <c r="Q176" s="18">
        <f>B176/B$21</f>
        <v>15.200000000000001</v>
      </c>
      <c r="R176" s="18">
        <f>C176/C$21</f>
        <v>10.475609756097562</v>
      </c>
      <c r="S176" s="18">
        <f>D176/D$21</f>
        <v>1</v>
      </c>
      <c r="T176" s="14">
        <f>E176/(B$21)</f>
        <v>13.91707317073171</v>
      </c>
      <c r="U176" s="14">
        <f>F176/(C$21)</f>
        <v>13.602439024390247</v>
      </c>
      <c r="V176" s="14">
        <f>G176/(D$21)</f>
        <v>1</v>
      </c>
      <c r="W176" s="18">
        <f>H176/(B$21)</f>
        <v>13.365853658536587</v>
      </c>
      <c r="X176" s="18">
        <f>I176/(C$21)</f>
        <v>9.6780487804878064</v>
      </c>
      <c r="Y176" s="18">
        <f>J176/(D$21)</f>
        <v>1</v>
      </c>
      <c r="AA176" s="32" t="s">
        <v>220</v>
      </c>
      <c r="AB176" s="18">
        <f t="shared" si="63"/>
        <v>3.925999418556223</v>
      </c>
      <c r="AC176" s="18">
        <f t="shared" si="63"/>
        <v>3.3889623165203804</v>
      </c>
      <c r="AD176" s="18">
        <f t="shared" si="63"/>
        <v>0</v>
      </c>
      <c r="AE176" s="14">
        <f t="shared" si="63"/>
        <v>3.7987839320762737</v>
      </c>
      <c r="AF176" s="14">
        <f t="shared" si="63"/>
        <v>3.7657934561351918</v>
      </c>
      <c r="AG176" s="14">
        <f t="shared" si="63"/>
        <v>0</v>
      </c>
      <c r="AH176" s="18">
        <f t="shared" si="63"/>
        <v>3.7404800783424434</v>
      </c>
      <c r="AI176" s="18">
        <f t="shared" si="63"/>
        <v>3.2747162108814298</v>
      </c>
      <c r="AJ176" s="18">
        <f t="shared" si="63"/>
        <v>0</v>
      </c>
      <c r="AK176" s="14"/>
      <c r="AL176" s="38"/>
      <c r="AN176" s="32" t="s">
        <v>220</v>
      </c>
      <c r="AO176" s="14">
        <f t="shared" si="64"/>
        <v>0.91559691912708607</v>
      </c>
      <c r="AP176" s="14">
        <f t="shared" si="65"/>
        <v>1.2984866123399301</v>
      </c>
      <c r="AQ176" s="14">
        <f t="shared" si="66"/>
        <v>1</v>
      </c>
      <c r="AR176" s="18">
        <f t="shared" si="67"/>
        <v>0.87933247753530164</v>
      </c>
      <c r="AS176" s="18">
        <f t="shared" si="68"/>
        <v>0.92386495925494749</v>
      </c>
      <c r="AT176" s="18">
        <f t="shared" si="69"/>
        <v>1</v>
      </c>
      <c r="AV176" s="32" t="s">
        <v>220</v>
      </c>
      <c r="AW176" s="14">
        <f t="shared" si="70"/>
        <v>-0.12721548647994949</v>
      </c>
      <c r="AX176" s="14">
        <f t="shared" si="70"/>
        <v>0.37683113961481185</v>
      </c>
      <c r="AY176" s="14">
        <f t="shared" si="70"/>
        <v>0</v>
      </c>
      <c r="AZ176" s="18">
        <f t="shared" si="70"/>
        <v>-0.18551934021378017</v>
      </c>
      <c r="BA176" s="18">
        <f t="shared" si="70"/>
        <v>-0.11424610563895087</v>
      </c>
      <c r="BB176" s="18">
        <f t="shared" si="70"/>
        <v>0</v>
      </c>
      <c r="BD176" s="66">
        <f t="shared" si="73"/>
        <v>8.3205217711620788E-2</v>
      </c>
      <c r="BE176" s="67">
        <f t="shared" si="74"/>
        <v>-9.9921815284243667E-2</v>
      </c>
    </row>
    <row r="177" spans="1:57" x14ac:dyDescent="0.2">
      <c r="A177" s="32" t="s">
        <v>221</v>
      </c>
      <c r="B177" s="31">
        <v>0.26</v>
      </c>
      <c r="C177" s="37">
        <v>8.19</v>
      </c>
      <c r="D177" s="37">
        <v>4.34</v>
      </c>
      <c r="E177" s="31">
        <v>0.26</v>
      </c>
      <c r="F177" s="14">
        <v>5.61</v>
      </c>
      <c r="G177" s="14">
        <v>3.71</v>
      </c>
      <c r="H177" s="31">
        <v>0.26</v>
      </c>
      <c r="I177" s="14">
        <v>6.89</v>
      </c>
      <c r="J177" s="14">
        <v>4.97</v>
      </c>
      <c r="K177" s="14"/>
      <c r="L177" s="66">
        <f t="shared" si="71"/>
        <v>-1.0699999999999994</v>
      </c>
      <c r="M177" s="67">
        <f t="shared" si="72"/>
        <v>-0.22333333333333272</v>
      </c>
      <c r="N177" s="14"/>
      <c r="P177" s="32" t="s">
        <v>221</v>
      </c>
      <c r="Q177" s="18">
        <f>B177/B$22</f>
        <v>1</v>
      </c>
      <c r="R177" s="18">
        <f>C177/C$22</f>
        <v>1.8870967741935483</v>
      </c>
      <c r="S177" s="18">
        <f>D177/D$22</f>
        <v>1.4090909090909089</v>
      </c>
      <c r="T177" s="14">
        <f>E177/(B$22)</f>
        <v>1</v>
      </c>
      <c r="U177" s="14">
        <f>F177/(C$22)</f>
        <v>1.2926267281105992</v>
      </c>
      <c r="V177" s="14">
        <f>G177/(D$22)</f>
        <v>1.2045454545454546</v>
      </c>
      <c r="W177" s="18">
        <f>H177/(B$22)</f>
        <v>1</v>
      </c>
      <c r="X177" s="18">
        <f>I177/(C$22)</f>
        <v>1.5875576036866359</v>
      </c>
      <c r="Y177" s="18">
        <f>J177/(D$22)</f>
        <v>1.6136363636363635</v>
      </c>
      <c r="AA177" s="32" t="s">
        <v>221</v>
      </c>
      <c r="AB177" s="18">
        <f t="shared" si="63"/>
        <v>0</v>
      </c>
      <c r="AC177" s="18">
        <f t="shared" si="63"/>
        <v>0.91616840919652931</v>
      </c>
      <c r="AD177" s="18">
        <f t="shared" si="63"/>
        <v>0.49476469174957788</v>
      </c>
      <c r="AE177" s="14">
        <f t="shared" si="63"/>
        <v>0</v>
      </c>
      <c r="AF177" s="14">
        <f t="shared" si="63"/>
        <v>0.37030572816431367</v>
      </c>
      <c r="AG177" s="14">
        <f t="shared" si="63"/>
        <v>0.26848883592590195</v>
      </c>
      <c r="AH177" s="18">
        <f t="shared" si="63"/>
        <v>0</v>
      </c>
      <c r="AI177" s="18">
        <f t="shared" si="63"/>
        <v>0.66680894025981197</v>
      </c>
      <c r="AJ177" s="18">
        <f t="shared" si="63"/>
        <v>0.6903155008673848</v>
      </c>
      <c r="AK177" s="14"/>
      <c r="AL177" s="38"/>
      <c r="AN177" s="32" t="s">
        <v>221</v>
      </c>
      <c r="AO177" s="14">
        <f t="shared" si="64"/>
        <v>1</v>
      </c>
      <c r="AP177" s="14">
        <f t="shared" si="65"/>
        <v>0.6849816849816851</v>
      </c>
      <c r="AQ177" s="14">
        <f t="shared" si="66"/>
        <v>0.85483870967741937</v>
      </c>
      <c r="AR177" s="18">
        <f t="shared" si="67"/>
        <v>1</v>
      </c>
      <c r="AS177" s="18">
        <f t="shared" si="68"/>
        <v>0.84126984126984128</v>
      </c>
      <c r="AT177" s="18">
        <f t="shared" si="69"/>
        <v>1.1451612903225805</v>
      </c>
      <c r="AV177" s="32" t="s">
        <v>221</v>
      </c>
      <c r="AW177" s="14">
        <f t="shared" si="70"/>
        <v>0</v>
      </c>
      <c r="AX177" s="14">
        <f t="shared" si="70"/>
        <v>-0.54586268103221558</v>
      </c>
      <c r="AY177" s="14">
        <f t="shared" si="70"/>
        <v>-0.22627585582367601</v>
      </c>
      <c r="AZ177" s="18">
        <f t="shared" si="70"/>
        <v>0</v>
      </c>
      <c r="BA177" s="18">
        <f t="shared" si="70"/>
        <v>-0.24935946893671726</v>
      </c>
      <c r="BB177" s="18">
        <f t="shared" si="70"/>
        <v>0.1955508091178067</v>
      </c>
      <c r="BD177" s="66">
        <f t="shared" si="73"/>
        <v>-0.25737951228529721</v>
      </c>
      <c r="BE177" s="67">
        <f t="shared" si="74"/>
        <v>-1.7936219939636854E-2</v>
      </c>
    </row>
    <row r="178" spans="1:57" x14ac:dyDescent="0.2">
      <c r="A178" s="32" t="s">
        <v>222</v>
      </c>
      <c r="B178" s="37">
        <v>1550.28</v>
      </c>
      <c r="C178" s="37">
        <v>993.91</v>
      </c>
      <c r="D178" s="37">
        <v>186.72</v>
      </c>
      <c r="E178" s="14">
        <v>966.05</v>
      </c>
      <c r="F178" s="14">
        <v>868.99</v>
      </c>
      <c r="G178" s="14">
        <v>107.88</v>
      </c>
      <c r="H178" s="14">
        <v>1419.37</v>
      </c>
      <c r="I178" s="14">
        <v>1234.18</v>
      </c>
      <c r="J178" s="14">
        <v>136.44</v>
      </c>
      <c r="K178" s="14"/>
      <c r="L178" s="66">
        <f t="shared" si="71"/>
        <v>-262.6633333333333</v>
      </c>
      <c r="M178" s="67">
        <f t="shared" si="72"/>
        <v>19.693333333333499</v>
      </c>
      <c r="N178" s="14"/>
      <c r="P178" s="32" t="s">
        <v>222</v>
      </c>
      <c r="Q178" s="18">
        <f>B178/B$23</f>
        <v>118.2517162471396</v>
      </c>
      <c r="R178" s="18">
        <f>C178/C$23</f>
        <v>86.50217580504787</v>
      </c>
      <c r="S178" s="18">
        <f>D178/D$23</f>
        <v>22.798534798534799</v>
      </c>
      <c r="T178" s="14">
        <f>E178/(B$23)</f>
        <v>73.688024408848207</v>
      </c>
      <c r="U178" s="14">
        <f>F178/(C$23)</f>
        <v>75.630113141862495</v>
      </c>
      <c r="V178" s="14">
        <f>G178/(D$23)</f>
        <v>13.172161172161172</v>
      </c>
      <c r="W178" s="18">
        <f>H178/(B$23)</f>
        <v>108.26620900076277</v>
      </c>
      <c r="X178" s="18">
        <f>I178/(C$23)</f>
        <v>107.41340295909487</v>
      </c>
      <c r="Y178" s="18">
        <f>J178/(D$23)</f>
        <v>16.659340659340661</v>
      </c>
      <c r="AA178" s="32" t="s">
        <v>222</v>
      </c>
      <c r="AB178" s="18">
        <f t="shared" si="63"/>
        <v>6.8857173120562596</v>
      </c>
      <c r="AC178" s="18">
        <f t="shared" si="63"/>
        <v>6.4346645164653253</v>
      </c>
      <c r="AD178" s="18">
        <f t="shared" si="63"/>
        <v>4.5108692040663394</v>
      </c>
      <c r="AE178" s="14">
        <f t="shared" si="63"/>
        <v>6.2033582701126235</v>
      </c>
      <c r="AF178" s="14">
        <f t="shared" si="63"/>
        <v>6.2408888720633584</v>
      </c>
      <c r="AG178" s="14">
        <f t="shared" si="63"/>
        <v>3.7194201645945948</v>
      </c>
      <c r="AH178" s="18">
        <f t="shared" si="63"/>
        <v>6.7584392229892929</v>
      </c>
      <c r="AI178" s="18">
        <f t="shared" si="63"/>
        <v>6.7470302126714206</v>
      </c>
      <c r="AJ178" s="18">
        <f t="shared" si="63"/>
        <v>4.0582593979723951</v>
      </c>
      <c r="AK178" s="14"/>
      <c r="AL178" s="38"/>
      <c r="AN178" s="32" t="s">
        <v>222</v>
      </c>
      <c r="AO178" s="14">
        <f t="shared" si="64"/>
        <v>0.62314549629744298</v>
      </c>
      <c r="AP178" s="14">
        <f t="shared" si="65"/>
        <v>0.87431457576641747</v>
      </c>
      <c r="AQ178" s="14">
        <f t="shared" si="66"/>
        <v>0.57776349614395883</v>
      </c>
      <c r="AR178" s="18">
        <f t="shared" si="67"/>
        <v>0.91555718966896293</v>
      </c>
      <c r="AS178" s="18">
        <f t="shared" si="68"/>
        <v>1.241742210059261</v>
      </c>
      <c r="AT178" s="18">
        <f t="shared" si="69"/>
        <v>0.73071979434447298</v>
      </c>
      <c r="AV178" s="32" t="s">
        <v>222</v>
      </c>
      <c r="AW178" s="14">
        <f t="shared" si="70"/>
        <v>-0.6823590419436375</v>
      </c>
      <c r="AX178" s="14">
        <f t="shared" si="70"/>
        <v>-0.19377564440196671</v>
      </c>
      <c r="AY178" s="14">
        <f t="shared" si="70"/>
        <v>-0.79144903947174472</v>
      </c>
      <c r="AZ178" s="18">
        <f t="shared" si="70"/>
        <v>-0.12727808906696836</v>
      </c>
      <c r="BA178" s="18">
        <f t="shared" si="70"/>
        <v>0.31236569620609556</v>
      </c>
      <c r="BB178" s="18">
        <f t="shared" si="70"/>
        <v>-0.45260980609394413</v>
      </c>
      <c r="BD178" s="66">
        <f t="shared" si="73"/>
        <v>-0.55586124193911635</v>
      </c>
      <c r="BE178" s="67">
        <f t="shared" si="74"/>
        <v>-8.9174066318272308E-2</v>
      </c>
    </row>
    <row r="179" spans="1:57" x14ac:dyDescent="0.2">
      <c r="A179" s="32" t="s">
        <v>223</v>
      </c>
      <c r="B179" s="37">
        <v>6.14</v>
      </c>
      <c r="C179" s="37">
        <v>7.46</v>
      </c>
      <c r="D179" s="31">
        <v>1.6</v>
      </c>
      <c r="E179" s="14">
        <v>11.4</v>
      </c>
      <c r="F179" s="14">
        <v>7.9</v>
      </c>
      <c r="G179" s="31">
        <v>1.6</v>
      </c>
      <c r="H179" s="14">
        <v>7.07</v>
      </c>
      <c r="I179" s="14">
        <v>7.9</v>
      </c>
      <c r="J179" s="14">
        <v>5.17</v>
      </c>
      <c r="K179" s="14"/>
      <c r="L179" s="66">
        <f t="shared" si="71"/>
        <v>1.9000000000000012</v>
      </c>
      <c r="M179" s="67">
        <f t="shared" si="72"/>
        <v>1.6466666666666674</v>
      </c>
      <c r="N179" s="14"/>
      <c r="P179" s="32" t="s">
        <v>223</v>
      </c>
      <c r="Q179" s="18">
        <f>B179/B$24</f>
        <v>3.8374999999999995</v>
      </c>
      <c r="R179" s="18">
        <f>C179/C$24</f>
        <v>4.6624999999999996</v>
      </c>
      <c r="S179" s="18">
        <f>D179/D$24</f>
        <v>1</v>
      </c>
      <c r="T179" s="14">
        <f>E179/(B$24)</f>
        <v>7.125</v>
      </c>
      <c r="U179" s="14">
        <f>F179/(C$24)</f>
        <v>4.9375</v>
      </c>
      <c r="V179" s="14">
        <f>G179/(D$24)</f>
        <v>1</v>
      </c>
      <c r="W179" s="18">
        <f>H179/(B$24)</f>
        <v>4.4187500000000002</v>
      </c>
      <c r="X179" s="18">
        <f>I179/(C$24)</f>
        <v>4.9375</v>
      </c>
      <c r="Y179" s="18">
        <f>J179/(D$24)</f>
        <v>3.2312499999999997</v>
      </c>
      <c r="AA179" s="32" t="s">
        <v>223</v>
      </c>
      <c r="AB179" s="18">
        <f t="shared" si="63"/>
        <v>1.9401667504828168</v>
      </c>
      <c r="AC179" s="18">
        <f t="shared" si="63"/>
        <v>2.2211037253678754</v>
      </c>
      <c r="AD179" s="18">
        <f t="shared" si="63"/>
        <v>0</v>
      </c>
      <c r="AE179" s="14">
        <f t="shared" si="63"/>
        <v>2.8328900141647417</v>
      </c>
      <c r="AF179" s="14">
        <f t="shared" si="63"/>
        <v>2.3037807481771031</v>
      </c>
      <c r="AG179" s="14">
        <f t="shared" si="63"/>
        <v>0</v>
      </c>
      <c r="AH179" s="18">
        <f t="shared" si="63"/>
        <v>2.1436383099220366</v>
      </c>
      <c r="AI179" s="18">
        <f t="shared" si="63"/>
        <v>2.3037807481771031</v>
      </c>
      <c r="AJ179" s="18">
        <f t="shared" si="63"/>
        <v>1.6920923754275721</v>
      </c>
      <c r="AK179" s="14"/>
      <c r="AL179" s="38"/>
      <c r="AN179" s="32" t="s">
        <v>223</v>
      </c>
      <c r="AO179" s="14">
        <f t="shared" si="64"/>
        <v>1.8566775244299676</v>
      </c>
      <c r="AP179" s="14">
        <f t="shared" si="65"/>
        <v>1.0589812332439679</v>
      </c>
      <c r="AQ179" s="14">
        <f t="shared" si="66"/>
        <v>1</v>
      </c>
      <c r="AR179" s="18">
        <f t="shared" si="67"/>
        <v>1.1514657980456027</v>
      </c>
      <c r="AS179" s="18">
        <f t="shared" si="68"/>
        <v>1.0589812332439679</v>
      </c>
      <c r="AT179" s="18">
        <f t="shared" si="69"/>
        <v>3.2312499999999997</v>
      </c>
      <c r="AV179" s="32" t="s">
        <v>223</v>
      </c>
      <c r="AW179" s="14">
        <f t="shared" si="70"/>
        <v>0.89272326368192478</v>
      </c>
      <c r="AX179" s="14">
        <f t="shared" si="70"/>
        <v>8.2677022809227549E-2</v>
      </c>
      <c r="AY179" s="14">
        <f t="shared" si="70"/>
        <v>0</v>
      </c>
      <c r="AZ179" s="18">
        <f t="shared" si="70"/>
        <v>0.20347155943921955</v>
      </c>
      <c r="BA179" s="18">
        <f t="shared" si="70"/>
        <v>8.2677022809227549E-2</v>
      </c>
      <c r="BB179" s="18">
        <f t="shared" si="70"/>
        <v>1.6920923754275721</v>
      </c>
      <c r="BD179" s="66">
        <f t="shared" si="73"/>
        <v>0.3251334288303841</v>
      </c>
      <c r="BE179" s="67">
        <f t="shared" si="74"/>
        <v>0.65941365255867301</v>
      </c>
    </row>
    <row r="180" spans="1:57" x14ac:dyDescent="0.2">
      <c r="A180" s="32" t="s">
        <v>224</v>
      </c>
      <c r="B180" s="37">
        <v>164.22</v>
      </c>
      <c r="C180" s="37">
        <v>905.77</v>
      </c>
      <c r="D180" s="37">
        <v>185.95</v>
      </c>
      <c r="E180" s="14">
        <v>238.33</v>
      </c>
      <c r="F180" s="14">
        <v>283.14999999999998</v>
      </c>
      <c r="G180" s="14">
        <v>88.68</v>
      </c>
      <c r="H180" s="14">
        <v>157.22</v>
      </c>
      <c r="I180" s="14">
        <v>171.12</v>
      </c>
      <c r="J180" s="14">
        <v>53.02</v>
      </c>
      <c r="K180" s="14"/>
      <c r="L180" s="66">
        <f t="shared" si="71"/>
        <v>-215.26000000000002</v>
      </c>
      <c r="M180" s="67">
        <f t="shared" si="72"/>
        <v>-291.5266666666667</v>
      </c>
      <c r="N180" s="14"/>
      <c r="P180" s="32" t="s">
        <v>224</v>
      </c>
      <c r="Q180" s="18">
        <f>B180/B$25</f>
        <v>10.406844106463879</v>
      </c>
      <c r="R180" s="18">
        <f>C180/C$25</f>
        <v>576.92356687898086</v>
      </c>
      <c r="S180" s="18">
        <f>D180/D$25</f>
        <v>118.43949044585986</v>
      </c>
      <c r="T180" s="14">
        <f>E180/(B$25)</f>
        <v>15.103295310519647</v>
      </c>
      <c r="U180" s="14">
        <f>F180/(C$25)</f>
        <v>180.35031847133754</v>
      </c>
      <c r="V180" s="14">
        <f>G180/(D$25)</f>
        <v>56.484076433121018</v>
      </c>
      <c r="W180" s="18">
        <f>H180/(B$25)</f>
        <v>9.9632446134347283</v>
      </c>
      <c r="X180" s="18">
        <f>I180/(C$25)</f>
        <v>108.99363057324841</v>
      </c>
      <c r="Y180" s="18">
        <f>J180/(D$25)</f>
        <v>33.770700636942678</v>
      </c>
      <c r="AA180" s="32" t="s">
        <v>224</v>
      </c>
      <c r="AB180" s="18">
        <f t="shared" si="63"/>
        <v>3.3794607300726542</v>
      </c>
      <c r="AC180" s="18">
        <f t="shared" si="63"/>
        <v>9.1722363873477111</v>
      </c>
      <c r="AD180" s="18">
        <f t="shared" si="63"/>
        <v>6.8880063786077237</v>
      </c>
      <c r="AE180" s="14">
        <f t="shared" si="63"/>
        <v>3.9167914530117396</v>
      </c>
      <c r="AF180" s="14">
        <f t="shared" si="63"/>
        <v>7.4946581604833176</v>
      </c>
      <c r="AG180" s="14">
        <f t="shared" si="63"/>
        <v>5.8197723059756798</v>
      </c>
      <c r="AH180" s="18">
        <f t="shared" si="63"/>
        <v>3.3166156444447474</v>
      </c>
      <c r="AI180" s="18">
        <f t="shared" si="63"/>
        <v>6.7681000182734179</v>
      </c>
      <c r="AJ180" s="18">
        <f t="shared" si="63"/>
        <v>5.0777002059756322</v>
      </c>
      <c r="AK180" s="14"/>
      <c r="AL180" s="38"/>
      <c r="AN180" s="32" t="s">
        <v>224</v>
      </c>
      <c r="AO180" s="14">
        <f t="shared" si="64"/>
        <v>1.4512848617707954</v>
      </c>
      <c r="AP180" s="14">
        <f t="shared" si="65"/>
        <v>0.31260695320003973</v>
      </c>
      <c r="AQ180" s="14">
        <f t="shared" si="66"/>
        <v>0.47690239311642924</v>
      </c>
      <c r="AR180" s="18">
        <f t="shared" si="67"/>
        <v>0.95737425404944587</v>
      </c>
      <c r="AS180" s="18">
        <f t="shared" si="68"/>
        <v>0.1889221325502059</v>
      </c>
      <c r="AT180" s="18">
        <f t="shared" si="69"/>
        <v>0.28513041140091427</v>
      </c>
      <c r="AV180" s="32" t="s">
        <v>224</v>
      </c>
      <c r="AW180" s="14">
        <f t="shared" si="70"/>
        <v>0.53733072293908535</v>
      </c>
      <c r="AX180" s="14">
        <f t="shared" si="70"/>
        <v>-1.6775782268643946</v>
      </c>
      <c r="AY180" s="14">
        <f t="shared" si="70"/>
        <v>-1.0682340726320425</v>
      </c>
      <c r="AZ180" s="18">
        <f t="shared" si="70"/>
        <v>-6.2845085627907291E-2</v>
      </c>
      <c r="BA180" s="18">
        <f t="shared" si="70"/>
        <v>-2.4041363690742945</v>
      </c>
      <c r="BB180" s="18">
        <f t="shared" si="70"/>
        <v>-1.8103061726320908</v>
      </c>
      <c r="BD180" s="66">
        <f t="shared" si="73"/>
        <v>-0.73616052551911737</v>
      </c>
      <c r="BE180" s="67">
        <f t="shared" si="74"/>
        <v>-1.4257625424447642</v>
      </c>
    </row>
    <row r="181" spans="1:57" x14ac:dyDescent="0.2">
      <c r="A181" s="32" t="s">
        <v>225</v>
      </c>
      <c r="B181" s="37">
        <v>89.39</v>
      </c>
      <c r="C181" s="37">
        <v>76.849999999999994</v>
      </c>
      <c r="D181" s="37">
        <v>531.85</v>
      </c>
      <c r="E181" s="14">
        <v>117.46</v>
      </c>
      <c r="F181" s="14">
        <v>86.87</v>
      </c>
      <c r="G181" s="14">
        <v>1005.83</v>
      </c>
      <c r="H181" s="14">
        <v>98.04</v>
      </c>
      <c r="I181" s="14">
        <v>65.38</v>
      </c>
      <c r="J181" s="14">
        <v>631.58000000000004</v>
      </c>
      <c r="K181" s="14"/>
      <c r="L181" s="66">
        <f t="shared" si="71"/>
        <v>170.69000000000003</v>
      </c>
      <c r="M181" s="67">
        <f t="shared" si="72"/>
        <v>32.303333333333313</v>
      </c>
      <c r="N181" s="14"/>
      <c r="P181" s="32" t="s">
        <v>225</v>
      </c>
      <c r="Q181" s="18">
        <f>B181/B$26</f>
        <v>1.7036401753382886</v>
      </c>
      <c r="R181" s="18">
        <f>C181/C$26</f>
        <v>1.2581859855926654</v>
      </c>
      <c r="S181" s="18">
        <f>D181/D$26</f>
        <v>2.4981211836542978</v>
      </c>
      <c r="T181" s="14">
        <f>E181/(B$26)</f>
        <v>2.2386125404993327</v>
      </c>
      <c r="U181" s="14">
        <f>F181/(C$26)</f>
        <v>1.4222331368696792</v>
      </c>
      <c r="V181" s="14">
        <f>G181/(D$26)</f>
        <v>4.7244246124941291</v>
      </c>
      <c r="W181" s="18">
        <f>H181/(B$26)</f>
        <v>1.8684962835906234</v>
      </c>
      <c r="X181" s="18">
        <f>I181/(C$26)</f>
        <v>1.070399476096922</v>
      </c>
      <c r="Y181" s="18">
        <f>J181/(D$26)</f>
        <v>2.9665570690465008</v>
      </c>
      <c r="AA181" s="32" t="s">
        <v>225</v>
      </c>
      <c r="AB181" s="18">
        <f t="shared" si="63"/>
        <v>0.76862065711751915</v>
      </c>
      <c r="AC181" s="18">
        <f t="shared" si="63"/>
        <v>0.33134519778128219</v>
      </c>
      <c r="AD181" s="18">
        <f t="shared" si="63"/>
        <v>1.3208434636618447</v>
      </c>
      <c r="AE181" s="14">
        <f t="shared" si="63"/>
        <v>1.1626048478546183</v>
      </c>
      <c r="AF181" s="14">
        <f t="shared" si="63"/>
        <v>0.50815797539110941</v>
      </c>
      <c r="AG181" s="14">
        <f t="shared" si="63"/>
        <v>2.2401386342546181</v>
      </c>
      <c r="AH181" s="18">
        <f t="shared" si="63"/>
        <v>0.90187769422403086</v>
      </c>
      <c r="AI181" s="18">
        <f t="shared" si="63"/>
        <v>9.8149314970414431E-2</v>
      </c>
      <c r="AJ181" s="18">
        <f t="shared" si="63"/>
        <v>1.5687895368644573</v>
      </c>
      <c r="AK181" s="14"/>
      <c r="AL181" s="38"/>
      <c r="AN181" s="32" t="s">
        <v>225</v>
      </c>
      <c r="AO181" s="14">
        <f t="shared" si="64"/>
        <v>1.3140172278778386</v>
      </c>
      <c r="AP181" s="14">
        <f t="shared" si="65"/>
        <v>1.1303838646714379</v>
      </c>
      <c r="AQ181" s="14">
        <f t="shared" si="66"/>
        <v>1.8911911253172886</v>
      </c>
      <c r="AR181" s="18">
        <f t="shared" si="67"/>
        <v>1.0967669761718313</v>
      </c>
      <c r="AS181" s="18">
        <f t="shared" si="68"/>
        <v>0.8507482108002602</v>
      </c>
      <c r="AT181" s="18">
        <f t="shared" si="69"/>
        <v>1.1875152768637773</v>
      </c>
      <c r="AV181" s="32" t="s">
        <v>225</v>
      </c>
      <c r="AW181" s="14">
        <f t="shared" si="70"/>
        <v>0.39398419073709934</v>
      </c>
      <c r="AX181" s="14">
        <f t="shared" si="70"/>
        <v>0.17681277760982719</v>
      </c>
      <c r="AY181" s="14">
        <f t="shared" si="70"/>
        <v>0.91929517059277321</v>
      </c>
      <c r="AZ181" s="18">
        <f t="shared" si="70"/>
        <v>0.13325703710651166</v>
      </c>
      <c r="BA181" s="18">
        <f t="shared" si="70"/>
        <v>-0.2331958828108677</v>
      </c>
      <c r="BB181" s="18">
        <f t="shared" si="70"/>
        <v>0.24794607320261267</v>
      </c>
      <c r="BD181" s="66">
        <f t="shared" si="73"/>
        <v>0.49669737964656657</v>
      </c>
      <c r="BE181" s="67">
        <f t="shared" si="74"/>
        <v>4.9335742499418876E-2</v>
      </c>
    </row>
    <row r="182" spans="1:57" x14ac:dyDescent="0.2">
      <c r="A182" s="32" t="s">
        <v>226</v>
      </c>
      <c r="B182" s="37">
        <v>92.56</v>
      </c>
      <c r="C182" s="37">
        <v>71.98</v>
      </c>
      <c r="D182" s="37">
        <v>8.11</v>
      </c>
      <c r="E182" s="14">
        <v>82.64</v>
      </c>
      <c r="F182" s="14">
        <v>64.69</v>
      </c>
      <c r="G182" s="31">
        <v>5.3</v>
      </c>
      <c r="H182" s="14">
        <v>88.33</v>
      </c>
      <c r="I182" s="14">
        <v>57.4</v>
      </c>
      <c r="J182" s="31">
        <v>5.3</v>
      </c>
      <c r="L182" s="66">
        <f t="shared" si="71"/>
        <v>-6.6733333333333462</v>
      </c>
      <c r="M182" s="67">
        <f t="shared" si="72"/>
        <v>-7.2066666666666777</v>
      </c>
      <c r="P182" s="32" t="s">
        <v>226</v>
      </c>
      <c r="Q182" s="18">
        <f>B182/B$27</f>
        <v>17.464150943396227</v>
      </c>
      <c r="R182" s="18">
        <f>C182/C$27</f>
        <v>5.4779299847792995</v>
      </c>
      <c r="S182" s="18">
        <f>D182/D$27</f>
        <v>1.530188679245283</v>
      </c>
      <c r="T182" s="14">
        <f>E182/(B$27)</f>
        <v>15.59245283018868</v>
      </c>
      <c r="U182" s="14">
        <f>F182/(C$27)</f>
        <v>4.9231354642313541</v>
      </c>
      <c r="V182" s="14">
        <f>G182/(D$27)</f>
        <v>1</v>
      </c>
      <c r="W182" s="18">
        <f>H182/(B$27)</f>
        <v>16.666037735849056</v>
      </c>
      <c r="X182" s="18">
        <f>I182/(C$27)</f>
        <v>4.3683409436834095</v>
      </c>
      <c r="Y182" s="18">
        <f>J182/(D$27)</f>
        <v>1</v>
      </c>
      <c r="AA182" s="32" t="s">
        <v>226</v>
      </c>
      <c r="AB182" s="18">
        <f t="shared" si="63"/>
        <v>4.1263245996569289</v>
      </c>
      <c r="AC182" s="18">
        <f t="shared" si="63"/>
        <v>2.4536308266023981</v>
      </c>
      <c r="AD182" s="18">
        <f t="shared" si="63"/>
        <v>0.61370955476671152</v>
      </c>
      <c r="AE182" s="14">
        <f t="shared" si="63"/>
        <v>3.962775989414498</v>
      </c>
      <c r="AF182" s="14">
        <f t="shared" si="63"/>
        <v>2.2995774370917759</v>
      </c>
      <c r="AG182" s="14">
        <f t="shared" si="63"/>
        <v>0</v>
      </c>
      <c r="AH182" s="18">
        <f t="shared" si="63"/>
        <v>4.0588392467040499</v>
      </c>
      <c r="AI182" s="18">
        <f t="shared" si="63"/>
        <v>2.1270854612407208</v>
      </c>
      <c r="AJ182" s="18">
        <f t="shared" si="63"/>
        <v>0</v>
      </c>
      <c r="AK182" s="14"/>
      <c r="AL182" s="38"/>
      <c r="AN182" s="32" t="s">
        <v>226</v>
      </c>
      <c r="AO182" s="14">
        <f t="shared" si="64"/>
        <v>0.89282627484874677</v>
      </c>
      <c r="AP182" s="14">
        <f t="shared" si="65"/>
        <v>0.8987218671853292</v>
      </c>
      <c r="AQ182" s="14">
        <f t="shared" si="66"/>
        <v>0.65351418002466088</v>
      </c>
      <c r="AR182" s="18">
        <f t="shared" si="67"/>
        <v>0.95429991356957644</v>
      </c>
      <c r="AS182" s="18">
        <f t="shared" si="68"/>
        <v>0.79744373437065841</v>
      </c>
      <c r="AT182" s="18">
        <f t="shared" si="69"/>
        <v>0.65351418002466088</v>
      </c>
      <c r="AV182" s="32" t="s">
        <v>226</v>
      </c>
      <c r="AW182" s="14">
        <f t="shared" si="70"/>
        <v>-0.16354861024243039</v>
      </c>
      <c r="AX182" s="14">
        <f t="shared" si="70"/>
        <v>-0.15405338951062192</v>
      </c>
      <c r="AY182" s="14">
        <f t="shared" si="70"/>
        <v>-0.61370955476671152</v>
      </c>
      <c r="AZ182" s="18">
        <f t="shared" si="70"/>
        <v>-6.7485352952878247E-2</v>
      </c>
      <c r="BA182" s="18">
        <f t="shared" si="70"/>
        <v>-0.32654536536167755</v>
      </c>
      <c r="BB182" s="18">
        <f t="shared" si="70"/>
        <v>-0.61370955476671152</v>
      </c>
      <c r="BD182" s="66">
        <f t="shared" si="73"/>
        <v>-0.31043718483992128</v>
      </c>
      <c r="BE182" s="67">
        <f t="shared" si="74"/>
        <v>-0.33591342436042249</v>
      </c>
    </row>
    <row r="183" spans="1:57" x14ac:dyDescent="0.2">
      <c r="A183" s="32" t="s">
        <v>227</v>
      </c>
      <c r="B183" s="37">
        <v>771.47</v>
      </c>
      <c r="C183" s="37">
        <v>490.71</v>
      </c>
      <c r="D183" s="31">
        <v>39.5</v>
      </c>
      <c r="E183" s="14">
        <v>959.9</v>
      </c>
      <c r="F183" s="14">
        <v>1006.56</v>
      </c>
      <c r="G183" s="31">
        <v>39.5</v>
      </c>
      <c r="H183" s="14">
        <v>1058</v>
      </c>
      <c r="I183" s="14">
        <v>690.01</v>
      </c>
      <c r="J183" s="14">
        <v>162.88</v>
      </c>
      <c r="K183" s="14"/>
      <c r="L183" s="66">
        <f t="shared" si="71"/>
        <v>234.75999999999993</v>
      </c>
      <c r="M183" s="67">
        <f t="shared" si="72"/>
        <v>203.06999999999988</v>
      </c>
      <c r="N183" s="14"/>
      <c r="P183" s="32" t="s">
        <v>227</v>
      </c>
      <c r="Q183" s="18">
        <f>B183/B$28</f>
        <v>8.527357134961866</v>
      </c>
      <c r="R183" s="18">
        <f>C183/C$28</f>
        <v>12.423037974683544</v>
      </c>
      <c r="S183" s="18">
        <f>D183/D$28</f>
        <v>1</v>
      </c>
      <c r="T183" s="14">
        <f>E183/(B$28)</f>
        <v>10.610147010058583</v>
      </c>
      <c r="U183" s="14">
        <f>F183/(C$28)</f>
        <v>25.482531645569619</v>
      </c>
      <c r="V183" s="14">
        <f>G183/(D$28)</f>
        <v>1</v>
      </c>
      <c r="W183" s="18">
        <f>H183/(B$28)</f>
        <v>11.694484359456174</v>
      </c>
      <c r="X183" s="18">
        <f>I183/(C$28)</f>
        <v>17.46860759493671</v>
      </c>
      <c r="Y183" s="18">
        <f>J183/(D$28)</f>
        <v>4.1235443037974679</v>
      </c>
      <c r="AA183" s="32" t="s">
        <v>227</v>
      </c>
      <c r="AB183" s="18">
        <f t="shared" si="63"/>
        <v>3.0920986795181187</v>
      </c>
      <c r="AC183" s="18">
        <f t="shared" si="63"/>
        <v>3.6349461134590446</v>
      </c>
      <c r="AD183" s="18">
        <f t="shared" si="63"/>
        <v>0</v>
      </c>
      <c r="AE183" s="14">
        <f t="shared" si="63"/>
        <v>3.407372740698301</v>
      </c>
      <c r="AF183" s="14">
        <f t="shared" si="63"/>
        <v>4.6714367088659214</v>
      </c>
      <c r="AG183" s="14">
        <f t="shared" si="63"/>
        <v>0</v>
      </c>
      <c r="AH183" s="18">
        <f t="shared" si="63"/>
        <v>3.5477563457648995</v>
      </c>
      <c r="AI183" s="18">
        <f t="shared" si="63"/>
        <v>4.1266927119606995</v>
      </c>
      <c r="AJ183" s="18">
        <f t="shared" si="63"/>
        <v>2.0438849081238675</v>
      </c>
      <c r="AK183" s="14"/>
      <c r="AL183" s="38"/>
      <c r="AN183" s="32" t="s">
        <v>227</v>
      </c>
      <c r="AO183" s="14">
        <f t="shared" si="64"/>
        <v>1.2442479940892062</v>
      </c>
      <c r="AP183" s="14">
        <f t="shared" si="65"/>
        <v>2.0512318884881089</v>
      </c>
      <c r="AQ183" s="14">
        <f t="shared" si="66"/>
        <v>1</v>
      </c>
      <c r="AR183" s="18">
        <f t="shared" si="67"/>
        <v>1.3714078318016254</v>
      </c>
      <c r="AS183" s="18">
        <f t="shared" si="68"/>
        <v>1.4061461963277699</v>
      </c>
      <c r="AT183" s="18">
        <f t="shared" si="69"/>
        <v>4.1235443037974679</v>
      </c>
      <c r="AV183" s="32" t="s">
        <v>227</v>
      </c>
      <c r="AW183" s="14">
        <f t="shared" si="70"/>
        <v>0.31527406118018259</v>
      </c>
      <c r="AX183" s="14">
        <f t="shared" si="70"/>
        <v>1.0364905954068766</v>
      </c>
      <c r="AY183" s="14">
        <f t="shared" si="70"/>
        <v>0</v>
      </c>
      <c r="AZ183" s="18">
        <f t="shared" si="70"/>
        <v>0.45565766624678089</v>
      </c>
      <c r="BA183" s="18">
        <f t="shared" si="70"/>
        <v>0.4917465985016547</v>
      </c>
      <c r="BB183" s="18">
        <f t="shared" si="70"/>
        <v>2.0438849081238675</v>
      </c>
      <c r="BD183" s="66">
        <f t="shared" si="73"/>
        <v>0.45058821886235306</v>
      </c>
      <c r="BE183" s="67">
        <f t="shared" si="74"/>
        <v>0.99709639095743441</v>
      </c>
    </row>
    <row r="184" spans="1:57" x14ac:dyDescent="0.2">
      <c r="A184" s="32" t="s">
        <v>228</v>
      </c>
      <c r="B184" s="37">
        <v>274.89</v>
      </c>
      <c r="C184" s="37">
        <v>225.17</v>
      </c>
      <c r="D184" s="31">
        <v>9</v>
      </c>
      <c r="E184" s="14">
        <v>262.14</v>
      </c>
      <c r="F184" s="14">
        <v>204.16</v>
      </c>
      <c r="G184" s="31">
        <v>9</v>
      </c>
      <c r="H184" s="14">
        <v>287.55</v>
      </c>
      <c r="I184" s="14">
        <v>199.65</v>
      </c>
      <c r="J184" s="14">
        <v>26.43</v>
      </c>
      <c r="K184" s="14"/>
      <c r="L184" s="66">
        <f t="shared" si="71"/>
        <v>-11.25333333333333</v>
      </c>
      <c r="M184" s="67">
        <f t="shared" si="72"/>
        <v>1.523333333333369</v>
      </c>
      <c r="N184" s="14"/>
      <c r="P184" s="32" t="s">
        <v>228</v>
      </c>
      <c r="Q184" s="18">
        <f>B184/B$29</f>
        <v>30.543333333333333</v>
      </c>
      <c r="R184" s="18">
        <f>C184/C$29</f>
        <v>15.913074204946994</v>
      </c>
      <c r="S184" s="18">
        <f>D184/D$29</f>
        <v>1</v>
      </c>
      <c r="T184" s="14">
        <f>E184/(B$29)</f>
        <v>29.126666666666665</v>
      </c>
      <c r="U184" s="14">
        <f>F184/(C$29)</f>
        <v>14.428268551236748</v>
      </c>
      <c r="V184" s="14">
        <f>G184/(D$29)</f>
        <v>1</v>
      </c>
      <c r="W184" s="18">
        <f>H184/(B$29)</f>
        <v>31.950000000000003</v>
      </c>
      <c r="X184" s="18">
        <f>I184/(C$29)</f>
        <v>14.109540636042404</v>
      </c>
      <c r="Y184" s="18">
        <f>J184/(D$29)</f>
        <v>2.9366666666666665</v>
      </c>
      <c r="AA184" s="32" t="s">
        <v>228</v>
      </c>
      <c r="AB184" s="18">
        <f t="shared" si="63"/>
        <v>4.9327856135069643</v>
      </c>
      <c r="AC184" s="18">
        <f t="shared" si="63"/>
        <v>3.9921406679414631</v>
      </c>
      <c r="AD184" s="18">
        <f t="shared" si="63"/>
        <v>0</v>
      </c>
      <c r="AE184" s="14">
        <f t="shared" si="63"/>
        <v>4.8642686999483367</v>
      </c>
      <c r="AF184" s="14">
        <f t="shared" si="63"/>
        <v>3.8508262760456251</v>
      </c>
      <c r="AG184" s="14">
        <f t="shared" si="63"/>
        <v>0</v>
      </c>
      <c r="AH184" s="18">
        <f t="shared" si="63"/>
        <v>4.9977440260596318</v>
      </c>
      <c r="AI184" s="18">
        <f t="shared" si="63"/>
        <v>3.8185991138011661</v>
      </c>
      <c r="AJ184" s="18">
        <f t="shared" si="63"/>
        <v>1.5541795184245326</v>
      </c>
      <c r="AK184" s="14"/>
      <c r="AL184" s="38"/>
      <c r="AN184" s="32" t="s">
        <v>228</v>
      </c>
      <c r="AO184" s="14">
        <f t="shared" si="64"/>
        <v>0.95361781076066787</v>
      </c>
      <c r="AP184" s="14">
        <f t="shared" si="65"/>
        <v>0.90669272105520282</v>
      </c>
      <c r="AQ184" s="14">
        <f t="shared" si="66"/>
        <v>1</v>
      </c>
      <c r="AR184" s="18">
        <f t="shared" si="67"/>
        <v>1.046054785550584</v>
      </c>
      <c r="AS184" s="18">
        <f t="shared" si="68"/>
        <v>0.88666340986809977</v>
      </c>
      <c r="AT184" s="18">
        <f t="shared" si="69"/>
        <v>2.9366666666666665</v>
      </c>
      <c r="AV184" s="32" t="s">
        <v>228</v>
      </c>
      <c r="AW184" s="14">
        <f t="shared" si="70"/>
        <v>-6.8516913558627421E-2</v>
      </c>
      <c r="AX184" s="14">
        <f t="shared" si="70"/>
        <v>-0.14131439189583839</v>
      </c>
      <c r="AY184" s="14">
        <f t="shared" si="70"/>
        <v>0</v>
      </c>
      <c r="AZ184" s="18">
        <f t="shared" si="70"/>
        <v>6.4958412552668196E-2</v>
      </c>
      <c r="BA184" s="18">
        <f t="shared" si="70"/>
        <v>-0.1735415541402974</v>
      </c>
      <c r="BB184" s="18">
        <f t="shared" si="70"/>
        <v>1.5541795184245326</v>
      </c>
      <c r="BD184" s="66">
        <f t="shared" si="73"/>
        <v>-6.9943768484821936E-2</v>
      </c>
      <c r="BE184" s="67">
        <f t="shared" si="74"/>
        <v>0.48186545894563443</v>
      </c>
    </row>
    <row r="185" spans="1:57" x14ac:dyDescent="0.2">
      <c r="A185" s="32" t="s">
        <v>229</v>
      </c>
      <c r="B185" s="37">
        <v>112.72</v>
      </c>
      <c r="C185" s="37">
        <v>93.68</v>
      </c>
      <c r="D185" s="37">
        <v>17.87</v>
      </c>
      <c r="E185" s="14">
        <v>99.86</v>
      </c>
      <c r="F185" s="14">
        <v>80.709999999999994</v>
      </c>
      <c r="G185" s="14">
        <v>13.47</v>
      </c>
      <c r="H185" s="14">
        <v>97.99</v>
      </c>
      <c r="I185" s="14">
        <v>77.36</v>
      </c>
      <c r="J185" s="14">
        <v>8.4</v>
      </c>
      <c r="K185" s="14"/>
      <c r="L185" s="66">
        <f t="shared" si="71"/>
        <v>-10.076666666666682</v>
      </c>
      <c r="M185" s="67">
        <f t="shared" si="72"/>
        <v>-13.506666666666675</v>
      </c>
      <c r="N185" s="14"/>
      <c r="P185" s="32" t="s">
        <v>229</v>
      </c>
      <c r="Q185" s="18">
        <f>B185/B$30</f>
        <v>93.933333333333337</v>
      </c>
      <c r="R185" s="18">
        <f>C185/C$30</f>
        <v>78.066666666666677</v>
      </c>
      <c r="S185" s="18">
        <f>D185/D$30</f>
        <v>14.891666666666667</v>
      </c>
      <c r="T185" s="14">
        <f>E185/(B$30)</f>
        <v>83.216666666666669</v>
      </c>
      <c r="U185" s="14">
        <f>F185/(C$30)</f>
        <v>67.258333333333326</v>
      </c>
      <c r="V185" s="14">
        <f>G185/(D$30)</f>
        <v>11.225000000000001</v>
      </c>
      <c r="W185" s="18">
        <f>H185/(B$30)</f>
        <v>81.658333333333331</v>
      </c>
      <c r="X185" s="18">
        <f>I185/(C$30)</f>
        <v>64.466666666666669</v>
      </c>
      <c r="Y185" s="18">
        <f>J185/(D$30)</f>
        <v>7.0000000000000009</v>
      </c>
      <c r="AA185" s="32" t="s">
        <v>229</v>
      </c>
      <c r="AB185" s="18">
        <f t="shared" si="63"/>
        <v>6.5535653007011181</v>
      </c>
      <c r="AC185" s="18">
        <f t="shared" si="63"/>
        <v>6.286634764892697</v>
      </c>
      <c r="AD185" s="18">
        <f t="shared" si="63"/>
        <v>3.8964333234329724</v>
      </c>
      <c r="AE185" s="14">
        <f t="shared" si="63"/>
        <v>6.3788005957215743</v>
      </c>
      <c r="AF185" s="14">
        <f t="shared" si="63"/>
        <v>6.0716411241008581</v>
      </c>
      <c r="AG185" s="14">
        <f t="shared" si="63"/>
        <v>3.4886435398537849</v>
      </c>
      <c r="AH185" s="18">
        <f t="shared" si="63"/>
        <v>6.3515282169903138</v>
      </c>
      <c r="AI185" s="18">
        <f t="shared" si="63"/>
        <v>6.0104814838683236</v>
      </c>
      <c r="AJ185" s="18">
        <f t="shared" si="63"/>
        <v>2.8073549220576046</v>
      </c>
      <c r="AK185" s="14"/>
      <c r="AL185" s="38"/>
      <c r="AN185" s="32" t="s">
        <v>229</v>
      </c>
      <c r="AO185" s="14">
        <f t="shared" si="64"/>
        <v>0.88591199432221435</v>
      </c>
      <c r="AP185" s="14">
        <f t="shared" si="65"/>
        <v>0.86154995730145167</v>
      </c>
      <c r="AQ185" s="14">
        <f t="shared" si="66"/>
        <v>0.75377728035814218</v>
      </c>
      <c r="AR185" s="18">
        <f t="shared" si="67"/>
        <v>0.86932221433640877</v>
      </c>
      <c r="AS185" s="18">
        <f t="shared" si="68"/>
        <v>0.82578992314261312</v>
      </c>
      <c r="AT185" s="18">
        <f t="shared" si="69"/>
        <v>0.47006155567991048</v>
      </c>
      <c r="AV185" s="32" t="s">
        <v>229</v>
      </c>
      <c r="AW185" s="14">
        <f t="shared" si="70"/>
        <v>-0.17476470497954399</v>
      </c>
      <c r="AX185" s="14">
        <f t="shared" si="70"/>
        <v>-0.21499364079183927</v>
      </c>
      <c r="AY185" s="14">
        <f t="shared" si="70"/>
        <v>-0.40778978357918733</v>
      </c>
      <c r="AZ185" s="18">
        <f t="shared" si="70"/>
        <v>-0.20203708371080439</v>
      </c>
      <c r="BA185" s="18">
        <f t="shared" si="70"/>
        <v>-0.27615328102437398</v>
      </c>
      <c r="BB185" s="18">
        <f t="shared" si="70"/>
        <v>-1.0890784013753678</v>
      </c>
      <c r="BD185" s="66">
        <f t="shared" si="73"/>
        <v>-0.26584937645019019</v>
      </c>
      <c r="BE185" s="67">
        <f t="shared" si="74"/>
        <v>-0.5224229220368487</v>
      </c>
    </row>
  </sheetData>
  <mergeCells count="84">
    <mergeCell ref="L157:M157"/>
    <mergeCell ref="L2:M2"/>
    <mergeCell ref="L33:M33"/>
    <mergeCell ref="L64:M64"/>
    <mergeCell ref="L95:M95"/>
    <mergeCell ref="L126:M126"/>
    <mergeCell ref="AR3:AT3"/>
    <mergeCell ref="AW3:AY3"/>
    <mergeCell ref="AZ3:BB3"/>
    <mergeCell ref="B3:D3"/>
    <mergeCell ref="E3:G3"/>
    <mergeCell ref="H3:J3"/>
    <mergeCell ref="Q3:S3"/>
    <mergeCell ref="AO3:AQ3"/>
    <mergeCell ref="T3:V3"/>
    <mergeCell ref="W3:Y3"/>
    <mergeCell ref="AB3:AD3"/>
    <mergeCell ref="AE3:AG3"/>
    <mergeCell ref="AH3:AJ3"/>
    <mergeCell ref="AB34:AD34"/>
    <mergeCell ref="AE34:AG34"/>
    <mergeCell ref="AH34:AJ34"/>
    <mergeCell ref="AO34:AQ34"/>
    <mergeCell ref="AR34:AT34"/>
    <mergeCell ref="AR127:AT127"/>
    <mergeCell ref="AW127:AY127"/>
    <mergeCell ref="AZ127:BB127"/>
    <mergeCell ref="AR65:AT65"/>
    <mergeCell ref="AZ65:BB65"/>
    <mergeCell ref="AO127:AQ127"/>
    <mergeCell ref="AE127:AG127"/>
    <mergeCell ref="AH127:AJ127"/>
    <mergeCell ref="H127:J127"/>
    <mergeCell ref="Q127:S127"/>
    <mergeCell ref="AW34:AY34"/>
    <mergeCell ref="AZ34:BB34"/>
    <mergeCell ref="B65:D65"/>
    <mergeCell ref="E65:G65"/>
    <mergeCell ref="H65:J65"/>
    <mergeCell ref="Q65:S65"/>
    <mergeCell ref="T65:V65"/>
    <mergeCell ref="W65:Y65"/>
    <mergeCell ref="AB65:AD65"/>
    <mergeCell ref="B34:D34"/>
    <mergeCell ref="E34:G34"/>
    <mergeCell ref="H34:J34"/>
    <mergeCell ref="Q34:S34"/>
    <mergeCell ref="T34:V34"/>
    <mergeCell ref="W34:Y34"/>
    <mergeCell ref="AW65:AY65"/>
    <mergeCell ref="B96:D96"/>
    <mergeCell ref="E96:G96"/>
    <mergeCell ref="H96:J96"/>
    <mergeCell ref="Q96:S96"/>
    <mergeCell ref="T96:V96"/>
    <mergeCell ref="W96:Y96"/>
    <mergeCell ref="AB96:AD96"/>
    <mergeCell ref="AE96:AG96"/>
    <mergeCell ref="AE65:AG65"/>
    <mergeCell ref="AH65:AJ65"/>
    <mergeCell ref="AO65:AQ65"/>
    <mergeCell ref="AZ96:BB96"/>
    <mergeCell ref="AH96:AJ96"/>
    <mergeCell ref="AO96:AQ96"/>
    <mergeCell ref="AR96:AT96"/>
    <mergeCell ref="AW96:AY96"/>
    <mergeCell ref="B127:D127"/>
    <mergeCell ref="E127:G127"/>
    <mergeCell ref="T127:V127"/>
    <mergeCell ref="W127:Y127"/>
    <mergeCell ref="AB127:AD127"/>
    <mergeCell ref="AR158:AT158"/>
    <mergeCell ref="AW158:AY158"/>
    <mergeCell ref="AZ158:BB158"/>
    <mergeCell ref="B158:D158"/>
    <mergeCell ref="E158:G158"/>
    <mergeCell ref="H158:J158"/>
    <mergeCell ref="Q158:S158"/>
    <mergeCell ref="T158:V158"/>
    <mergeCell ref="W158:Y158"/>
    <mergeCell ref="AB158:AD158"/>
    <mergeCell ref="AE158:AG158"/>
    <mergeCell ref="AH158:AJ158"/>
    <mergeCell ref="AO158:AQ15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84"/>
  <sheetViews>
    <sheetView zoomScale="80" zoomScaleNormal="80" workbookViewId="0">
      <selection activeCell="R4" sqref="R4"/>
    </sheetView>
  </sheetViews>
  <sheetFormatPr defaultColWidth="9.140625" defaultRowHeight="14.25" x14ac:dyDescent="0.2"/>
  <cols>
    <col min="1" max="1" width="23.28515625" style="39" customWidth="1"/>
    <col min="2" max="12" width="9.140625" style="39"/>
    <col min="13" max="13" width="11.7109375" style="39" bestFit="1" customWidth="1"/>
    <col min="14" max="15" width="9.140625" style="39"/>
    <col min="16" max="16" width="12.7109375" style="39" bestFit="1" customWidth="1"/>
    <col min="17" max="16384" width="9.140625" style="39"/>
  </cols>
  <sheetData>
    <row r="1" spans="1:16" x14ac:dyDescent="0.2">
      <c r="A1" s="153" t="s">
        <v>352</v>
      </c>
      <c r="B1" s="129"/>
      <c r="C1" s="130"/>
      <c r="D1" s="130"/>
      <c r="E1" s="130"/>
      <c r="F1" s="130"/>
      <c r="G1" s="130"/>
      <c r="H1" s="130"/>
      <c r="I1" s="130"/>
      <c r="J1" s="130"/>
      <c r="L1" s="122" t="s">
        <v>353</v>
      </c>
      <c r="M1" s="122"/>
      <c r="O1" s="122" t="s">
        <v>354</v>
      </c>
      <c r="P1" s="122"/>
    </row>
    <row r="2" spans="1:16" x14ac:dyDescent="0.2">
      <c r="A2" s="153"/>
      <c r="B2" s="140" t="s">
        <v>201</v>
      </c>
      <c r="C2" s="140"/>
      <c r="D2" s="140"/>
      <c r="E2" s="157" t="s">
        <v>355</v>
      </c>
      <c r="F2" s="158"/>
      <c r="G2" s="159"/>
      <c r="H2" s="154" t="s">
        <v>356</v>
      </c>
      <c r="I2" s="155"/>
      <c r="J2" s="156"/>
      <c r="L2" s="52" t="s">
        <v>357</v>
      </c>
      <c r="M2" s="52" t="s">
        <v>358</v>
      </c>
      <c r="O2" s="52" t="s">
        <v>357</v>
      </c>
      <c r="P2" s="52" t="s">
        <v>358</v>
      </c>
    </row>
    <row r="3" spans="1:16" x14ac:dyDescent="0.2">
      <c r="A3" s="26" t="s">
        <v>260</v>
      </c>
      <c r="B3" s="54">
        <v>0</v>
      </c>
      <c r="C3" s="54">
        <v>0</v>
      </c>
      <c r="D3" s="54">
        <v>0</v>
      </c>
      <c r="E3" s="53">
        <v>0.49</v>
      </c>
      <c r="F3" s="53">
        <v>0.28999999999999998</v>
      </c>
      <c r="G3" s="53">
        <v>0</v>
      </c>
      <c r="H3" s="54">
        <v>0.46</v>
      </c>
      <c r="I3" s="54">
        <v>0</v>
      </c>
      <c r="J3" s="54">
        <v>0</v>
      </c>
      <c r="L3" s="55">
        <f>_xlfn.T.TEST(B3:D3,E3:G3,2,2)</f>
        <v>0.14158111985752364</v>
      </c>
      <c r="M3" s="56" t="str">
        <f t="shared" ref="M3:M9" si="0">IF(L3&lt;=0.05,"Yes","")</f>
        <v/>
      </c>
      <c r="O3" s="55">
        <f t="shared" ref="O3:O22" si="1">_xlfn.T.TEST(B3:D3,H3:J3,2,2)</f>
        <v>0.37390096630005903</v>
      </c>
      <c r="P3" s="56" t="str">
        <f t="shared" ref="P3:P9" si="2">IF(O3&lt;=0.05,"Yes","")</f>
        <v/>
      </c>
    </row>
    <row r="4" spans="1:16" x14ac:dyDescent="0.2">
      <c r="A4" s="26" t="s">
        <v>261</v>
      </c>
      <c r="B4" s="54">
        <v>0</v>
      </c>
      <c r="C4" s="54">
        <v>0</v>
      </c>
      <c r="D4" s="54">
        <v>0</v>
      </c>
      <c r="E4" s="53">
        <v>0.54</v>
      </c>
      <c r="F4" s="53">
        <v>0.52</v>
      </c>
      <c r="G4" s="53">
        <v>-0.84</v>
      </c>
      <c r="H4" s="54">
        <v>0.45</v>
      </c>
      <c r="I4" s="54">
        <v>-0.03</v>
      </c>
      <c r="J4" s="54">
        <v>0.31</v>
      </c>
      <c r="L4" s="55">
        <f t="shared" ref="L4:L13" si="3">_xlfn.T.TEST(B4:D4,E4:G4,2,2)</f>
        <v>0.88021419765151521</v>
      </c>
      <c r="M4" s="56" t="str">
        <f t="shared" si="0"/>
        <v/>
      </c>
      <c r="O4" s="55">
        <f t="shared" si="1"/>
        <v>0.1629365507573281</v>
      </c>
      <c r="P4" s="56" t="str">
        <f t="shared" si="2"/>
        <v/>
      </c>
    </row>
    <row r="5" spans="1:16" x14ac:dyDescent="0.2">
      <c r="A5" s="26" t="s">
        <v>262</v>
      </c>
      <c r="B5" s="54">
        <v>0</v>
      </c>
      <c r="C5" s="54">
        <v>0</v>
      </c>
      <c r="D5" s="54">
        <v>0</v>
      </c>
      <c r="E5" s="53">
        <v>0.45</v>
      </c>
      <c r="F5" s="53">
        <v>0.28999999999999998</v>
      </c>
      <c r="G5" s="53">
        <v>-0.33</v>
      </c>
      <c r="H5" s="54">
        <v>0.63</v>
      </c>
      <c r="I5" s="54">
        <v>0.48</v>
      </c>
      <c r="J5" s="54">
        <v>0.22</v>
      </c>
      <c r="L5" s="55">
        <f t="shared" si="3"/>
        <v>0.59635345573594944</v>
      </c>
      <c r="M5" s="56" t="str">
        <f t="shared" si="0"/>
        <v/>
      </c>
      <c r="O5" s="57">
        <f t="shared" si="1"/>
        <v>2.0806428815278149E-2</v>
      </c>
      <c r="P5" s="58" t="str">
        <f t="shared" si="2"/>
        <v>Yes</v>
      </c>
    </row>
    <row r="6" spans="1:16" x14ac:dyDescent="0.2">
      <c r="A6" s="26" t="s">
        <v>263</v>
      </c>
      <c r="B6" s="54">
        <v>0</v>
      </c>
      <c r="C6" s="54">
        <v>0</v>
      </c>
      <c r="D6" s="54">
        <v>0</v>
      </c>
      <c r="E6" s="53">
        <v>4.1500000000000004</v>
      </c>
      <c r="F6" s="53">
        <v>3.99</v>
      </c>
      <c r="G6" s="53">
        <v>2.13</v>
      </c>
      <c r="H6" s="54">
        <v>3.36</v>
      </c>
      <c r="I6" s="54">
        <v>1.48</v>
      </c>
      <c r="J6" s="54">
        <v>0.94</v>
      </c>
      <c r="L6" s="57">
        <f t="shared" si="3"/>
        <v>6.1686249859716743E-3</v>
      </c>
      <c r="M6" s="58" t="str">
        <f t="shared" si="0"/>
        <v>Yes</v>
      </c>
      <c r="O6" s="57">
        <f t="shared" si="1"/>
        <v>5.8372617057122586E-2</v>
      </c>
      <c r="P6" s="58" t="str">
        <f t="shared" si="2"/>
        <v/>
      </c>
    </row>
    <row r="7" spans="1:16" x14ac:dyDescent="0.2">
      <c r="A7" s="26" t="s">
        <v>264</v>
      </c>
      <c r="B7" s="54">
        <v>0</v>
      </c>
      <c r="C7" s="54">
        <v>0</v>
      </c>
      <c r="D7" s="54">
        <v>0</v>
      </c>
      <c r="E7" s="53">
        <v>2.8</v>
      </c>
      <c r="F7" s="53">
        <v>0</v>
      </c>
      <c r="G7" s="53">
        <v>0</v>
      </c>
      <c r="H7" s="54">
        <v>0</v>
      </c>
      <c r="I7" s="54">
        <v>-3.36</v>
      </c>
      <c r="J7" s="54">
        <v>0</v>
      </c>
      <c r="L7" s="55">
        <f t="shared" si="3"/>
        <v>0.37390096630005903</v>
      </c>
      <c r="M7" s="56" t="str">
        <f t="shared" si="0"/>
        <v/>
      </c>
      <c r="O7" s="55">
        <f t="shared" si="1"/>
        <v>0.37390096630005903</v>
      </c>
      <c r="P7" s="56" t="str">
        <f t="shared" si="2"/>
        <v/>
      </c>
    </row>
    <row r="8" spans="1:16" x14ac:dyDescent="0.2">
      <c r="A8" s="26" t="s">
        <v>359</v>
      </c>
      <c r="B8" s="54">
        <v>0</v>
      </c>
      <c r="C8" s="54">
        <v>0</v>
      </c>
      <c r="D8" s="54">
        <v>0</v>
      </c>
      <c r="E8" s="53">
        <v>0.65</v>
      </c>
      <c r="F8" s="53">
        <v>0.56999999999999995</v>
      </c>
      <c r="G8" s="53">
        <v>-0.76</v>
      </c>
      <c r="H8" s="54">
        <v>0.66</v>
      </c>
      <c r="I8" s="54">
        <v>0.54</v>
      </c>
      <c r="J8" s="54">
        <v>-0.4</v>
      </c>
      <c r="L8" s="55">
        <f t="shared" si="3"/>
        <v>0.75421980690102963</v>
      </c>
      <c r="M8" s="56" t="str">
        <f t="shared" si="0"/>
        <v/>
      </c>
      <c r="O8" s="55">
        <f t="shared" si="1"/>
        <v>0.47074891502459343</v>
      </c>
      <c r="P8" s="56" t="str">
        <f t="shared" si="2"/>
        <v/>
      </c>
    </row>
    <row r="9" spans="1:16" x14ac:dyDescent="0.2">
      <c r="A9" s="26" t="s">
        <v>267</v>
      </c>
      <c r="B9" s="54">
        <v>0</v>
      </c>
      <c r="C9" s="54">
        <v>0</v>
      </c>
      <c r="D9" s="54">
        <v>0</v>
      </c>
      <c r="E9" s="53">
        <v>0.93</v>
      </c>
      <c r="F9" s="53">
        <v>0.61</v>
      </c>
      <c r="G9" s="53">
        <v>0.22</v>
      </c>
      <c r="H9" s="54">
        <v>1.17</v>
      </c>
      <c r="I9" s="54">
        <v>0.56000000000000005</v>
      </c>
      <c r="J9" s="54">
        <v>0.49</v>
      </c>
      <c r="L9" s="57">
        <f t="shared" si="3"/>
        <v>4.6034842535903342E-2</v>
      </c>
      <c r="M9" s="58" t="str">
        <f t="shared" si="0"/>
        <v>Yes</v>
      </c>
      <c r="O9" s="57">
        <f t="shared" si="1"/>
        <v>2.6614615903201529E-2</v>
      </c>
      <c r="P9" s="58" t="str">
        <f t="shared" si="2"/>
        <v>Yes</v>
      </c>
    </row>
    <row r="10" spans="1:16" x14ac:dyDescent="0.2">
      <c r="A10" s="26" t="s">
        <v>268</v>
      </c>
      <c r="B10" s="54">
        <v>0</v>
      </c>
      <c r="C10" s="54">
        <v>0</v>
      </c>
      <c r="D10" s="54">
        <v>0</v>
      </c>
      <c r="E10" s="53">
        <v>0.91</v>
      </c>
      <c r="F10" s="53">
        <v>0.54</v>
      </c>
      <c r="G10" s="53">
        <v>0</v>
      </c>
      <c r="H10" s="54">
        <v>1.34</v>
      </c>
      <c r="I10" s="54">
        <v>0.35</v>
      </c>
      <c r="J10" s="54">
        <v>2.02</v>
      </c>
      <c r="L10" s="55">
        <f t="shared" si="3"/>
        <v>0.14134268146195048</v>
      </c>
      <c r="M10" s="56" t="str">
        <f>IF(L10&lt;=0.05,"Yes","")</f>
        <v/>
      </c>
      <c r="O10" s="55">
        <f t="shared" si="1"/>
        <v>6.3263371037148547E-2</v>
      </c>
      <c r="P10" s="56" t="str">
        <f>IF(O10&lt;=0.05,"Yes","")</f>
        <v/>
      </c>
    </row>
    <row r="11" spans="1:16" x14ac:dyDescent="0.2">
      <c r="A11" s="26" t="s">
        <v>269</v>
      </c>
      <c r="B11" s="54">
        <v>0</v>
      </c>
      <c r="C11" s="54">
        <v>0</v>
      </c>
      <c r="D11" s="54">
        <v>0</v>
      </c>
      <c r="E11" s="53">
        <v>1.98</v>
      </c>
      <c r="F11" s="53">
        <v>0</v>
      </c>
      <c r="G11" s="53">
        <v>0</v>
      </c>
      <c r="H11" s="54">
        <v>1.32</v>
      </c>
      <c r="I11" s="54">
        <v>-1.53</v>
      </c>
      <c r="J11" s="54">
        <v>0</v>
      </c>
      <c r="L11" s="55">
        <f t="shared" si="3"/>
        <v>0.37390096630005903</v>
      </c>
      <c r="M11" s="56" t="str">
        <f t="shared" ref="M11:M29" si="4">IF(L11&lt;=0.05,"Yes","")</f>
        <v/>
      </c>
      <c r="O11" s="55">
        <f t="shared" si="1"/>
        <v>0.93634106371209591</v>
      </c>
      <c r="P11" s="56" t="str">
        <f t="shared" ref="P11:P28" si="5">IF(O11&lt;=0.05,"Yes","")</f>
        <v/>
      </c>
    </row>
    <row r="12" spans="1:16" x14ac:dyDescent="0.2">
      <c r="A12" s="26" t="s">
        <v>286</v>
      </c>
      <c r="B12" s="54">
        <v>0</v>
      </c>
      <c r="C12" s="54">
        <v>0</v>
      </c>
      <c r="D12" s="54">
        <v>0</v>
      </c>
      <c r="E12" s="53">
        <v>0.41</v>
      </c>
      <c r="F12" s="53">
        <v>-0.81</v>
      </c>
      <c r="G12" s="53">
        <v>0.63</v>
      </c>
      <c r="H12" s="54">
        <v>0.41</v>
      </c>
      <c r="I12" s="54">
        <v>-4.45</v>
      </c>
      <c r="J12" s="54">
        <v>0.63</v>
      </c>
      <c r="L12" s="55">
        <f t="shared" si="3"/>
        <v>0.87238924385018746</v>
      </c>
      <c r="M12" s="56" t="str">
        <f t="shared" si="4"/>
        <v/>
      </c>
      <c r="O12" s="55">
        <f t="shared" si="1"/>
        <v>0.53062822608198512</v>
      </c>
      <c r="P12" s="56" t="str">
        <f t="shared" si="5"/>
        <v/>
      </c>
    </row>
    <row r="13" spans="1:16" x14ac:dyDescent="0.2">
      <c r="A13" s="26" t="s">
        <v>287</v>
      </c>
      <c r="B13" s="54">
        <v>0</v>
      </c>
      <c r="C13" s="54">
        <v>0</v>
      </c>
      <c r="D13" s="54">
        <v>0</v>
      </c>
      <c r="E13" s="53">
        <v>4.97</v>
      </c>
      <c r="F13" s="53">
        <v>-0.59</v>
      </c>
      <c r="G13" s="53">
        <v>0</v>
      </c>
      <c r="H13" s="54">
        <v>6.32</v>
      </c>
      <c r="I13" s="54">
        <v>-0.59</v>
      </c>
      <c r="J13" s="54">
        <v>0</v>
      </c>
      <c r="L13" s="55">
        <f t="shared" si="3"/>
        <v>0.45420239510621868</v>
      </c>
      <c r="M13" s="56" t="str">
        <f t="shared" si="4"/>
        <v/>
      </c>
      <c r="O13" s="55">
        <f t="shared" si="1"/>
        <v>0.43649614056905828</v>
      </c>
      <c r="P13" s="56" t="str">
        <f t="shared" si="5"/>
        <v/>
      </c>
    </row>
    <row r="14" spans="1:16" x14ac:dyDescent="0.2">
      <c r="A14" s="26" t="s">
        <v>270</v>
      </c>
      <c r="B14" s="54">
        <v>0</v>
      </c>
      <c r="C14" s="54">
        <v>0</v>
      </c>
      <c r="D14" s="54">
        <v>0</v>
      </c>
      <c r="E14" s="53">
        <v>0</v>
      </c>
      <c r="F14" s="53">
        <v>0</v>
      </c>
      <c r="G14" s="53">
        <v>0</v>
      </c>
      <c r="H14" s="54">
        <v>0</v>
      </c>
      <c r="I14" s="54">
        <v>-0.02</v>
      </c>
      <c r="J14" s="54">
        <v>0</v>
      </c>
      <c r="L14" s="55"/>
      <c r="M14" s="56"/>
      <c r="O14" s="55">
        <f t="shared" si="1"/>
        <v>0.37390096630005903</v>
      </c>
      <c r="P14" s="56" t="str">
        <f t="shared" si="5"/>
        <v/>
      </c>
    </row>
    <row r="15" spans="1:16" x14ac:dyDescent="0.2">
      <c r="A15" s="26" t="s">
        <v>360</v>
      </c>
      <c r="B15" s="54">
        <v>0</v>
      </c>
      <c r="C15" s="54">
        <v>0</v>
      </c>
      <c r="D15" s="54">
        <v>0</v>
      </c>
      <c r="E15" s="53">
        <v>0</v>
      </c>
      <c r="F15" s="53">
        <v>0.1</v>
      </c>
      <c r="G15" s="53">
        <v>0</v>
      </c>
      <c r="H15" s="54">
        <v>0</v>
      </c>
      <c r="I15" s="54">
        <v>0.1</v>
      </c>
      <c r="J15" s="54">
        <v>0</v>
      </c>
      <c r="L15" s="55">
        <f t="shared" ref="L15:L22" si="6">_xlfn.T.TEST(B15:D15,E15:G15,2,2)</f>
        <v>0.37390096630005903</v>
      </c>
      <c r="M15" s="56" t="str">
        <f t="shared" si="4"/>
        <v/>
      </c>
      <c r="O15" s="55">
        <f t="shared" si="1"/>
        <v>0.37390096630005903</v>
      </c>
      <c r="P15" s="56" t="str">
        <f t="shared" si="5"/>
        <v/>
      </c>
    </row>
    <row r="16" spans="1:16" x14ac:dyDescent="0.2">
      <c r="A16" s="26" t="s">
        <v>288</v>
      </c>
      <c r="B16" s="54">
        <v>0</v>
      </c>
      <c r="C16" s="54">
        <v>0</v>
      </c>
      <c r="D16" s="54">
        <v>0</v>
      </c>
      <c r="E16" s="53">
        <v>0.37</v>
      </c>
      <c r="F16" s="53">
        <v>0</v>
      </c>
      <c r="G16" s="53">
        <v>-0.09</v>
      </c>
      <c r="H16" s="54">
        <v>0.4</v>
      </c>
      <c r="I16" s="54">
        <v>0.01</v>
      </c>
      <c r="J16" s="54">
        <v>0.01</v>
      </c>
      <c r="L16" s="55">
        <f t="shared" si="6"/>
        <v>0.5435251069162732</v>
      </c>
      <c r="M16" s="56" t="str">
        <f t="shared" si="4"/>
        <v/>
      </c>
      <c r="O16" s="55">
        <f t="shared" si="1"/>
        <v>0.34213212629315232</v>
      </c>
      <c r="P16" s="56" t="str">
        <f t="shared" si="5"/>
        <v/>
      </c>
    </row>
    <row r="17" spans="1:16" x14ac:dyDescent="0.2">
      <c r="A17" s="26" t="s">
        <v>361</v>
      </c>
      <c r="B17" s="54">
        <v>0</v>
      </c>
      <c r="C17" s="54">
        <v>0</v>
      </c>
      <c r="D17" s="54">
        <v>0</v>
      </c>
      <c r="E17" s="53">
        <v>0.62</v>
      </c>
      <c r="F17" s="53">
        <v>0.2</v>
      </c>
      <c r="G17" s="53">
        <v>-0.2</v>
      </c>
      <c r="H17" s="54">
        <v>0.5</v>
      </c>
      <c r="I17" s="54">
        <v>0.01</v>
      </c>
      <c r="J17" s="54">
        <v>0</v>
      </c>
      <c r="L17" s="55">
        <f t="shared" si="6"/>
        <v>0.43194754748297198</v>
      </c>
      <c r="M17" s="56" t="str">
        <f t="shared" si="4"/>
        <v/>
      </c>
      <c r="O17" s="55">
        <f t="shared" si="1"/>
        <v>0.3611530630194954</v>
      </c>
      <c r="P17" s="56" t="str">
        <f t="shared" si="5"/>
        <v/>
      </c>
    </row>
    <row r="18" spans="1:16" x14ac:dyDescent="0.2">
      <c r="A18" s="26" t="s">
        <v>362</v>
      </c>
      <c r="B18" s="54">
        <v>0</v>
      </c>
      <c r="C18" s="54">
        <v>0</v>
      </c>
      <c r="D18" s="54">
        <v>0</v>
      </c>
      <c r="E18" s="53">
        <v>1.68</v>
      </c>
      <c r="F18" s="53">
        <v>2.12</v>
      </c>
      <c r="G18" s="53">
        <v>0</v>
      </c>
      <c r="H18" s="54">
        <v>1.29</v>
      </c>
      <c r="I18" s="54">
        <v>1.37</v>
      </c>
      <c r="J18" s="54">
        <v>0</v>
      </c>
      <c r="L18" s="55">
        <f t="shared" si="6"/>
        <v>0.12142196810912941</v>
      </c>
      <c r="M18" s="56" t="str">
        <f t="shared" si="4"/>
        <v/>
      </c>
      <c r="O18" s="55">
        <f t="shared" si="1"/>
        <v>0.11647617075421073</v>
      </c>
      <c r="P18" s="56" t="str">
        <f t="shared" si="5"/>
        <v/>
      </c>
    </row>
    <row r="19" spans="1:16" x14ac:dyDescent="0.2">
      <c r="A19" s="26" t="s">
        <v>275</v>
      </c>
      <c r="B19" s="54">
        <v>0</v>
      </c>
      <c r="C19" s="54">
        <v>0</v>
      </c>
      <c r="D19" s="54">
        <v>0</v>
      </c>
      <c r="E19" s="53">
        <v>0.73</v>
      </c>
      <c r="F19" s="53">
        <v>0.32</v>
      </c>
      <c r="G19" s="53">
        <v>-0.79</v>
      </c>
      <c r="H19" s="54">
        <v>0.51</v>
      </c>
      <c r="I19" s="54">
        <v>0.7</v>
      </c>
      <c r="J19" s="54">
        <v>-0.2</v>
      </c>
      <c r="L19" s="55">
        <f t="shared" si="6"/>
        <v>0.85791450131291347</v>
      </c>
      <c r="M19" s="56" t="str">
        <f t="shared" si="4"/>
        <v/>
      </c>
      <c r="O19" s="55">
        <f t="shared" si="1"/>
        <v>0.28634661935300204</v>
      </c>
      <c r="P19" s="56" t="str">
        <f t="shared" si="5"/>
        <v/>
      </c>
    </row>
    <row r="20" spans="1:16" x14ac:dyDescent="0.2">
      <c r="A20" s="26" t="s">
        <v>363</v>
      </c>
      <c r="B20" s="54">
        <v>0</v>
      </c>
      <c r="C20" s="54">
        <v>0</v>
      </c>
      <c r="D20" s="54">
        <v>0</v>
      </c>
      <c r="E20" s="53">
        <v>0.17</v>
      </c>
      <c r="F20" s="53">
        <v>0.19</v>
      </c>
      <c r="G20" s="53">
        <v>0</v>
      </c>
      <c r="H20" s="54">
        <v>0.44</v>
      </c>
      <c r="I20" s="54">
        <v>0</v>
      </c>
      <c r="J20" s="54">
        <v>0</v>
      </c>
      <c r="L20" s="55">
        <f t="shared" si="6"/>
        <v>0.11734271318907016</v>
      </c>
      <c r="M20" s="56" t="str">
        <f t="shared" si="4"/>
        <v/>
      </c>
      <c r="O20" s="55">
        <f t="shared" si="1"/>
        <v>0.37390096630005903</v>
      </c>
      <c r="P20" s="56" t="str">
        <f t="shared" si="5"/>
        <v/>
      </c>
    </row>
    <row r="21" spans="1:16" x14ac:dyDescent="0.2">
      <c r="A21" s="26" t="s">
        <v>292</v>
      </c>
      <c r="B21" s="54">
        <v>0</v>
      </c>
      <c r="C21" s="54">
        <v>0</v>
      </c>
      <c r="D21" s="54">
        <v>0</v>
      </c>
      <c r="E21" s="53">
        <v>0</v>
      </c>
      <c r="F21" s="53">
        <v>0.37</v>
      </c>
      <c r="G21" s="53">
        <v>-0.32</v>
      </c>
      <c r="H21" s="54">
        <v>0</v>
      </c>
      <c r="I21" s="54">
        <v>0</v>
      </c>
      <c r="J21" s="54">
        <v>-0.32</v>
      </c>
      <c r="L21" s="55">
        <f t="shared" si="6"/>
        <v>0.93739051422308806</v>
      </c>
      <c r="M21" s="56" t="str">
        <f t="shared" si="4"/>
        <v/>
      </c>
      <c r="O21" s="55">
        <f t="shared" si="1"/>
        <v>0.37390096630005903</v>
      </c>
      <c r="P21" s="56" t="str">
        <f t="shared" si="5"/>
        <v/>
      </c>
    </row>
    <row r="22" spans="1:16" x14ac:dyDescent="0.2">
      <c r="A22" s="26" t="s">
        <v>278</v>
      </c>
      <c r="B22" s="54">
        <v>0</v>
      </c>
      <c r="C22" s="54">
        <v>0</v>
      </c>
      <c r="D22" s="54">
        <v>0</v>
      </c>
      <c r="E22" s="53">
        <v>0.42</v>
      </c>
      <c r="F22" s="53">
        <v>0.46</v>
      </c>
      <c r="G22" s="53">
        <v>-0.65</v>
      </c>
      <c r="H22" s="54">
        <v>0.47</v>
      </c>
      <c r="I22" s="54">
        <v>0.04</v>
      </c>
      <c r="J22" s="54">
        <v>-0.76</v>
      </c>
      <c r="L22" s="55">
        <f t="shared" si="6"/>
        <v>0.84327183888925972</v>
      </c>
      <c r="M22" s="56" t="str">
        <f t="shared" si="4"/>
        <v/>
      </c>
      <c r="O22" s="55">
        <f t="shared" si="1"/>
        <v>0.82847976558332792</v>
      </c>
      <c r="P22" s="56" t="str">
        <f t="shared" si="5"/>
        <v/>
      </c>
    </row>
    <row r="23" spans="1:16" x14ac:dyDescent="0.2">
      <c r="A23" s="26" t="s">
        <v>279</v>
      </c>
      <c r="B23" s="54">
        <v>0</v>
      </c>
      <c r="C23" s="54">
        <v>0</v>
      </c>
      <c r="D23" s="54">
        <v>0</v>
      </c>
      <c r="E23" s="53">
        <v>0</v>
      </c>
      <c r="F23" s="53">
        <v>0</v>
      </c>
      <c r="G23" s="53">
        <v>0</v>
      </c>
      <c r="H23" s="54">
        <v>0</v>
      </c>
      <c r="I23" s="54">
        <v>0</v>
      </c>
      <c r="J23" s="54">
        <v>0</v>
      </c>
      <c r="L23" s="55"/>
      <c r="M23" s="56"/>
      <c r="O23" s="55"/>
      <c r="P23" s="56"/>
    </row>
    <row r="24" spans="1:16" x14ac:dyDescent="0.2">
      <c r="A24" s="26" t="s">
        <v>293</v>
      </c>
      <c r="B24" s="54">
        <v>0</v>
      </c>
      <c r="C24" s="54">
        <v>0</v>
      </c>
      <c r="D24" s="54">
        <v>0</v>
      </c>
      <c r="E24" s="53">
        <v>1.18</v>
      </c>
      <c r="F24" s="53">
        <v>3.25</v>
      </c>
      <c r="G24" s="53">
        <v>0</v>
      </c>
      <c r="H24" s="54">
        <v>1.18</v>
      </c>
      <c r="I24" s="54">
        <v>0</v>
      </c>
      <c r="J24" s="54">
        <v>0</v>
      </c>
      <c r="L24" s="55">
        <f t="shared" ref="L24:L29" si="7">_xlfn.T.TEST(B24:D24,E24:G24,2,2)</f>
        <v>0.1950050111628768</v>
      </c>
      <c r="M24" s="56" t="str">
        <f t="shared" si="4"/>
        <v/>
      </c>
      <c r="O24" s="55">
        <f>_xlfn.T.TEST(B24:D24,H24:J24,2,2)</f>
        <v>0.37390096630005903</v>
      </c>
      <c r="P24" s="56" t="str">
        <f t="shared" si="5"/>
        <v/>
      </c>
    </row>
    <row r="25" spans="1:16" x14ac:dyDescent="0.2">
      <c r="A25" s="26" t="s">
        <v>280</v>
      </c>
      <c r="B25" s="54">
        <v>0</v>
      </c>
      <c r="C25" s="54">
        <v>0</v>
      </c>
      <c r="D25" s="54">
        <v>0</v>
      </c>
      <c r="E25" s="53">
        <v>0.57999999999999996</v>
      </c>
      <c r="F25" s="53">
        <v>0.16</v>
      </c>
      <c r="G25" s="53">
        <v>0.28000000000000003</v>
      </c>
      <c r="H25" s="54">
        <v>0.2</v>
      </c>
      <c r="I25" s="54">
        <v>-0.12</v>
      </c>
      <c r="J25" s="54">
        <v>-0.02</v>
      </c>
      <c r="L25" s="57">
        <f t="shared" si="7"/>
        <v>5.2867817353362351E-2</v>
      </c>
      <c r="M25" s="58" t="str">
        <f t="shared" si="4"/>
        <v/>
      </c>
      <c r="O25" s="55">
        <f>_xlfn.T.TEST(B25:D25,H25:J25,2,2)</f>
        <v>0.84276047823694644</v>
      </c>
      <c r="P25" s="56" t="str">
        <f t="shared" si="5"/>
        <v/>
      </c>
    </row>
    <row r="26" spans="1:16" x14ac:dyDescent="0.2">
      <c r="A26" s="26" t="s">
        <v>281</v>
      </c>
      <c r="B26" s="54">
        <v>0</v>
      </c>
      <c r="C26" s="54">
        <v>0</v>
      </c>
      <c r="D26" s="54">
        <v>0</v>
      </c>
      <c r="E26" s="53">
        <v>0.47</v>
      </c>
      <c r="F26" s="53">
        <v>1.33</v>
      </c>
      <c r="G26" s="53">
        <v>0</v>
      </c>
      <c r="H26" s="54">
        <v>1.79</v>
      </c>
      <c r="I26" s="54">
        <v>0.46</v>
      </c>
      <c r="J26" s="54">
        <v>0</v>
      </c>
      <c r="L26" s="55">
        <f t="shared" si="7"/>
        <v>0.19820873869261324</v>
      </c>
      <c r="M26" s="56" t="str">
        <f t="shared" si="4"/>
        <v/>
      </c>
      <c r="O26" s="55">
        <f>_xlfn.T.TEST(B26:D26,H26:J26,2,2)</f>
        <v>0.23480418582698481</v>
      </c>
      <c r="P26" s="56" t="str">
        <f t="shared" si="5"/>
        <v/>
      </c>
    </row>
    <row r="27" spans="1:16" x14ac:dyDescent="0.2">
      <c r="A27" s="26" t="s">
        <v>364</v>
      </c>
      <c r="B27" s="54">
        <v>0</v>
      </c>
      <c r="C27" s="54">
        <v>0</v>
      </c>
      <c r="D27" s="54">
        <v>0</v>
      </c>
      <c r="E27" s="53">
        <v>0.36</v>
      </c>
      <c r="F27" s="53">
        <v>0.43</v>
      </c>
      <c r="G27" s="53">
        <v>0</v>
      </c>
      <c r="H27" s="54">
        <v>0.73</v>
      </c>
      <c r="I27" s="54">
        <v>0</v>
      </c>
      <c r="J27" s="54">
        <v>0</v>
      </c>
      <c r="L27" s="55">
        <f t="shared" si="7"/>
        <v>0.11923007943138129</v>
      </c>
      <c r="M27" s="56" t="str">
        <f t="shared" si="4"/>
        <v/>
      </c>
      <c r="O27" s="55">
        <f>_xlfn.T.TEST(B27:D27,H27:J27,2,2)</f>
        <v>0.37390096630005903</v>
      </c>
      <c r="P27" s="56" t="str">
        <f t="shared" si="5"/>
        <v/>
      </c>
    </row>
    <row r="28" spans="1:16" x14ac:dyDescent="0.2">
      <c r="A28" s="26" t="s">
        <v>365</v>
      </c>
      <c r="B28" s="54">
        <v>0</v>
      </c>
      <c r="C28" s="54">
        <v>0</v>
      </c>
      <c r="D28" s="54">
        <v>0</v>
      </c>
      <c r="E28" s="53">
        <v>2.98</v>
      </c>
      <c r="F28" s="53">
        <v>2.2599999999999998</v>
      </c>
      <c r="G28" s="53">
        <v>0</v>
      </c>
      <c r="H28" s="54">
        <v>2.4500000000000002</v>
      </c>
      <c r="I28" s="54">
        <v>1.44</v>
      </c>
      <c r="J28" s="54">
        <v>0</v>
      </c>
      <c r="L28" s="55">
        <f t="shared" si="7"/>
        <v>0.12357167247682653</v>
      </c>
      <c r="M28" s="56" t="str">
        <f t="shared" si="4"/>
        <v/>
      </c>
      <c r="O28" s="55">
        <f>_xlfn.T.TEST(B28:D28,H28:J28,2,2)</f>
        <v>0.14220804451503291</v>
      </c>
      <c r="P28" s="56" t="str">
        <f t="shared" si="5"/>
        <v/>
      </c>
    </row>
    <row r="29" spans="1:16" x14ac:dyDescent="0.2">
      <c r="A29" s="26" t="s">
        <v>366</v>
      </c>
      <c r="B29" s="54">
        <v>0</v>
      </c>
      <c r="C29" s="54">
        <v>0</v>
      </c>
      <c r="D29" s="54">
        <v>0</v>
      </c>
      <c r="E29" s="53">
        <v>0.44</v>
      </c>
      <c r="F29" s="53">
        <v>0.72</v>
      </c>
      <c r="G29" s="53">
        <v>0</v>
      </c>
      <c r="H29" s="54">
        <v>0</v>
      </c>
      <c r="I29" s="54">
        <v>0</v>
      </c>
      <c r="J29" s="54">
        <v>0</v>
      </c>
      <c r="L29" s="55">
        <f t="shared" si="7"/>
        <v>0.13875512715683364</v>
      </c>
      <c r="M29" s="56" t="str">
        <f t="shared" si="4"/>
        <v/>
      </c>
      <c r="O29" s="55"/>
      <c r="P29" s="56"/>
    </row>
    <row r="32" spans="1:16" x14ac:dyDescent="0.2">
      <c r="A32" s="153" t="s">
        <v>367</v>
      </c>
      <c r="B32" s="129"/>
      <c r="C32" s="130"/>
      <c r="D32" s="130"/>
      <c r="E32" s="130"/>
      <c r="F32" s="130"/>
      <c r="G32" s="130"/>
      <c r="H32" s="130"/>
      <c r="I32" s="130"/>
      <c r="J32" s="130"/>
      <c r="L32" s="122" t="s">
        <v>353</v>
      </c>
      <c r="M32" s="122"/>
      <c r="O32" s="122" t="s">
        <v>354</v>
      </c>
      <c r="P32" s="122"/>
    </row>
    <row r="33" spans="1:16" x14ac:dyDescent="0.2">
      <c r="A33" s="153"/>
      <c r="B33" s="140" t="s">
        <v>201</v>
      </c>
      <c r="C33" s="140"/>
      <c r="D33" s="140"/>
      <c r="E33" s="141" t="s">
        <v>355</v>
      </c>
      <c r="F33" s="141"/>
      <c r="G33" s="141"/>
      <c r="H33" s="154" t="s">
        <v>356</v>
      </c>
      <c r="I33" s="155"/>
      <c r="J33" s="156"/>
      <c r="L33" s="52" t="s">
        <v>357</v>
      </c>
      <c r="M33" s="52" t="s">
        <v>358</v>
      </c>
      <c r="O33" s="52" t="s">
        <v>357</v>
      </c>
      <c r="P33" s="52" t="s">
        <v>358</v>
      </c>
    </row>
    <row r="34" spans="1:16" x14ac:dyDescent="0.2">
      <c r="A34" s="26" t="s">
        <v>260</v>
      </c>
      <c r="B34" s="54">
        <v>0</v>
      </c>
      <c r="C34" s="54">
        <v>0</v>
      </c>
      <c r="D34" s="54">
        <v>0</v>
      </c>
      <c r="E34" s="53">
        <v>0.22</v>
      </c>
      <c r="F34" s="53">
        <v>-0.1</v>
      </c>
      <c r="G34" s="53">
        <v>0</v>
      </c>
      <c r="H34" s="54">
        <v>0.18</v>
      </c>
      <c r="I34" s="54">
        <v>-0.1</v>
      </c>
      <c r="J34" s="54">
        <v>1.35</v>
      </c>
      <c r="L34" s="55">
        <f t="shared" ref="L34:L60" si="8">_xlfn.T.TEST(B34:D34,E34:G34,2,2)</f>
        <v>0.69390663403457009</v>
      </c>
      <c r="M34" s="56" t="str">
        <f t="shared" ref="M34:M40" si="9">IF(L34&lt;=0.05,"Yes","")</f>
        <v/>
      </c>
      <c r="O34" s="55">
        <f t="shared" ref="O34:O60" si="10">_xlfn.T.TEST(B34:D34,H34:J34,2,2)</f>
        <v>0.34354516903692461</v>
      </c>
      <c r="P34" s="56" t="str">
        <f t="shared" ref="P34:P40" si="11">IF(O34&lt;=0.05,"Yes","")</f>
        <v/>
      </c>
    </row>
    <row r="35" spans="1:16" x14ac:dyDescent="0.2">
      <c r="A35" s="26" t="s">
        <v>261</v>
      </c>
      <c r="B35" s="54">
        <v>0</v>
      </c>
      <c r="C35" s="54">
        <v>0</v>
      </c>
      <c r="D35" s="54">
        <v>0</v>
      </c>
      <c r="E35" s="53">
        <v>1.39</v>
      </c>
      <c r="F35" s="53">
        <v>0.25</v>
      </c>
      <c r="G35" s="53">
        <v>0.46</v>
      </c>
      <c r="H35" s="54">
        <v>0.88</v>
      </c>
      <c r="I35" s="54">
        <v>0.02</v>
      </c>
      <c r="J35" s="54">
        <v>1.18</v>
      </c>
      <c r="L35" s="55">
        <f t="shared" si="8"/>
        <v>0.11633294057060792</v>
      </c>
      <c r="M35" s="56" t="str">
        <f t="shared" si="9"/>
        <v/>
      </c>
      <c r="O35" s="55">
        <f t="shared" si="10"/>
        <v>0.1168514923159284</v>
      </c>
      <c r="P35" s="56" t="str">
        <f t="shared" si="11"/>
        <v/>
      </c>
    </row>
    <row r="36" spans="1:16" x14ac:dyDescent="0.2">
      <c r="A36" s="26" t="s">
        <v>262</v>
      </c>
      <c r="B36" s="54">
        <v>0</v>
      </c>
      <c r="C36" s="54">
        <v>0</v>
      </c>
      <c r="D36" s="54">
        <v>0</v>
      </c>
      <c r="E36" s="53">
        <v>0.39</v>
      </c>
      <c r="F36" s="53">
        <v>0.16</v>
      </c>
      <c r="G36" s="53">
        <v>-0.03</v>
      </c>
      <c r="H36" s="54">
        <v>0.6</v>
      </c>
      <c r="I36" s="54">
        <v>0.19</v>
      </c>
      <c r="J36" s="54">
        <v>0.51</v>
      </c>
      <c r="L36" s="55">
        <f t="shared" si="8"/>
        <v>0.22661897562163269</v>
      </c>
      <c r="M36" s="56" t="str">
        <f t="shared" si="9"/>
        <v/>
      </c>
      <c r="O36" s="57">
        <f t="shared" si="10"/>
        <v>2.5280348753805033E-2</v>
      </c>
      <c r="P36" s="58" t="str">
        <f t="shared" si="11"/>
        <v>Yes</v>
      </c>
    </row>
    <row r="37" spans="1:16" x14ac:dyDescent="0.2">
      <c r="A37" s="26" t="s">
        <v>263</v>
      </c>
      <c r="B37" s="54">
        <v>0</v>
      </c>
      <c r="C37" s="54">
        <v>0</v>
      </c>
      <c r="D37" s="54">
        <v>0</v>
      </c>
      <c r="E37" s="53">
        <v>3.78</v>
      </c>
      <c r="F37" s="53">
        <v>3.81</v>
      </c>
      <c r="G37" s="53">
        <v>2.4500000000000002</v>
      </c>
      <c r="H37" s="54">
        <v>1.58</v>
      </c>
      <c r="I37" s="54">
        <v>2.72</v>
      </c>
      <c r="J37" s="54">
        <v>0.77</v>
      </c>
      <c r="L37" s="57">
        <f t="shared" si="8"/>
        <v>1.7224986759628135E-3</v>
      </c>
      <c r="M37" s="58" t="str">
        <f t="shared" si="9"/>
        <v>Yes</v>
      </c>
      <c r="O37" s="57">
        <f t="shared" si="10"/>
        <v>4.0418178149755575E-2</v>
      </c>
      <c r="P37" s="58" t="str">
        <f t="shared" si="11"/>
        <v>Yes</v>
      </c>
    </row>
    <row r="38" spans="1:16" x14ac:dyDescent="0.2">
      <c r="A38" s="26" t="s">
        <v>264</v>
      </c>
      <c r="B38" s="54">
        <v>0</v>
      </c>
      <c r="C38" s="54">
        <v>0</v>
      </c>
      <c r="D38" s="54">
        <v>0</v>
      </c>
      <c r="E38" s="53">
        <v>1.89</v>
      </c>
      <c r="F38" s="53">
        <v>-1.18</v>
      </c>
      <c r="G38" s="53">
        <v>0</v>
      </c>
      <c r="H38" s="54">
        <v>2.0099999999999998</v>
      </c>
      <c r="I38" s="54">
        <v>-1.78</v>
      </c>
      <c r="J38" s="54">
        <v>3.36</v>
      </c>
      <c r="L38" s="55">
        <f t="shared" si="8"/>
        <v>0.80432142061487666</v>
      </c>
      <c r="M38" s="56" t="str">
        <f t="shared" si="9"/>
        <v/>
      </c>
      <c r="O38" s="55">
        <f t="shared" si="10"/>
        <v>0.48012085639464663</v>
      </c>
      <c r="P38" s="56" t="str">
        <f t="shared" si="11"/>
        <v/>
      </c>
    </row>
    <row r="39" spans="1:16" x14ac:dyDescent="0.2">
      <c r="A39" s="26" t="s">
        <v>359</v>
      </c>
      <c r="B39" s="54">
        <v>0</v>
      </c>
      <c r="C39" s="54">
        <v>0</v>
      </c>
      <c r="D39" s="54">
        <v>0</v>
      </c>
      <c r="E39" s="53">
        <v>0.74</v>
      </c>
      <c r="F39" s="53">
        <v>0.16</v>
      </c>
      <c r="G39" s="53">
        <v>0.17</v>
      </c>
      <c r="H39" s="54">
        <v>0.8</v>
      </c>
      <c r="I39" s="54">
        <v>0.2</v>
      </c>
      <c r="J39" s="54">
        <v>0.13</v>
      </c>
      <c r="L39" s="55">
        <f t="shared" si="8"/>
        <v>0.13629650172307886</v>
      </c>
      <c r="M39" s="56" t="str">
        <f t="shared" si="9"/>
        <v/>
      </c>
      <c r="O39" s="55">
        <f t="shared" si="10"/>
        <v>0.15117961894921297</v>
      </c>
      <c r="P39" s="56" t="str">
        <f t="shared" si="11"/>
        <v/>
      </c>
    </row>
    <row r="40" spans="1:16" x14ac:dyDescent="0.2">
      <c r="A40" s="26" t="s">
        <v>267</v>
      </c>
      <c r="B40" s="54">
        <v>0</v>
      </c>
      <c r="C40" s="54">
        <v>0</v>
      </c>
      <c r="D40" s="54">
        <v>0</v>
      </c>
      <c r="E40" s="53">
        <v>0.81</v>
      </c>
      <c r="F40" s="53">
        <v>-0.11</v>
      </c>
      <c r="G40" s="53">
        <v>0.41</v>
      </c>
      <c r="H40" s="54">
        <v>1.1000000000000001</v>
      </c>
      <c r="I40" s="54">
        <v>-0.14000000000000001</v>
      </c>
      <c r="J40" s="54">
        <v>0.75</v>
      </c>
      <c r="L40" s="55">
        <f t="shared" si="8"/>
        <v>0.2370980545067011</v>
      </c>
      <c r="M40" s="56" t="str">
        <f t="shared" si="9"/>
        <v/>
      </c>
      <c r="O40" s="55">
        <f t="shared" si="10"/>
        <v>0.19739665988991065</v>
      </c>
      <c r="P40" s="56" t="str">
        <f t="shared" si="11"/>
        <v/>
      </c>
    </row>
    <row r="41" spans="1:16" x14ac:dyDescent="0.2">
      <c r="A41" s="26" t="s">
        <v>268</v>
      </c>
      <c r="B41" s="54">
        <v>0</v>
      </c>
      <c r="C41" s="54">
        <v>0</v>
      </c>
      <c r="D41" s="54">
        <v>0</v>
      </c>
      <c r="E41" s="53">
        <v>0.62</v>
      </c>
      <c r="F41" s="53">
        <v>0.2</v>
      </c>
      <c r="G41" s="53">
        <v>2.2999999999999998</v>
      </c>
      <c r="H41" s="54">
        <v>0.75</v>
      </c>
      <c r="I41" s="54">
        <v>0.23</v>
      </c>
      <c r="J41" s="54">
        <v>3.82</v>
      </c>
      <c r="L41" s="55">
        <f t="shared" si="8"/>
        <v>0.1803245602684771</v>
      </c>
      <c r="M41" s="56" t="str">
        <f>IF(L41&lt;=0.05,"Yes","")</f>
        <v/>
      </c>
      <c r="O41" s="55">
        <f t="shared" si="10"/>
        <v>0.22636038827695512</v>
      </c>
      <c r="P41" s="56" t="str">
        <f>IF(O41&lt;=0.05,"Yes","")</f>
        <v/>
      </c>
    </row>
    <row r="42" spans="1:16" x14ac:dyDescent="0.2">
      <c r="A42" s="26" t="s">
        <v>269</v>
      </c>
      <c r="B42" s="54">
        <v>0</v>
      </c>
      <c r="C42" s="54">
        <v>0</v>
      </c>
      <c r="D42" s="54">
        <v>0</v>
      </c>
      <c r="E42" s="53">
        <v>0.66</v>
      </c>
      <c r="F42" s="53">
        <v>-0.32</v>
      </c>
      <c r="G42" s="53">
        <v>0</v>
      </c>
      <c r="H42" s="54">
        <v>1.07</v>
      </c>
      <c r="I42" s="54">
        <v>-0.77</v>
      </c>
      <c r="J42" s="54">
        <v>0</v>
      </c>
      <c r="L42" s="55">
        <f t="shared" si="8"/>
        <v>0.71449606946078159</v>
      </c>
      <c r="M42" s="56" t="str">
        <f t="shared" ref="M42:M60" si="12">IF(L42&lt;=0.05,"Yes","")</f>
        <v/>
      </c>
      <c r="O42" s="55">
        <f t="shared" si="10"/>
        <v>0.86044121097291293</v>
      </c>
      <c r="P42" s="56" t="str">
        <f t="shared" ref="P42:P60" si="13">IF(O42&lt;=0.05,"Yes","")</f>
        <v/>
      </c>
    </row>
    <row r="43" spans="1:16" x14ac:dyDescent="0.2">
      <c r="A43" s="26" t="s">
        <v>286</v>
      </c>
      <c r="B43" s="54">
        <v>0</v>
      </c>
      <c r="C43" s="54">
        <v>0</v>
      </c>
      <c r="D43" s="54">
        <v>0</v>
      </c>
      <c r="E43" s="53">
        <v>0.56999999999999995</v>
      </c>
      <c r="F43" s="53">
        <v>0.39</v>
      </c>
      <c r="G43" s="53">
        <v>0</v>
      </c>
      <c r="H43" s="54">
        <v>0.56999999999999995</v>
      </c>
      <c r="I43" s="54">
        <v>-0.81</v>
      </c>
      <c r="J43" s="54">
        <v>0</v>
      </c>
      <c r="L43" s="55">
        <f t="shared" si="8"/>
        <v>0.12990842306846265</v>
      </c>
      <c r="M43" s="56" t="str">
        <f t="shared" si="12"/>
        <v/>
      </c>
      <c r="O43" s="55">
        <f t="shared" si="10"/>
        <v>0.85137399470388042</v>
      </c>
      <c r="P43" s="56" t="str">
        <f t="shared" si="13"/>
        <v/>
      </c>
    </row>
    <row r="44" spans="1:16" x14ac:dyDescent="0.2">
      <c r="A44" s="26" t="s">
        <v>287</v>
      </c>
      <c r="B44" s="54">
        <v>0</v>
      </c>
      <c r="C44" s="54">
        <v>0</v>
      </c>
      <c r="D44" s="54">
        <v>0</v>
      </c>
      <c r="E44" s="53">
        <v>1.0900000000000001</v>
      </c>
      <c r="F44" s="53">
        <v>-0.27</v>
      </c>
      <c r="G44" s="53">
        <v>0</v>
      </c>
      <c r="H44" s="54">
        <v>1.1399999999999999</v>
      </c>
      <c r="I44" s="54">
        <v>0.25</v>
      </c>
      <c r="J44" s="54">
        <v>0</v>
      </c>
      <c r="L44" s="55">
        <f t="shared" si="8"/>
        <v>0.54676118243384153</v>
      </c>
      <c r="M44" s="56" t="str">
        <f t="shared" si="12"/>
        <v/>
      </c>
      <c r="O44" s="55">
        <f t="shared" si="10"/>
        <v>0.25150156022073167</v>
      </c>
      <c r="P44" s="56" t="str">
        <f t="shared" si="13"/>
        <v/>
      </c>
    </row>
    <row r="45" spans="1:16" x14ac:dyDescent="0.2">
      <c r="A45" s="26" t="s">
        <v>270</v>
      </c>
      <c r="B45" s="54">
        <v>0</v>
      </c>
      <c r="C45" s="54">
        <v>0</v>
      </c>
      <c r="D45" s="54">
        <v>0</v>
      </c>
      <c r="E45" s="53">
        <v>0</v>
      </c>
      <c r="F45" s="53">
        <v>-1.2</v>
      </c>
      <c r="G45" s="53">
        <v>0</v>
      </c>
      <c r="H45" s="54">
        <v>1.32</v>
      </c>
      <c r="I45" s="54">
        <v>-1.56</v>
      </c>
      <c r="J45" s="54">
        <v>0</v>
      </c>
      <c r="L45" s="55">
        <f t="shared" si="8"/>
        <v>0.37390096630005903</v>
      </c>
      <c r="M45" s="56" t="str">
        <f t="shared" si="12"/>
        <v/>
      </c>
      <c r="O45" s="55">
        <f t="shared" si="10"/>
        <v>0.92805299719824208</v>
      </c>
      <c r="P45" s="56" t="str">
        <f t="shared" si="13"/>
        <v/>
      </c>
    </row>
    <row r="46" spans="1:16" x14ac:dyDescent="0.2">
      <c r="A46" s="26" t="s">
        <v>360</v>
      </c>
      <c r="B46" s="54">
        <v>0</v>
      </c>
      <c r="C46" s="54">
        <v>0</v>
      </c>
      <c r="D46" s="54">
        <v>0</v>
      </c>
      <c r="E46" s="53">
        <v>0</v>
      </c>
      <c r="F46" s="53">
        <v>-0.27</v>
      </c>
      <c r="G46" s="53">
        <v>0</v>
      </c>
      <c r="H46" s="54">
        <v>0</v>
      </c>
      <c r="I46" s="54">
        <v>-0.75</v>
      </c>
      <c r="J46" s="54">
        <v>0</v>
      </c>
      <c r="L46" s="55">
        <f t="shared" si="8"/>
        <v>0.37390096630005903</v>
      </c>
      <c r="M46" s="56" t="str">
        <f t="shared" si="12"/>
        <v/>
      </c>
      <c r="O46" s="55">
        <f t="shared" si="10"/>
        <v>0.37390096630005903</v>
      </c>
      <c r="P46" s="56" t="str">
        <f t="shared" si="13"/>
        <v/>
      </c>
    </row>
    <row r="47" spans="1:16" x14ac:dyDescent="0.2">
      <c r="A47" s="26" t="s">
        <v>288</v>
      </c>
      <c r="B47" s="54">
        <v>0</v>
      </c>
      <c r="C47" s="54">
        <v>0</v>
      </c>
      <c r="D47" s="54">
        <v>0</v>
      </c>
      <c r="E47" s="53">
        <v>0.27</v>
      </c>
      <c r="F47" s="53">
        <v>0.04</v>
      </c>
      <c r="G47" s="53">
        <v>-0.04</v>
      </c>
      <c r="H47" s="54">
        <v>0.24</v>
      </c>
      <c r="I47" s="54">
        <v>0.11</v>
      </c>
      <c r="J47" s="54">
        <v>0.48</v>
      </c>
      <c r="L47" s="55">
        <f t="shared" si="8"/>
        <v>0.38758559539616294</v>
      </c>
      <c r="M47" s="56" t="str">
        <f t="shared" si="12"/>
        <v/>
      </c>
      <c r="O47" s="55">
        <f t="shared" si="10"/>
        <v>6.3108382394077372E-2</v>
      </c>
      <c r="P47" s="56" t="str">
        <f t="shared" si="13"/>
        <v/>
      </c>
    </row>
    <row r="48" spans="1:16" x14ac:dyDescent="0.2">
      <c r="A48" s="26" t="s">
        <v>361</v>
      </c>
      <c r="B48" s="54">
        <v>0</v>
      </c>
      <c r="C48" s="54">
        <v>0</v>
      </c>
      <c r="D48" s="54">
        <v>0</v>
      </c>
      <c r="E48" s="53">
        <v>0.2</v>
      </c>
      <c r="F48" s="53">
        <v>0.04</v>
      </c>
      <c r="G48" s="53">
        <v>-0.05</v>
      </c>
      <c r="H48" s="54">
        <v>0.36</v>
      </c>
      <c r="I48" s="54">
        <v>-0.1</v>
      </c>
      <c r="J48" s="54">
        <v>0.09</v>
      </c>
      <c r="L48" s="55">
        <f t="shared" si="8"/>
        <v>0.43518453043580574</v>
      </c>
      <c r="M48" s="56" t="str">
        <f t="shared" si="12"/>
        <v/>
      </c>
      <c r="O48" s="55">
        <f t="shared" si="10"/>
        <v>0.43136535505960572</v>
      </c>
      <c r="P48" s="56" t="str">
        <f t="shared" si="13"/>
        <v/>
      </c>
    </row>
    <row r="49" spans="1:16" x14ac:dyDescent="0.2">
      <c r="A49" s="26" t="s">
        <v>362</v>
      </c>
      <c r="B49" s="54">
        <v>0</v>
      </c>
      <c r="C49" s="54">
        <v>0</v>
      </c>
      <c r="D49" s="54">
        <v>0</v>
      </c>
      <c r="E49" s="53">
        <v>1.1399999999999999</v>
      </c>
      <c r="F49" s="53">
        <v>-0.35</v>
      </c>
      <c r="G49" s="53">
        <v>0</v>
      </c>
      <c r="H49" s="54">
        <v>1.04</v>
      </c>
      <c r="I49" s="54">
        <v>-0.3</v>
      </c>
      <c r="J49" s="54">
        <v>0</v>
      </c>
      <c r="L49" s="55">
        <f t="shared" si="8"/>
        <v>0.58970689643974028</v>
      </c>
      <c r="M49" s="56" t="str">
        <f t="shared" si="12"/>
        <v/>
      </c>
      <c r="O49" s="55">
        <f t="shared" si="10"/>
        <v>0.57629535905114715</v>
      </c>
      <c r="P49" s="56" t="str">
        <f t="shared" si="13"/>
        <v/>
      </c>
    </row>
    <row r="50" spans="1:16" x14ac:dyDescent="0.2">
      <c r="A50" s="26" t="s">
        <v>275</v>
      </c>
      <c r="B50" s="54">
        <v>0</v>
      </c>
      <c r="C50" s="54">
        <v>0</v>
      </c>
      <c r="D50" s="54">
        <v>0</v>
      </c>
      <c r="E50" s="53">
        <v>0.21</v>
      </c>
      <c r="F50" s="53">
        <v>-0.03</v>
      </c>
      <c r="G50" s="53">
        <v>-0.22</v>
      </c>
      <c r="H50" s="54">
        <v>0.43</v>
      </c>
      <c r="I50" s="54">
        <v>-0.09</v>
      </c>
      <c r="J50" s="54">
        <v>0.14000000000000001</v>
      </c>
      <c r="L50" s="55">
        <f t="shared" si="8"/>
        <v>0.91981219017575355</v>
      </c>
      <c r="M50" s="56" t="str">
        <f t="shared" si="12"/>
        <v/>
      </c>
      <c r="O50" s="55">
        <f t="shared" si="10"/>
        <v>0.34748849182221986</v>
      </c>
      <c r="P50" s="56" t="str">
        <f t="shared" si="13"/>
        <v/>
      </c>
    </row>
    <row r="51" spans="1:16" x14ac:dyDescent="0.2">
      <c r="A51" s="26" t="s">
        <v>363</v>
      </c>
      <c r="B51" s="54">
        <v>0</v>
      </c>
      <c r="C51" s="54">
        <v>0</v>
      </c>
      <c r="D51" s="54">
        <v>0</v>
      </c>
      <c r="E51" s="53">
        <v>0.97</v>
      </c>
      <c r="F51" s="53">
        <v>0.17</v>
      </c>
      <c r="G51" s="53">
        <v>0</v>
      </c>
      <c r="H51" s="54">
        <v>0.64</v>
      </c>
      <c r="I51" s="54">
        <v>-0.94</v>
      </c>
      <c r="J51" s="54">
        <v>0</v>
      </c>
      <c r="L51" s="55">
        <f t="shared" si="8"/>
        <v>0.27271918723857475</v>
      </c>
      <c r="M51" s="56" t="str">
        <f t="shared" si="12"/>
        <v/>
      </c>
      <c r="O51" s="55">
        <f t="shared" si="10"/>
        <v>0.83814157923481936</v>
      </c>
      <c r="P51" s="56" t="str">
        <f t="shared" si="13"/>
        <v/>
      </c>
    </row>
    <row r="52" spans="1:16" x14ac:dyDescent="0.2">
      <c r="A52" s="26" t="s">
        <v>292</v>
      </c>
      <c r="B52" s="54">
        <v>0</v>
      </c>
      <c r="C52" s="54">
        <v>0</v>
      </c>
      <c r="D52" s="54">
        <v>0</v>
      </c>
      <c r="E52" s="53">
        <v>0</v>
      </c>
      <c r="F52" s="53">
        <v>-0.3</v>
      </c>
      <c r="G52" s="53">
        <v>0</v>
      </c>
      <c r="H52" s="54">
        <v>0</v>
      </c>
      <c r="I52" s="54">
        <v>-0.47</v>
      </c>
      <c r="J52" s="54">
        <v>0</v>
      </c>
      <c r="L52" s="55">
        <f t="shared" si="8"/>
        <v>0.37390096630005903</v>
      </c>
      <c r="M52" s="56" t="str">
        <f t="shared" si="12"/>
        <v/>
      </c>
      <c r="O52" s="55">
        <f t="shared" si="10"/>
        <v>0.37390096630005903</v>
      </c>
      <c r="P52" s="56" t="str">
        <f t="shared" si="13"/>
        <v/>
      </c>
    </row>
    <row r="53" spans="1:16" x14ac:dyDescent="0.2">
      <c r="A53" s="26" t="s">
        <v>278</v>
      </c>
      <c r="B53" s="54">
        <v>0</v>
      </c>
      <c r="C53" s="54">
        <v>0</v>
      </c>
      <c r="D53" s="54">
        <v>0</v>
      </c>
      <c r="E53" s="53">
        <v>7.0000000000000007E-2</v>
      </c>
      <c r="F53" s="53">
        <v>-0.15</v>
      </c>
      <c r="G53" s="53">
        <v>-0.36</v>
      </c>
      <c r="H53" s="54">
        <v>0.27</v>
      </c>
      <c r="I53" s="54">
        <v>-0.3</v>
      </c>
      <c r="J53" s="54">
        <v>-0.36</v>
      </c>
      <c r="L53" s="55">
        <f t="shared" si="8"/>
        <v>0.30286850621627409</v>
      </c>
      <c r="M53" s="56" t="str">
        <f t="shared" si="12"/>
        <v/>
      </c>
      <c r="O53" s="55">
        <f t="shared" si="10"/>
        <v>0.55255062908457275</v>
      </c>
      <c r="P53" s="56" t="str">
        <f t="shared" si="13"/>
        <v/>
      </c>
    </row>
    <row r="54" spans="1:16" x14ac:dyDescent="0.2">
      <c r="A54" s="26" t="s">
        <v>279</v>
      </c>
      <c r="B54" s="54">
        <v>0</v>
      </c>
      <c r="C54" s="54">
        <v>0</v>
      </c>
      <c r="D54" s="54">
        <v>0</v>
      </c>
      <c r="E54" s="53">
        <v>0.73</v>
      </c>
      <c r="F54" s="53">
        <v>-2.1800000000000002</v>
      </c>
      <c r="G54" s="53">
        <v>0</v>
      </c>
      <c r="H54" s="54">
        <v>0</v>
      </c>
      <c r="I54" s="54">
        <v>-1.93</v>
      </c>
      <c r="J54" s="54">
        <v>0</v>
      </c>
      <c r="L54" s="55">
        <f t="shared" si="8"/>
        <v>0.60975072241985573</v>
      </c>
      <c r="M54" s="56" t="str">
        <f t="shared" si="12"/>
        <v/>
      </c>
      <c r="O54" s="55">
        <f t="shared" si="10"/>
        <v>0.37390096630005903</v>
      </c>
      <c r="P54" s="56" t="str">
        <f t="shared" si="13"/>
        <v/>
      </c>
    </row>
    <row r="55" spans="1:16" x14ac:dyDescent="0.2">
      <c r="A55" s="26" t="s">
        <v>293</v>
      </c>
      <c r="B55" s="54">
        <v>0</v>
      </c>
      <c r="C55" s="54">
        <v>0</v>
      </c>
      <c r="D55" s="54">
        <v>0</v>
      </c>
      <c r="E55" s="53">
        <v>2.5</v>
      </c>
      <c r="F55" s="53">
        <v>-3.6</v>
      </c>
      <c r="G55" s="53">
        <v>0</v>
      </c>
      <c r="H55" s="54">
        <v>1.59</v>
      </c>
      <c r="I55" s="54">
        <v>-3.6</v>
      </c>
      <c r="J55" s="54">
        <v>1.89</v>
      </c>
      <c r="L55" s="55">
        <f t="shared" si="8"/>
        <v>0.84604361256155713</v>
      </c>
      <c r="M55" s="56" t="str">
        <f t="shared" si="12"/>
        <v/>
      </c>
      <c r="O55" s="55">
        <f t="shared" si="10"/>
        <v>0.98316774637382087</v>
      </c>
      <c r="P55" s="56" t="str">
        <f t="shared" si="13"/>
        <v/>
      </c>
    </row>
    <row r="56" spans="1:16" x14ac:dyDescent="0.2">
      <c r="A56" s="26" t="s">
        <v>280</v>
      </c>
      <c r="B56" s="54">
        <v>0</v>
      </c>
      <c r="C56" s="54">
        <v>0</v>
      </c>
      <c r="D56" s="54">
        <v>0</v>
      </c>
      <c r="E56" s="53">
        <v>0.74</v>
      </c>
      <c r="F56" s="53">
        <v>-0.04</v>
      </c>
      <c r="G56" s="53">
        <v>0.64</v>
      </c>
      <c r="H56" s="54">
        <v>0.8</v>
      </c>
      <c r="I56" s="54">
        <v>-0.13</v>
      </c>
      <c r="J56" s="54">
        <v>0.72</v>
      </c>
      <c r="L56" s="55">
        <f t="shared" si="8"/>
        <v>0.14240752638597365</v>
      </c>
      <c r="M56" s="56" t="str">
        <f t="shared" si="12"/>
        <v/>
      </c>
      <c r="O56" s="55">
        <f t="shared" si="10"/>
        <v>0.19444161310038519</v>
      </c>
      <c r="P56" s="56" t="str">
        <f t="shared" si="13"/>
        <v/>
      </c>
    </row>
    <row r="57" spans="1:16" x14ac:dyDescent="0.2">
      <c r="A57" s="26" t="s">
        <v>281</v>
      </c>
      <c r="B57" s="54">
        <v>0</v>
      </c>
      <c r="C57" s="54">
        <v>0</v>
      </c>
      <c r="D57" s="54">
        <v>0</v>
      </c>
      <c r="E57" s="53">
        <v>0.91</v>
      </c>
      <c r="F57" s="53">
        <v>0</v>
      </c>
      <c r="G57" s="53">
        <v>0</v>
      </c>
      <c r="H57" s="54">
        <v>0.83</v>
      </c>
      <c r="I57" s="54">
        <v>-0.56999999999999995</v>
      </c>
      <c r="J57" s="54">
        <v>0</v>
      </c>
      <c r="L57" s="55">
        <f t="shared" si="8"/>
        <v>0.37390096630005903</v>
      </c>
      <c r="M57" s="56" t="str">
        <f t="shared" si="12"/>
        <v/>
      </c>
      <c r="O57" s="55">
        <f t="shared" si="10"/>
        <v>0.84158014163563388</v>
      </c>
      <c r="P57" s="56" t="str">
        <f t="shared" si="13"/>
        <v/>
      </c>
    </row>
    <row r="58" spans="1:16" x14ac:dyDescent="0.2">
      <c r="A58" s="26" t="s">
        <v>364</v>
      </c>
      <c r="B58" s="54">
        <v>0</v>
      </c>
      <c r="C58" s="54">
        <v>0</v>
      </c>
      <c r="D58" s="54">
        <v>0</v>
      </c>
      <c r="E58" s="53">
        <v>1.62</v>
      </c>
      <c r="F58" s="53">
        <v>-0.34</v>
      </c>
      <c r="G58" s="53">
        <v>0</v>
      </c>
      <c r="H58" s="54">
        <v>0.92</v>
      </c>
      <c r="I58" s="54">
        <v>-1.95</v>
      </c>
      <c r="J58" s="54">
        <v>0</v>
      </c>
      <c r="L58" s="55">
        <f t="shared" si="8"/>
        <v>0.51936026424914117</v>
      </c>
      <c r="M58" s="56" t="str">
        <f t="shared" si="12"/>
        <v/>
      </c>
      <c r="O58" s="55">
        <f t="shared" si="10"/>
        <v>0.70566888920124615</v>
      </c>
      <c r="P58" s="56" t="str">
        <f t="shared" si="13"/>
        <v/>
      </c>
    </row>
    <row r="59" spans="1:16" x14ac:dyDescent="0.2">
      <c r="A59" s="26" t="s">
        <v>365</v>
      </c>
      <c r="B59" s="54">
        <v>0</v>
      </c>
      <c r="C59" s="54">
        <v>0</v>
      </c>
      <c r="D59" s="54">
        <v>0</v>
      </c>
      <c r="E59" s="53">
        <v>0.55000000000000004</v>
      </c>
      <c r="F59" s="53">
        <v>-0.43</v>
      </c>
      <c r="G59" s="53">
        <v>0</v>
      </c>
      <c r="H59" s="54">
        <v>0.56999999999999995</v>
      </c>
      <c r="I59" s="54">
        <v>-0.39</v>
      </c>
      <c r="J59" s="54">
        <v>0</v>
      </c>
      <c r="L59" s="55">
        <f t="shared" si="8"/>
        <v>0.89465618137583069</v>
      </c>
      <c r="M59" s="56" t="str">
        <f t="shared" si="12"/>
        <v/>
      </c>
      <c r="O59" s="55">
        <f t="shared" si="10"/>
        <v>0.84010294800667151</v>
      </c>
      <c r="P59" s="56" t="str">
        <f t="shared" si="13"/>
        <v/>
      </c>
    </row>
    <row r="60" spans="1:16" x14ac:dyDescent="0.2">
      <c r="A60" s="26" t="s">
        <v>366</v>
      </c>
      <c r="B60" s="54">
        <v>0</v>
      </c>
      <c r="C60" s="54">
        <v>0</v>
      </c>
      <c r="D60" s="54">
        <v>0</v>
      </c>
      <c r="E60" s="53">
        <v>1.33</v>
      </c>
      <c r="F60" s="53">
        <v>-1.05</v>
      </c>
      <c r="G60" s="53">
        <v>3.32</v>
      </c>
      <c r="H60" s="54">
        <v>1.25</v>
      </c>
      <c r="I60" s="54">
        <v>-0.92</v>
      </c>
      <c r="J60" s="54">
        <v>3.32</v>
      </c>
      <c r="L60" s="55">
        <f t="shared" si="8"/>
        <v>0.39591604833551319</v>
      </c>
      <c r="M60" s="56" t="str">
        <f t="shared" si="12"/>
        <v/>
      </c>
      <c r="O60" s="55">
        <f t="shared" si="10"/>
        <v>0.37651457045130854</v>
      </c>
      <c r="P60" s="56" t="str">
        <f t="shared" si="13"/>
        <v/>
      </c>
    </row>
    <row r="63" spans="1:16" x14ac:dyDescent="0.2">
      <c r="A63" s="153" t="s">
        <v>368</v>
      </c>
      <c r="B63" s="129"/>
      <c r="C63" s="130"/>
      <c r="D63" s="130"/>
      <c r="E63" s="130"/>
      <c r="F63" s="130"/>
      <c r="G63" s="130"/>
      <c r="H63" s="130"/>
      <c r="I63" s="130"/>
      <c r="J63" s="130"/>
      <c r="L63" s="122" t="s">
        <v>353</v>
      </c>
      <c r="M63" s="122"/>
      <c r="O63" s="122" t="s">
        <v>354</v>
      </c>
      <c r="P63" s="122"/>
    </row>
    <row r="64" spans="1:16" x14ac:dyDescent="0.2">
      <c r="A64" s="153"/>
      <c r="B64" s="140" t="s">
        <v>201</v>
      </c>
      <c r="C64" s="140"/>
      <c r="D64" s="140"/>
      <c r="E64" s="141" t="s">
        <v>355</v>
      </c>
      <c r="F64" s="141"/>
      <c r="G64" s="141"/>
      <c r="H64" s="154" t="s">
        <v>356</v>
      </c>
      <c r="I64" s="155"/>
      <c r="J64" s="156"/>
      <c r="L64" s="52" t="s">
        <v>357</v>
      </c>
      <c r="M64" s="52" t="s">
        <v>358</v>
      </c>
      <c r="O64" s="52" t="s">
        <v>357</v>
      </c>
      <c r="P64" s="52" t="s">
        <v>358</v>
      </c>
    </row>
    <row r="65" spans="1:16" x14ac:dyDescent="0.2">
      <c r="A65" s="26" t="s">
        <v>260</v>
      </c>
      <c r="B65" s="54">
        <v>0</v>
      </c>
      <c r="C65" s="54">
        <v>0</v>
      </c>
      <c r="D65" s="54">
        <v>0</v>
      </c>
      <c r="E65" s="53">
        <v>0.12</v>
      </c>
      <c r="F65" s="53">
        <v>-0.1</v>
      </c>
      <c r="G65" s="53">
        <v>0.41</v>
      </c>
      <c r="H65" s="54">
        <v>0.08</v>
      </c>
      <c r="I65" s="54">
        <v>-0.03</v>
      </c>
      <c r="J65" s="54">
        <v>0.3</v>
      </c>
      <c r="L65" s="55">
        <f t="shared" ref="L65:L91" si="14">_xlfn.T.TEST(B65:D65,E65:G65,2,2)</f>
        <v>0.38674096593613932</v>
      </c>
      <c r="M65" s="56" t="str">
        <f t="shared" ref="M65:M71" si="15">IF(L65&lt;=0.05,"Yes","")</f>
        <v/>
      </c>
      <c r="O65" s="55">
        <f t="shared" ref="O65:O91" si="16">_xlfn.T.TEST(B65:D65,H65:J65,2,2)</f>
        <v>0.29544371492282556</v>
      </c>
      <c r="P65" s="56" t="str">
        <f t="shared" ref="P65:P71" si="17">IF(O65&lt;=0.05,"Yes","")</f>
        <v/>
      </c>
    </row>
    <row r="66" spans="1:16" x14ac:dyDescent="0.2">
      <c r="A66" s="26" t="s">
        <v>261</v>
      </c>
      <c r="B66" s="54">
        <v>0</v>
      </c>
      <c r="C66" s="54">
        <v>0</v>
      </c>
      <c r="D66" s="54">
        <v>0</v>
      </c>
      <c r="E66" s="53">
        <v>0.81</v>
      </c>
      <c r="F66" s="53">
        <v>0.4</v>
      </c>
      <c r="G66" s="53">
        <v>0.76</v>
      </c>
      <c r="H66" s="54">
        <v>0.99</v>
      </c>
      <c r="I66" s="54">
        <v>0.69</v>
      </c>
      <c r="J66" s="54">
        <v>0.42</v>
      </c>
      <c r="L66" s="57">
        <f t="shared" si="14"/>
        <v>7.0569090488374455E-3</v>
      </c>
      <c r="M66" s="58" t="str">
        <f t="shared" si="15"/>
        <v>Yes</v>
      </c>
      <c r="O66" s="57">
        <f t="shared" si="16"/>
        <v>1.3135032822841539E-2</v>
      </c>
      <c r="P66" s="58" t="str">
        <f t="shared" si="17"/>
        <v>Yes</v>
      </c>
    </row>
    <row r="67" spans="1:16" x14ac:dyDescent="0.2">
      <c r="A67" s="26" t="s">
        <v>262</v>
      </c>
      <c r="B67" s="54">
        <v>0</v>
      </c>
      <c r="C67" s="54">
        <v>0</v>
      </c>
      <c r="D67" s="54">
        <v>0</v>
      </c>
      <c r="E67" s="53">
        <v>7.0000000000000007E-2</v>
      </c>
      <c r="F67" s="53">
        <v>-0.47</v>
      </c>
      <c r="G67" s="53">
        <v>0.01</v>
      </c>
      <c r="H67" s="54">
        <v>0.27</v>
      </c>
      <c r="I67" s="54">
        <v>-0.44</v>
      </c>
      <c r="J67" s="54">
        <v>0.03</v>
      </c>
      <c r="L67" s="55">
        <f t="shared" si="14"/>
        <v>0.48917327965914764</v>
      </c>
      <c r="M67" s="56" t="str">
        <f t="shared" si="15"/>
        <v/>
      </c>
      <c r="O67" s="55">
        <f t="shared" si="16"/>
        <v>0.83387385580842044</v>
      </c>
      <c r="P67" s="56" t="str">
        <f t="shared" si="17"/>
        <v/>
      </c>
    </row>
    <row r="68" spans="1:16" x14ac:dyDescent="0.2">
      <c r="A68" s="26" t="s">
        <v>263</v>
      </c>
      <c r="B68" s="54">
        <v>0</v>
      </c>
      <c r="C68" s="54">
        <v>0</v>
      </c>
      <c r="D68" s="54">
        <v>0</v>
      </c>
      <c r="E68" s="53">
        <v>2.34</v>
      </c>
      <c r="F68" s="53">
        <v>2.41</v>
      </c>
      <c r="G68" s="53">
        <v>3.58</v>
      </c>
      <c r="H68" s="54">
        <v>0.51</v>
      </c>
      <c r="I68" s="54">
        <v>2.09</v>
      </c>
      <c r="J68" s="54">
        <v>2.06</v>
      </c>
      <c r="L68" s="57">
        <f t="shared" si="14"/>
        <v>2.3082937836181251E-3</v>
      </c>
      <c r="M68" s="58" t="str">
        <f t="shared" si="15"/>
        <v>Yes</v>
      </c>
      <c r="O68" s="57">
        <f t="shared" si="16"/>
        <v>4.0850886721024243E-2</v>
      </c>
      <c r="P68" s="58" t="str">
        <f t="shared" si="17"/>
        <v>Yes</v>
      </c>
    </row>
    <row r="69" spans="1:16" x14ac:dyDescent="0.2">
      <c r="A69" s="26" t="s">
        <v>264</v>
      </c>
      <c r="B69" s="54">
        <v>0</v>
      </c>
      <c r="C69" s="54">
        <v>0</v>
      </c>
      <c r="D69" s="54">
        <v>0</v>
      </c>
      <c r="E69" s="53">
        <v>0.28000000000000003</v>
      </c>
      <c r="F69" s="53">
        <v>-0.34</v>
      </c>
      <c r="G69" s="53">
        <v>3.36</v>
      </c>
      <c r="H69" s="54">
        <v>0.51</v>
      </c>
      <c r="I69" s="54">
        <v>-0.48</v>
      </c>
      <c r="J69" s="54">
        <v>0</v>
      </c>
      <c r="L69" s="55">
        <f t="shared" si="14"/>
        <v>0.39076490293352761</v>
      </c>
      <c r="M69" s="56" t="str">
        <f t="shared" si="15"/>
        <v/>
      </c>
      <c r="O69" s="55">
        <f t="shared" si="16"/>
        <v>0.9737675102176313</v>
      </c>
      <c r="P69" s="56" t="str">
        <f t="shared" si="17"/>
        <v/>
      </c>
    </row>
    <row r="70" spans="1:16" x14ac:dyDescent="0.2">
      <c r="A70" s="26" t="s">
        <v>359</v>
      </c>
      <c r="B70" s="54">
        <v>0</v>
      </c>
      <c r="C70" s="54">
        <v>0</v>
      </c>
      <c r="D70" s="54">
        <v>0</v>
      </c>
      <c r="E70" s="53">
        <v>0.69</v>
      </c>
      <c r="F70" s="53">
        <v>0.18</v>
      </c>
      <c r="G70" s="53">
        <v>0.64</v>
      </c>
      <c r="H70" s="54">
        <v>0.25</v>
      </c>
      <c r="I70" s="54">
        <v>0.2</v>
      </c>
      <c r="J70" s="54">
        <v>0.15</v>
      </c>
      <c r="L70" s="57">
        <f t="shared" si="14"/>
        <v>3.6183654552836696E-2</v>
      </c>
      <c r="M70" s="58" t="str">
        <f t="shared" si="15"/>
        <v>Yes</v>
      </c>
      <c r="O70" s="57">
        <f t="shared" si="16"/>
        <v>2.2784262913801692E-3</v>
      </c>
      <c r="P70" s="58" t="str">
        <f t="shared" si="17"/>
        <v>Yes</v>
      </c>
    </row>
    <row r="71" spans="1:16" x14ac:dyDescent="0.2">
      <c r="A71" s="26" t="s">
        <v>267</v>
      </c>
      <c r="B71" s="54">
        <v>0</v>
      </c>
      <c r="C71" s="54">
        <v>0</v>
      </c>
      <c r="D71" s="54">
        <v>0</v>
      </c>
      <c r="E71" s="53">
        <v>0.97</v>
      </c>
      <c r="F71" s="53">
        <v>-0.36</v>
      </c>
      <c r="G71" s="53">
        <v>0.24</v>
      </c>
      <c r="H71" s="54">
        <v>0.76</v>
      </c>
      <c r="I71" s="54">
        <v>-0.53</v>
      </c>
      <c r="J71" s="54">
        <v>-0.06</v>
      </c>
      <c r="L71" s="55">
        <f t="shared" si="14"/>
        <v>0.50212608861572261</v>
      </c>
      <c r="M71" s="56" t="str">
        <f t="shared" si="15"/>
        <v/>
      </c>
      <c r="O71" s="55">
        <f t="shared" si="16"/>
        <v>0.88777535565285159</v>
      </c>
      <c r="P71" s="56" t="str">
        <f t="shared" si="17"/>
        <v/>
      </c>
    </row>
    <row r="72" spans="1:16" x14ac:dyDescent="0.2">
      <c r="A72" s="26" t="s">
        <v>268</v>
      </c>
      <c r="B72" s="54">
        <v>0</v>
      </c>
      <c r="C72" s="54">
        <v>0</v>
      </c>
      <c r="D72" s="54">
        <v>0</v>
      </c>
      <c r="E72" s="53">
        <v>-0.03</v>
      </c>
      <c r="F72" s="53">
        <v>-0.13</v>
      </c>
      <c r="G72" s="53">
        <v>0.44</v>
      </c>
      <c r="H72" s="54">
        <v>0.3</v>
      </c>
      <c r="I72" s="54">
        <v>-0.19</v>
      </c>
      <c r="J72" s="54">
        <v>0.36</v>
      </c>
      <c r="L72" s="55">
        <f t="shared" si="14"/>
        <v>0.6234418267972115</v>
      </c>
      <c r="M72" s="56" t="str">
        <f>IF(L72&lt;=0.05,"Yes","")</f>
        <v/>
      </c>
      <c r="O72" s="55">
        <f t="shared" si="16"/>
        <v>0.41930494969403748</v>
      </c>
      <c r="P72" s="56" t="str">
        <f>IF(O72&lt;=0.05,"Yes","")</f>
        <v/>
      </c>
    </row>
    <row r="73" spans="1:16" x14ac:dyDescent="0.2">
      <c r="A73" s="26" t="s">
        <v>269</v>
      </c>
      <c r="B73" s="54">
        <v>0</v>
      </c>
      <c r="C73" s="54">
        <v>0</v>
      </c>
      <c r="D73" s="54">
        <v>0</v>
      </c>
      <c r="E73" s="53">
        <v>0</v>
      </c>
      <c r="F73" s="53">
        <v>-0.45</v>
      </c>
      <c r="G73" s="53">
        <v>0.45</v>
      </c>
      <c r="H73" s="54">
        <v>0</v>
      </c>
      <c r="I73" s="54">
        <v>-0.45</v>
      </c>
      <c r="J73" s="54">
        <v>0</v>
      </c>
      <c r="L73" s="55">
        <f t="shared" si="14"/>
        <v>1</v>
      </c>
      <c r="M73" s="56" t="str">
        <f t="shared" ref="M73:M91" si="18">IF(L73&lt;=0.05,"Yes","")</f>
        <v/>
      </c>
      <c r="O73" s="55">
        <f t="shared" si="16"/>
        <v>0.37390096630005903</v>
      </c>
      <c r="P73" s="56" t="str">
        <f t="shared" ref="P73:P91" si="19">IF(O73&lt;=0.05,"Yes","")</f>
        <v/>
      </c>
    </row>
    <row r="74" spans="1:16" x14ac:dyDescent="0.2">
      <c r="A74" s="26" t="s">
        <v>286</v>
      </c>
      <c r="B74" s="54">
        <v>0</v>
      </c>
      <c r="C74" s="54">
        <v>0</v>
      </c>
      <c r="D74" s="54">
        <v>0</v>
      </c>
      <c r="E74" s="53">
        <v>0.21</v>
      </c>
      <c r="F74" s="53">
        <v>-0.88</v>
      </c>
      <c r="G74" s="53">
        <v>0</v>
      </c>
      <c r="H74" s="54">
        <v>0.31</v>
      </c>
      <c r="I74" s="54">
        <v>-0.24</v>
      </c>
      <c r="J74" s="54">
        <v>-0.63</v>
      </c>
      <c r="L74" s="55">
        <f t="shared" si="14"/>
        <v>0.54018528608536387</v>
      </c>
      <c r="M74" s="56" t="str">
        <f t="shared" si="18"/>
        <v/>
      </c>
      <c r="O74" s="55">
        <f t="shared" si="16"/>
        <v>0.53119896134437528</v>
      </c>
      <c r="P74" s="56" t="str">
        <f t="shared" si="19"/>
        <v/>
      </c>
    </row>
    <row r="75" spans="1:16" x14ac:dyDescent="0.2">
      <c r="A75" s="26" t="s">
        <v>287</v>
      </c>
      <c r="B75" s="54">
        <v>0</v>
      </c>
      <c r="C75" s="54">
        <v>0</v>
      </c>
      <c r="D75" s="54">
        <v>0</v>
      </c>
      <c r="E75" s="53">
        <v>0.21</v>
      </c>
      <c r="F75" s="53">
        <v>-0.18</v>
      </c>
      <c r="G75" s="53">
        <v>0</v>
      </c>
      <c r="H75" s="54">
        <v>0.38</v>
      </c>
      <c r="I75" s="54">
        <v>-0.17</v>
      </c>
      <c r="J75" s="54">
        <v>0</v>
      </c>
      <c r="L75" s="55">
        <f t="shared" si="14"/>
        <v>0.93355720941517428</v>
      </c>
      <c r="M75" s="56" t="str">
        <f t="shared" si="18"/>
        <v/>
      </c>
      <c r="O75" s="55">
        <f t="shared" si="16"/>
        <v>0.68898108608062336</v>
      </c>
      <c r="P75" s="56" t="str">
        <f t="shared" si="19"/>
        <v/>
      </c>
    </row>
    <row r="76" spans="1:16" x14ac:dyDescent="0.2">
      <c r="A76" s="26" t="s">
        <v>270</v>
      </c>
      <c r="B76" s="54">
        <v>0</v>
      </c>
      <c r="C76" s="54">
        <v>0</v>
      </c>
      <c r="D76" s="54">
        <v>0</v>
      </c>
      <c r="E76" s="53">
        <v>0.53</v>
      </c>
      <c r="F76" s="53">
        <v>0.18</v>
      </c>
      <c r="G76" s="53">
        <v>0</v>
      </c>
      <c r="H76" s="54">
        <v>0.73</v>
      </c>
      <c r="I76" s="54">
        <v>-1.1299999999999999</v>
      </c>
      <c r="J76" s="54">
        <v>0</v>
      </c>
      <c r="L76" s="55">
        <f t="shared" si="14"/>
        <v>0.20290317147344228</v>
      </c>
      <c r="M76" s="56" t="str">
        <f t="shared" si="18"/>
        <v/>
      </c>
      <c r="O76" s="55">
        <f t="shared" si="16"/>
        <v>0.81747878493829074</v>
      </c>
      <c r="P76" s="56" t="str">
        <f t="shared" si="19"/>
        <v/>
      </c>
    </row>
    <row r="77" spans="1:16" x14ac:dyDescent="0.2">
      <c r="A77" s="26" t="s">
        <v>360</v>
      </c>
      <c r="B77" s="54">
        <v>0</v>
      </c>
      <c r="C77" s="54">
        <v>0</v>
      </c>
      <c r="D77" s="54">
        <v>0</v>
      </c>
      <c r="E77" s="53">
        <v>1.0900000000000001</v>
      </c>
      <c r="F77" s="53">
        <v>-0.27</v>
      </c>
      <c r="G77" s="53">
        <v>0.42</v>
      </c>
      <c r="H77" s="54">
        <v>1.37</v>
      </c>
      <c r="I77" s="54">
        <v>-0.22</v>
      </c>
      <c r="J77" s="54">
        <v>0</v>
      </c>
      <c r="L77" s="55">
        <f t="shared" si="14"/>
        <v>0.35183586641556169</v>
      </c>
      <c r="M77" s="56" t="str">
        <f t="shared" si="18"/>
        <v/>
      </c>
      <c r="O77" s="55">
        <f t="shared" si="16"/>
        <v>0.48389877217317329</v>
      </c>
      <c r="P77" s="56" t="str">
        <f t="shared" si="19"/>
        <v/>
      </c>
    </row>
    <row r="78" spans="1:16" x14ac:dyDescent="0.2">
      <c r="A78" s="26" t="s">
        <v>288</v>
      </c>
      <c r="B78" s="54">
        <v>0</v>
      </c>
      <c r="C78" s="54">
        <v>0</v>
      </c>
      <c r="D78" s="54">
        <v>0</v>
      </c>
      <c r="E78" s="53">
        <v>0.31</v>
      </c>
      <c r="F78" s="53">
        <v>0.06</v>
      </c>
      <c r="G78" s="53">
        <v>0.53</v>
      </c>
      <c r="H78" s="54">
        <v>0.49</v>
      </c>
      <c r="I78" s="54">
        <v>0.13</v>
      </c>
      <c r="J78" s="54">
        <v>0.21</v>
      </c>
      <c r="L78" s="55">
        <f t="shared" si="14"/>
        <v>9.1663997072316511E-2</v>
      </c>
      <c r="M78" s="56" t="str">
        <f t="shared" si="18"/>
        <v/>
      </c>
      <c r="O78" s="55">
        <f t="shared" si="16"/>
        <v>6.4320651354246097E-2</v>
      </c>
      <c r="P78" s="56" t="str">
        <f t="shared" si="19"/>
        <v/>
      </c>
    </row>
    <row r="79" spans="1:16" x14ac:dyDescent="0.2">
      <c r="A79" s="26" t="s">
        <v>361</v>
      </c>
      <c r="B79" s="54">
        <v>0</v>
      </c>
      <c r="C79" s="54">
        <v>0</v>
      </c>
      <c r="D79" s="54">
        <v>0</v>
      </c>
      <c r="E79" s="53">
        <v>0.42</v>
      </c>
      <c r="F79" s="53">
        <v>-0.11</v>
      </c>
      <c r="G79" s="53">
        <v>7.0000000000000007E-2</v>
      </c>
      <c r="H79" s="54">
        <v>0.28999999999999998</v>
      </c>
      <c r="I79" s="54">
        <v>-0.69</v>
      </c>
      <c r="J79" s="54">
        <v>-0.16</v>
      </c>
      <c r="L79" s="55">
        <f t="shared" si="14"/>
        <v>0.46129646333232921</v>
      </c>
      <c r="M79" s="56" t="str">
        <f t="shared" si="18"/>
        <v/>
      </c>
      <c r="O79" s="55">
        <f t="shared" si="16"/>
        <v>0.54584454708783525</v>
      </c>
      <c r="P79" s="56" t="str">
        <f t="shared" si="19"/>
        <v/>
      </c>
    </row>
    <row r="80" spans="1:16" x14ac:dyDescent="0.2">
      <c r="A80" s="26" t="s">
        <v>362</v>
      </c>
      <c r="B80" s="54">
        <v>0</v>
      </c>
      <c r="C80" s="54">
        <v>0</v>
      </c>
      <c r="D80" s="54">
        <v>0</v>
      </c>
      <c r="E80" s="53">
        <v>0.22</v>
      </c>
      <c r="F80" s="53">
        <v>-0.26</v>
      </c>
      <c r="G80" s="53">
        <v>0</v>
      </c>
      <c r="H80" s="54">
        <v>0.33</v>
      </c>
      <c r="I80" s="54">
        <v>-0.26</v>
      </c>
      <c r="J80" s="54">
        <v>2.97</v>
      </c>
      <c r="L80" s="55">
        <f t="shared" si="14"/>
        <v>0.92805299719824208</v>
      </c>
      <c r="M80" s="56" t="str">
        <f t="shared" si="18"/>
        <v/>
      </c>
      <c r="O80" s="55">
        <f t="shared" si="16"/>
        <v>0.36522034499344685</v>
      </c>
      <c r="P80" s="56" t="str">
        <f t="shared" si="19"/>
        <v/>
      </c>
    </row>
    <row r="81" spans="1:16" x14ac:dyDescent="0.2">
      <c r="A81" s="26" t="s">
        <v>275</v>
      </c>
      <c r="B81" s="54">
        <v>0</v>
      </c>
      <c r="C81" s="54">
        <v>0</v>
      </c>
      <c r="D81" s="54">
        <v>0</v>
      </c>
      <c r="E81" s="53">
        <v>0.03</v>
      </c>
      <c r="F81" s="53">
        <v>-0.25</v>
      </c>
      <c r="G81" s="53">
        <v>-0.27</v>
      </c>
      <c r="H81" s="54">
        <v>0.38</v>
      </c>
      <c r="I81" s="54">
        <v>0</v>
      </c>
      <c r="J81" s="54">
        <v>-0.62</v>
      </c>
      <c r="L81" s="55">
        <f t="shared" si="14"/>
        <v>0.16694755997708335</v>
      </c>
      <c r="M81" s="56" t="str">
        <f t="shared" si="18"/>
        <v/>
      </c>
      <c r="O81" s="55">
        <f t="shared" si="16"/>
        <v>0.79729029038354082</v>
      </c>
      <c r="P81" s="56" t="str">
        <f t="shared" si="19"/>
        <v/>
      </c>
    </row>
    <row r="82" spans="1:16" x14ac:dyDescent="0.2">
      <c r="A82" s="26" t="s">
        <v>363</v>
      </c>
      <c r="B82" s="54">
        <v>0</v>
      </c>
      <c r="C82" s="54">
        <v>0</v>
      </c>
      <c r="D82" s="54">
        <v>0</v>
      </c>
      <c r="E82" s="53">
        <v>0.14000000000000001</v>
      </c>
      <c r="F82" s="53">
        <v>-0.33</v>
      </c>
      <c r="G82" s="53">
        <v>0</v>
      </c>
      <c r="H82" s="54">
        <v>0.19</v>
      </c>
      <c r="I82" s="54">
        <v>-0.61</v>
      </c>
      <c r="J82" s="54">
        <v>0</v>
      </c>
      <c r="L82" s="55">
        <f t="shared" si="14"/>
        <v>0.67299026050978572</v>
      </c>
      <c r="M82" s="56" t="str">
        <f t="shared" si="18"/>
        <v/>
      </c>
      <c r="O82" s="55">
        <f t="shared" si="16"/>
        <v>0.5929232159146034</v>
      </c>
      <c r="P82" s="56" t="str">
        <f t="shared" si="19"/>
        <v/>
      </c>
    </row>
    <row r="83" spans="1:16" x14ac:dyDescent="0.2">
      <c r="A83" s="26" t="s">
        <v>292</v>
      </c>
      <c r="B83" s="54">
        <v>0</v>
      </c>
      <c r="C83" s="54">
        <v>0</v>
      </c>
      <c r="D83" s="54">
        <v>0</v>
      </c>
      <c r="E83" s="53">
        <v>0</v>
      </c>
      <c r="F83" s="53">
        <v>-0.33</v>
      </c>
      <c r="G83" s="53">
        <v>0.23</v>
      </c>
      <c r="H83" s="54">
        <v>0</v>
      </c>
      <c r="I83" s="54">
        <v>-0.21</v>
      </c>
      <c r="J83" s="54">
        <v>0.23</v>
      </c>
      <c r="L83" s="55">
        <f t="shared" si="14"/>
        <v>0.84750154955084234</v>
      </c>
      <c r="M83" s="56" t="str">
        <f t="shared" si="18"/>
        <v/>
      </c>
      <c r="O83" s="55">
        <f t="shared" si="16"/>
        <v>0.96067130995503636</v>
      </c>
      <c r="P83" s="56" t="str">
        <f t="shared" si="19"/>
        <v/>
      </c>
    </row>
    <row r="84" spans="1:16" x14ac:dyDescent="0.2">
      <c r="A84" s="26" t="s">
        <v>278</v>
      </c>
      <c r="B84" s="54">
        <v>0</v>
      </c>
      <c r="C84" s="54">
        <v>0</v>
      </c>
      <c r="D84" s="54">
        <v>0</v>
      </c>
      <c r="E84" s="53">
        <v>-0.1</v>
      </c>
      <c r="F84" s="53">
        <v>-0.64</v>
      </c>
      <c r="G84" s="53">
        <v>-0.61</v>
      </c>
      <c r="H84" s="54">
        <v>0.15</v>
      </c>
      <c r="I84" s="54">
        <v>-0.03</v>
      </c>
      <c r="J84" s="54">
        <v>-0.55000000000000004</v>
      </c>
      <c r="L84" s="55">
        <f t="shared" si="14"/>
        <v>6.2091242660355143E-2</v>
      </c>
      <c r="M84" s="56" t="str">
        <f t="shared" si="18"/>
        <v/>
      </c>
      <c r="O84" s="55">
        <f t="shared" si="16"/>
        <v>0.53213129546280669</v>
      </c>
      <c r="P84" s="56" t="str">
        <f t="shared" si="19"/>
        <v/>
      </c>
    </row>
    <row r="85" spans="1:16" x14ac:dyDescent="0.2">
      <c r="A85" s="26" t="s">
        <v>279</v>
      </c>
      <c r="B85" s="54">
        <v>0</v>
      </c>
      <c r="C85" s="54">
        <v>0</v>
      </c>
      <c r="D85" s="54">
        <v>0</v>
      </c>
      <c r="E85" s="53">
        <v>1.55</v>
      </c>
      <c r="F85" s="53">
        <v>0.28999999999999998</v>
      </c>
      <c r="G85" s="53">
        <v>0</v>
      </c>
      <c r="H85" s="54">
        <v>0.62</v>
      </c>
      <c r="I85" s="54">
        <v>0.37</v>
      </c>
      <c r="J85" s="54">
        <v>0</v>
      </c>
      <c r="L85" s="55">
        <f t="shared" si="14"/>
        <v>0.26683668912273373</v>
      </c>
      <c r="M85" s="56" t="str">
        <f t="shared" si="18"/>
        <v/>
      </c>
      <c r="O85" s="55">
        <f t="shared" si="16"/>
        <v>0.14083619295562627</v>
      </c>
      <c r="P85" s="56" t="str">
        <f t="shared" si="19"/>
        <v/>
      </c>
    </row>
    <row r="86" spans="1:16" x14ac:dyDescent="0.2">
      <c r="A86" s="26" t="s">
        <v>293</v>
      </c>
      <c r="B86" s="54">
        <v>0</v>
      </c>
      <c r="C86" s="54">
        <v>0</v>
      </c>
      <c r="D86" s="54">
        <v>0</v>
      </c>
      <c r="E86" s="53">
        <v>2.5299999999999998</v>
      </c>
      <c r="F86" s="53">
        <v>2.15</v>
      </c>
      <c r="G86" s="53">
        <v>2.2799999999999998</v>
      </c>
      <c r="H86" s="54">
        <v>0.03</v>
      </c>
      <c r="I86" s="54">
        <v>-1.02</v>
      </c>
      <c r="J86" s="54">
        <v>-4.3</v>
      </c>
      <c r="L86" s="59">
        <f t="shared" si="14"/>
        <v>3.1529404600198928E-5</v>
      </c>
      <c r="M86" s="58" t="str">
        <f t="shared" si="18"/>
        <v>Yes</v>
      </c>
      <c r="O86" s="55">
        <f t="shared" si="16"/>
        <v>0.24770682061258209</v>
      </c>
      <c r="P86" s="56" t="str">
        <f t="shared" si="19"/>
        <v/>
      </c>
    </row>
    <row r="87" spans="1:16" x14ac:dyDescent="0.2">
      <c r="A87" s="26" t="s">
        <v>280</v>
      </c>
      <c r="B87" s="54">
        <v>0</v>
      </c>
      <c r="C87" s="54">
        <v>0</v>
      </c>
      <c r="D87" s="54">
        <v>0</v>
      </c>
      <c r="E87" s="53">
        <v>0.48</v>
      </c>
      <c r="F87" s="53">
        <v>0.09</v>
      </c>
      <c r="G87" s="53">
        <v>0.91</v>
      </c>
      <c r="H87" s="54">
        <v>0.49</v>
      </c>
      <c r="I87" s="54">
        <v>-0.52</v>
      </c>
      <c r="J87" s="54">
        <v>0.13</v>
      </c>
      <c r="L87" s="55">
        <f t="shared" si="14"/>
        <v>0.10563173076398005</v>
      </c>
      <c r="M87" s="56" t="str">
        <f t="shared" si="18"/>
        <v/>
      </c>
      <c r="O87" s="55">
        <f t="shared" si="16"/>
        <v>0.9156327866611037</v>
      </c>
      <c r="P87" s="56" t="str">
        <f t="shared" si="19"/>
        <v/>
      </c>
    </row>
    <row r="88" spans="1:16" x14ac:dyDescent="0.2">
      <c r="A88" s="26" t="s">
        <v>281</v>
      </c>
      <c r="B88" s="54">
        <v>0</v>
      </c>
      <c r="C88" s="54">
        <v>0</v>
      </c>
      <c r="D88" s="54">
        <v>0</v>
      </c>
      <c r="E88" s="53">
        <v>0.36</v>
      </c>
      <c r="F88" s="53">
        <v>-0.22</v>
      </c>
      <c r="G88" s="53">
        <v>-7.0000000000000007E-2</v>
      </c>
      <c r="H88" s="54">
        <v>0.36</v>
      </c>
      <c r="I88" s="54">
        <v>-0.22</v>
      </c>
      <c r="J88" s="54">
        <v>0.93</v>
      </c>
      <c r="L88" s="55">
        <f t="shared" si="14"/>
        <v>0.89969356348704232</v>
      </c>
      <c r="M88" s="56" t="str">
        <f t="shared" si="18"/>
        <v/>
      </c>
      <c r="O88" s="55">
        <f t="shared" si="16"/>
        <v>0.34315066674181111</v>
      </c>
      <c r="P88" s="56" t="str">
        <f t="shared" si="19"/>
        <v/>
      </c>
    </row>
    <row r="89" spans="1:16" x14ac:dyDescent="0.2">
      <c r="A89" s="26" t="s">
        <v>364</v>
      </c>
      <c r="B89" s="54">
        <v>0</v>
      </c>
      <c r="C89" s="54">
        <v>0</v>
      </c>
      <c r="D89" s="54">
        <v>0</v>
      </c>
      <c r="E89" s="53">
        <v>0.83</v>
      </c>
      <c r="F89" s="53">
        <v>0.12</v>
      </c>
      <c r="G89" s="53">
        <v>0</v>
      </c>
      <c r="H89" s="54">
        <v>0.56000000000000005</v>
      </c>
      <c r="I89" s="54">
        <v>0.27</v>
      </c>
      <c r="J89" s="54">
        <v>1.32</v>
      </c>
      <c r="L89" s="55">
        <f t="shared" si="14"/>
        <v>0.28856328859204111</v>
      </c>
      <c r="M89" s="56" t="str">
        <f t="shared" si="18"/>
        <v/>
      </c>
      <c r="O89" s="55">
        <f t="shared" si="16"/>
        <v>8.3933057930559427E-2</v>
      </c>
      <c r="P89" s="56" t="str">
        <f t="shared" si="19"/>
        <v/>
      </c>
    </row>
    <row r="90" spans="1:16" x14ac:dyDescent="0.2">
      <c r="A90" s="26" t="s">
        <v>365</v>
      </c>
      <c r="B90" s="54">
        <v>0</v>
      </c>
      <c r="C90" s="54">
        <v>0</v>
      </c>
      <c r="D90" s="54">
        <v>0</v>
      </c>
      <c r="E90" s="53">
        <v>0.08</v>
      </c>
      <c r="F90" s="53">
        <v>-0.42</v>
      </c>
      <c r="G90" s="53">
        <v>0.9</v>
      </c>
      <c r="H90" s="54">
        <v>0.13</v>
      </c>
      <c r="I90" s="54">
        <v>-7.0000000000000007E-2</v>
      </c>
      <c r="J90" s="54">
        <v>0.32</v>
      </c>
      <c r="L90" s="55">
        <f t="shared" si="14"/>
        <v>0.6529465616864345</v>
      </c>
      <c r="M90" s="56" t="str">
        <f t="shared" si="18"/>
        <v/>
      </c>
      <c r="O90" s="55">
        <f t="shared" si="16"/>
        <v>0.3235382556284836</v>
      </c>
      <c r="P90" s="56" t="str">
        <f t="shared" si="19"/>
        <v/>
      </c>
    </row>
    <row r="91" spans="1:16" x14ac:dyDescent="0.2">
      <c r="A91" s="26" t="s">
        <v>366</v>
      </c>
      <c r="B91" s="54">
        <v>0</v>
      </c>
      <c r="C91" s="54">
        <v>0</v>
      </c>
      <c r="D91" s="54">
        <v>0</v>
      </c>
      <c r="E91" s="53">
        <v>-7.0000000000000007E-2</v>
      </c>
      <c r="F91" s="53">
        <v>-0.44</v>
      </c>
      <c r="G91" s="53">
        <v>-0.85</v>
      </c>
      <c r="H91" s="54">
        <v>0.11</v>
      </c>
      <c r="I91" s="54">
        <v>-0.52</v>
      </c>
      <c r="J91" s="54">
        <v>-1.43</v>
      </c>
      <c r="L91" s="55">
        <f t="shared" si="14"/>
        <v>0.11447967498011644</v>
      </c>
      <c r="M91" s="56" t="str">
        <f t="shared" si="18"/>
        <v/>
      </c>
      <c r="O91" s="55">
        <f t="shared" si="16"/>
        <v>0.24194880658959045</v>
      </c>
      <c r="P91" s="56" t="str">
        <f t="shared" si="19"/>
        <v/>
      </c>
    </row>
    <row r="94" spans="1:16" x14ac:dyDescent="0.2">
      <c r="A94" s="153" t="s">
        <v>20</v>
      </c>
      <c r="B94" s="129"/>
      <c r="C94" s="130"/>
      <c r="D94" s="130"/>
      <c r="E94" s="130"/>
      <c r="F94" s="130"/>
      <c r="G94" s="130"/>
      <c r="H94" s="130"/>
      <c r="I94" s="130"/>
      <c r="J94" s="130"/>
      <c r="L94" s="122" t="s">
        <v>353</v>
      </c>
      <c r="M94" s="122"/>
      <c r="O94" s="122" t="s">
        <v>354</v>
      </c>
      <c r="P94" s="122"/>
    </row>
    <row r="95" spans="1:16" x14ac:dyDescent="0.2">
      <c r="A95" s="153"/>
      <c r="B95" s="140" t="s">
        <v>201</v>
      </c>
      <c r="C95" s="140"/>
      <c r="D95" s="140"/>
      <c r="E95" s="141" t="s">
        <v>355</v>
      </c>
      <c r="F95" s="141"/>
      <c r="G95" s="141"/>
      <c r="H95" s="154" t="s">
        <v>356</v>
      </c>
      <c r="I95" s="155"/>
      <c r="J95" s="156"/>
      <c r="L95" s="52" t="s">
        <v>357</v>
      </c>
      <c r="M95" s="52" t="s">
        <v>358</v>
      </c>
      <c r="O95" s="52" t="s">
        <v>357</v>
      </c>
      <c r="P95" s="52" t="s">
        <v>358</v>
      </c>
    </row>
    <row r="96" spans="1:16" x14ac:dyDescent="0.2">
      <c r="A96" s="26" t="s">
        <v>260</v>
      </c>
      <c r="B96" s="54">
        <v>0</v>
      </c>
      <c r="C96" s="54">
        <v>0</v>
      </c>
      <c r="D96" s="54">
        <v>0</v>
      </c>
      <c r="E96" s="53">
        <v>0.14000000000000001</v>
      </c>
      <c r="F96" s="53">
        <v>-0.08</v>
      </c>
      <c r="G96" s="53">
        <v>3.57</v>
      </c>
      <c r="H96" s="54">
        <v>0.06</v>
      </c>
      <c r="I96" s="54">
        <v>-0.21</v>
      </c>
      <c r="J96" s="54">
        <v>3.88</v>
      </c>
      <c r="L96" s="60">
        <f t="shared" ref="L96:L107" si="20">_xlfn.T.TEST(B96:D96,E96:G96,2,2)</f>
        <v>0.36374480145244836</v>
      </c>
      <c r="M96" s="56" t="str">
        <f t="shared" ref="M96:M102" si="21">IF(L96&lt;=0.05,"Yes","")</f>
        <v/>
      </c>
      <c r="O96" s="60">
        <f t="shared" ref="O96:O122" si="22">_xlfn.T.TEST(B96:D96,H96:J96,2,2)</f>
        <v>0.39977192383697402</v>
      </c>
      <c r="P96" s="56" t="str">
        <f t="shared" ref="P96:P102" si="23">IF(O96&lt;=0.05,"Yes","")</f>
        <v/>
      </c>
    </row>
    <row r="97" spans="1:16" x14ac:dyDescent="0.2">
      <c r="A97" s="26" t="s">
        <v>261</v>
      </c>
      <c r="B97" s="54">
        <v>0</v>
      </c>
      <c r="C97" s="54">
        <v>0</v>
      </c>
      <c r="D97" s="54">
        <v>0</v>
      </c>
      <c r="E97" s="53">
        <v>0.55000000000000004</v>
      </c>
      <c r="F97" s="53">
        <v>0.83</v>
      </c>
      <c r="G97" s="53">
        <v>0.48</v>
      </c>
      <c r="H97" s="54">
        <v>0.46</v>
      </c>
      <c r="I97" s="54">
        <v>0.54</v>
      </c>
      <c r="J97" s="54">
        <v>1.1200000000000001</v>
      </c>
      <c r="L97" s="59">
        <f t="shared" si="20"/>
        <v>4.3991882815444397E-3</v>
      </c>
      <c r="M97" s="58" t="str">
        <f t="shared" si="21"/>
        <v>Yes</v>
      </c>
      <c r="O97" s="59">
        <f t="shared" si="22"/>
        <v>2.7322502880267246E-2</v>
      </c>
      <c r="P97" s="58" t="str">
        <f t="shared" si="23"/>
        <v>Yes</v>
      </c>
    </row>
    <row r="98" spans="1:16" x14ac:dyDescent="0.2">
      <c r="A98" s="26" t="s">
        <v>262</v>
      </c>
      <c r="B98" s="54">
        <v>0</v>
      </c>
      <c r="C98" s="54">
        <v>0</v>
      </c>
      <c r="D98" s="54">
        <v>0</v>
      </c>
      <c r="E98" s="53">
        <v>0.3</v>
      </c>
      <c r="F98" s="53">
        <v>-0.01</v>
      </c>
      <c r="G98" s="53">
        <v>-0.03</v>
      </c>
      <c r="H98" s="54">
        <v>0.42</v>
      </c>
      <c r="I98" s="54">
        <v>-0.1</v>
      </c>
      <c r="J98" s="54">
        <v>0.44</v>
      </c>
      <c r="L98" s="60">
        <f t="shared" si="20"/>
        <v>0.46270142598027858</v>
      </c>
      <c r="M98" s="56" t="str">
        <f t="shared" si="21"/>
        <v/>
      </c>
      <c r="O98" s="60">
        <f t="shared" si="22"/>
        <v>0.22509041514199193</v>
      </c>
      <c r="P98" s="56" t="str">
        <f t="shared" si="23"/>
        <v/>
      </c>
    </row>
    <row r="99" spans="1:16" x14ac:dyDescent="0.2">
      <c r="A99" s="26" t="s">
        <v>263</v>
      </c>
      <c r="B99" s="54">
        <v>0</v>
      </c>
      <c r="C99" s="54">
        <v>0</v>
      </c>
      <c r="D99" s="54">
        <v>0</v>
      </c>
      <c r="E99" s="53">
        <v>3.62</v>
      </c>
      <c r="F99" s="53">
        <v>2.93</v>
      </c>
      <c r="G99" s="53">
        <v>2.65</v>
      </c>
      <c r="H99" s="54">
        <v>2.6</v>
      </c>
      <c r="I99" s="54">
        <v>1.96</v>
      </c>
      <c r="J99" s="54">
        <v>1.03</v>
      </c>
      <c r="L99" s="59">
        <f t="shared" si="20"/>
        <v>4.4187688876438724E-4</v>
      </c>
      <c r="M99" s="58" t="str">
        <f t="shared" si="21"/>
        <v>Yes</v>
      </c>
      <c r="O99" s="59">
        <f t="shared" si="22"/>
        <v>1.4997959403423718E-2</v>
      </c>
      <c r="P99" s="58" t="str">
        <f t="shared" si="23"/>
        <v>Yes</v>
      </c>
    </row>
    <row r="100" spans="1:16" x14ac:dyDescent="0.2">
      <c r="A100" s="26" t="s">
        <v>264</v>
      </c>
      <c r="B100" s="54">
        <v>0</v>
      </c>
      <c r="C100" s="54">
        <v>0</v>
      </c>
      <c r="D100" s="54">
        <v>0</v>
      </c>
      <c r="E100" s="53">
        <v>-1.41</v>
      </c>
      <c r="F100" s="53">
        <v>-1.0900000000000001</v>
      </c>
      <c r="G100" s="53">
        <v>3.36</v>
      </c>
      <c r="H100" s="54">
        <v>-1.41</v>
      </c>
      <c r="I100" s="54">
        <v>-1.69</v>
      </c>
      <c r="J100" s="54">
        <v>0</v>
      </c>
      <c r="L100" s="60">
        <f t="shared" si="20"/>
        <v>0.86133872583164273</v>
      </c>
      <c r="M100" s="56" t="str">
        <f t="shared" si="21"/>
        <v/>
      </c>
      <c r="O100" s="60">
        <f t="shared" si="22"/>
        <v>0.1193513900164415</v>
      </c>
      <c r="P100" s="56" t="str">
        <f t="shared" si="23"/>
        <v/>
      </c>
    </row>
    <row r="101" spans="1:16" x14ac:dyDescent="0.2">
      <c r="A101" s="26" t="s">
        <v>359</v>
      </c>
      <c r="B101" s="54">
        <v>0</v>
      </c>
      <c r="C101" s="54">
        <v>0</v>
      </c>
      <c r="D101" s="54">
        <v>0</v>
      </c>
      <c r="E101" s="53">
        <v>0.79</v>
      </c>
      <c r="F101" s="53">
        <v>0.47</v>
      </c>
      <c r="G101" s="53">
        <v>0.05</v>
      </c>
      <c r="H101" s="54">
        <v>0.31</v>
      </c>
      <c r="I101" s="54">
        <v>0.57999999999999996</v>
      </c>
      <c r="J101" s="54">
        <v>0.33</v>
      </c>
      <c r="L101" s="60">
        <f t="shared" si="20"/>
        <v>0.11120390488050595</v>
      </c>
      <c r="M101" s="56" t="str">
        <f t="shared" si="21"/>
        <v/>
      </c>
      <c r="O101" s="59">
        <f t="shared" si="22"/>
        <v>9.4341582363073537E-3</v>
      </c>
      <c r="P101" s="58" t="str">
        <f t="shared" si="23"/>
        <v>Yes</v>
      </c>
    </row>
    <row r="102" spans="1:16" x14ac:dyDescent="0.2">
      <c r="A102" s="26" t="s">
        <v>267</v>
      </c>
      <c r="B102" s="54">
        <v>0</v>
      </c>
      <c r="C102" s="54">
        <v>0</v>
      </c>
      <c r="D102" s="54">
        <v>0</v>
      </c>
      <c r="E102" s="53">
        <v>0.04</v>
      </c>
      <c r="F102" s="53">
        <v>-0.27</v>
      </c>
      <c r="G102" s="53">
        <v>0.72</v>
      </c>
      <c r="H102" s="54">
        <v>0</v>
      </c>
      <c r="I102" s="54">
        <v>-0.28000000000000003</v>
      </c>
      <c r="J102" s="54">
        <v>0.84</v>
      </c>
      <c r="L102" s="60">
        <f t="shared" si="20"/>
        <v>0.60618823040464553</v>
      </c>
      <c r="M102" s="56" t="str">
        <f t="shared" si="21"/>
        <v/>
      </c>
      <c r="O102" s="60">
        <f t="shared" si="22"/>
        <v>0.60865318148537861</v>
      </c>
      <c r="P102" s="56" t="str">
        <f t="shared" si="23"/>
        <v/>
      </c>
    </row>
    <row r="103" spans="1:16" x14ac:dyDescent="0.2">
      <c r="A103" s="26" t="s">
        <v>268</v>
      </c>
      <c r="B103" s="54">
        <v>0</v>
      </c>
      <c r="C103" s="54">
        <v>0</v>
      </c>
      <c r="D103" s="54">
        <v>0</v>
      </c>
      <c r="E103" s="53">
        <v>0.2</v>
      </c>
      <c r="F103" s="53">
        <v>-0.15</v>
      </c>
      <c r="G103" s="53">
        <v>2.0099999999999998</v>
      </c>
      <c r="H103" s="54">
        <v>0.3</v>
      </c>
      <c r="I103" s="54">
        <v>-0.14000000000000001</v>
      </c>
      <c r="J103" s="54">
        <v>2.73</v>
      </c>
      <c r="L103" s="60">
        <f t="shared" si="20"/>
        <v>0.36292834999545892</v>
      </c>
      <c r="M103" s="56" t="str">
        <f>IF(L103&lt;=0.05,"Yes","")</f>
        <v/>
      </c>
      <c r="O103" s="60">
        <f t="shared" si="22"/>
        <v>0.34112529984814494</v>
      </c>
      <c r="P103" s="56" t="str">
        <f>IF(O103&lt;=0.05,"Yes","")</f>
        <v/>
      </c>
    </row>
    <row r="104" spans="1:16" x14ac:dyDescent="0.2">
      <c r="A104" s="26" t="s">
        <v>269</v>
      </c>
      <c r="B104" s="54">
        <v>0</v>
      </c>
      <c r="C104" s="54">
        <v>0</v>
      </c>
      <c r="D104" s="54">
        <v>0</v>
      </c>
      <c r="E104" s="53">
        <v>1.98</v>
      </c>
      <c r="F104" s="53">
        <v>-0.15</v>
      </c>
      <c r="G104" s="53">
        <v>1.0900000000000001</v>
      </c>
      <c r="H104" s="54">
        <v>1.32</v>
      </c>
      <c r="I104" s="54">
        <v>-0.77</v>
      </c>
      <c r="J104" s="54">
        <v>1.0900000000000001</v>
      </c>
      <c r="L104" s="60">
        <f t="shared" si="20"/>
        <v>0.1901759971179566</v>
      </c>
      <c r="M104" s="56" t="str">
        <f t="shared" ref="M104:M122" si="24">IF(L104&lt;=0.05,"Yes","")</f>
        <v/>
      </c>
      <c r="O104" s="60">
        <f t="shared" si="22"/>
        <v>0.45512736547611649</v>
      </c>
      <c r="P104" s="56" t="str">
        <f t="shared" ref="P104:P122" si="25">IF(O104&lt;=0.05,"Yes","")</f>
        <v/>
      </c>
    </row>
    <row r="105" spans="1:16" x14ac:dyDescent="0.2">
      <c r="A105" s="26" t="s">
        <v>286</v>
      </c>
      <c r="B105" s="54">
        <v>0</v>
      </c>
      <c r="C105" s="54">
        <v>0</v>
      </c>
      <c r="D105" s="54">
        <v>0</v>
      </c>
      <c r="E105" s="53">
        <v>0.31</v>
      </c>
      <c r="F105" s="53">
        <v>-0.84</v>
      </c>
      <c r="G105" s="53">
        <v>0</v>
      </c>
      <c r="H105" s="54">
        <v>0.78</v>
      </c>
      <c r="I105" s="54">
        <v>-0.49</v>
      </c>
      <c r="J105" s="54">
        <v>0</v>
      </c>
      <c r="L105" s="60">
        <f t="shared" si="20"/>
        <v>0.63416993024612411</v>
      </c>
      <c r="M105" s="56" t="str">
        <f t="shared" si="24"/>
        <v/>
      </c>
      <c r="O105" s="60">
        <f t="shared" si="22"/>
        <v>0.8066846337068635</v>
      </c>
      <c r="P105" s="56" t="str">
        <f t="shared" si="25"/>
        <v/>
      </c>
    </row>
    <row r="106" spans="1:16" x14ac:dyDescent="0.2">
      <c r="A106" s="26" t="s">
        <v>287</v>
      </c>
      <c r="B106" s="54">
        <v>0</v>
      </c>
      <c r="C106" s="54">
        <v>0</v>
      </c>
      <c r="D106" s="54">
        <v>0</v>
      </c>
      <c r="E106" s="53">
        <v>0.21</v>
      </c>
      <c r="F106" s="53">
        <v>0.09</v>
      </c>
      <c r="G106" s="53">
        <v>0</v>
      </c>
      <c r="H106" s="54">
        <v>0.34</v>
      </c>
      <c r="I106" s="54">
        <v>-0.27</v>
      </c>
      <c r="J106" s="54">
        <v>0</v>
      </c>
      <c r="L106" s="60">
        <f t="shared" si="20"/>
        <v>0.17552336907134392</v>
      </c>
      <c r="M106" s="56" t="str">
        <f t="shared" si="24"/>
        <v/>
      </c>
      <c r="O106" s="60">
        <f t="shared" si="22"/>
        <v>0.9011969281618325</v>
      </c>
      <c r="P106" s="56" t="str">
        <f t="shared" si="25"/>
        <v/>
      </c>
    </row>
    <row r="107" spans="1:16" x14ac:dyDescent="0.2">
      <c r="A107" s="26" t="s">
        <v>270</v>
      </c>
      <c r="B107" s="54">
        <v>0</v>
      </c>
      <c r="C107" s="54">
        <v>0</v>
      </c>
      <c r="D107" s="54">
        <v>0</v>
      </c>
      <c r="E107" s="53">
        <v>0.37</v>
      </c>
      <c r="F107" s="53">
        <v>0.54</v>
      </c>
      <c r="G107" s="53">
        <v>0</v>
      </c>
      <c r="H107" s="54">
        <v>0.37</v>
      </c>
      <c r="I107" s="54">
        <v>-0.52</v>
      </c>
      <c r="J107" s="54">
        <v>0</v>
      </c>
      <c r="L107" s="60">
        <f t="shared" si="20"/>
        <v>0.12980900207669266</v>
      </c>
      <c r="M107" s="56" t="str">
        <f t="shared" si="24"/>
        <v/>
      </c>
      <c r="O107" s="60">
        <f t="shared" si="22"/>
        <v>0.85585124425458492</v>
      </c>
      <c r="P107" s="56" t="str">
        <f t="shared" si="25"/>
        <v/>
      </c>
    </row>
    <row r="108" spans="1:16" x14ac:dyDescent="0.2">
      <c r="A108" s="26" t="s">
        <v>360</v>
      </c>
      <c r="B108" s="54">
        <v>0</v>
      </c>
      <c r="C108" s="54">
        <v>0</v>
      </c>
      <c r="D108" s="54">
        <v>0</v>
      </c>
      <c r="E108" s="53">
        <v>0</v>
      </c>
      <c r="F108" s="53">
        <v>0</v>
      </c>
      <c r="G108" s="53">
        <v>0</v>
      </c>
      <c r="H108" s="54">
        <v>0</v>
      </c>
      <c r="I108" s="54">
        <v>-0.23</v>
      </c>
      <c r="J108" s="54">
        <v>0</v>
      </c>
      <c r="L108" s="60"/>
      <c r="M108" s="56"/>
      <c r="O108" s="60">
        <f t="shared" si="22"/>
        <v>0.37390096630005903</v>
      </c>
      <c r="P108" s="56" t="str">
        <f t="shared" si="25"/>
        <v/>
      </c>
    </row>
    <row r="109" spans="1:16" x14ac:dyDescent="0.2">
      <c r="A109" s="26" t="s">
        <v>288</v>
      </c>
      <c r="B109" s="54">
        <v>0</v>
      </c>
      <c r="C109" s="54">
        <v>0</v>
      </c>
      <c r="D109" s="54">
        <v>0</v>
      </c>
      <c r="E109" s="53">
        <v>0.42</v>
      </c>
      <c r="F109" s="53">
        <v>0.35</v>
      </c>
      <c r="G109" s="53">
        <v>0.14000000000000001</v>
      </c>
      <c r="H109" s="54">
        <v>0.38</v>
      </c>
      <c r="I109" s="54">
        <v>-0.02</v>
      </c>
      <c r="J109" s="54">
        <v>0.43</v>
      </c>
      <c r="L109" s="59">
        <f t="shared" ref="L109:L122" si="26">_xlfn.T.TEST(B109:D109,E109:G109,2,2)</f>
        <v>2.2645999311240107E-2</v>
      </c>
      <c r="M109" s="58" t="str">
        <f t="shared" si="24"/>
        <v>Yes</v>
      </c>
      <c r="O109" s="60">
        <f t="shared" si="22"/>
        <v>0.13810943916418922</v>
      </c>
      <c r="P109" s="56" t="str">
        <f t="shared" si="25"/>
        <v/>
      </c>
    </row>
    <row r="110" spans="1:16" x14ac:dyDescent="0.2">
      <c r="A110" s="26" t="s">
        <v>361</v>
      </c>
      <c r="B110" s="54">
        <v>0</v>
      </c>
      <c r="C110" s="54">
        <v>0</v>
      </c>
      <c r="D110" s="54">
        <v>0</v>
      </c>
      <c r="E110" s="53">
        <v>0.51</v>
      </c>
      <c r="F110" s="53">
        <v>0.18</v>
      </c>
      <c r="G110" s="53">
        <v>-0.04</v>
      </c>
      <c r="H110" s="54">
        <v>0.22</v>
      </c>
      <c r="I110" s="54">
        <v>-0.01</v>
      </c>
      <c r="J110" s="54">
        <v>0.06</v>
      </c>
      <c r="L110" s="60">
        <f t="shared" si="26"/>
        <v>0.24670215091232486</v>
      </c>
      <c r="M110" s="56" t="str">
        <f t="shared" si="24"/>
        <v/>
      </c>
      <c r="O110" s="60">
        <f t="shared" si="22"/>
        <v>0.25664088491205911</v>
      </c>
      <c r="P110" s="56" t="str">
        <f t="shared" si="25"/>
        <v/>
      </c>
    </row>
    <row r="111" spans="1:16" x14ac:dyDescent="0.2">
      <c r="A111" s="26" t="s">
        <v>362</v>
      </c>
      <c r="B111" s="54">
        <v>0</v>
      </c>
      <c r="C111" s="54">
        <v>0</v>
      </c>
      <c r="D111" s="54">
        <v>0</v>
      </c>
      <c r="E111" s="53">
        <v>0.54</v>
      </c>
      <c r="F111" s="53">
        <v>0.06</v>
      </c>
      <c r="G111" s="53">
        <v>0</v>
      </c>
      <c r="H111" s="54">
        <v>0.23</v>
      </c>
      <c r="I111" s="54">
        <v>-0.21</v>
      </c>
      <c r="J111" s="54">
        <v>3.17</v>
      </c>
      <c r="L111" s="60">
        <f t="shared" si="26"/>
        <v>0.30680858549861045</v>
      </c>
      <c r="M111" s="56" t="str">
        <f t="shared" si="24"/>
        <v/>
      </c>
      <c r="O111" s="60">
        <f t="shared" si="22"/>
        <v>0.37294324103052257</v>
      </c>
      <c r="P111" s="56" t="str">
        <f t="shared" si="25"/>
        <v/>
      </c>
    </row>
    <row r="112" spans="1:16" x14ac:dyDescent="0.2">
      <c r="A112" s="26" t="s">
        <v>275</v>
      </c>
      <c r="B112" s="54">
        <v>0</v>
      </c>
      <c r="C112" s="54">
        <v>0</v>
      </c>
      <c r="D112" s="54">
        <v>0</v>
      </c>
      <c r="E112" s="53">
        <v>0.32</v>
      </c>
      <c r="F112" s="53">
        <v>-0.15</v>
      </c>
      <c r="G112" s="53">
        <v>0.22</v>
      </c>
      <c r="H112" s="54">
        <v>0.24</v>
      </c>
      <c r="I112" s="54">
        <v>-0.22</v>
      </c>
      <c r="J112" s="54">
        <v>0.49</v>
      </c>
      <c r="L112" s="60">
        <f t="shared" si="26"/>
        <v>0.4145605363622647</v>
      </c>
      <c r="M112" s="56" t="str">
        <f t="shared" si="24"/>
        <v/>
      </c>
      <c r="O112" s="60">
        <f t="shared" si="22"/>
        <v>0.45948938846533627</v>
      </c>
      <c r="P112" s="56" t="str">
        <f t="shared" si="25"/>
        <v/>
      </c>
    </row>
    <row r="113" spans="1:16" x14ac:dyDescent="0.2">
      <c r="A113" s="26" t="s">
        <v>363</v>
      </c>
      <c r="B113" s="54">
        <v>0</v>
      </c>
      <c r="C113" s="54">
        <v>0</v>
      </c>
      <c r="D113" s="54">
        <v>0</v>
      </c>
      <c r="E113" s="53">
        <v>0.28000000000000003</v>
      </c>
      <c r="F113" s="53">
        <v>0</v>
      </c>
      <c r="G113" s="53">
        <v>0</v>
      </c>
      <c r="H113" s="54">
        <v>1.03</v>
      </c>
      <c r="I113" s="54">
        <v>-0.5</v>
      </c>
      <c r="J113" s="54">
        <v>0</v>
      </c>
      <c r="L113" s="60">
        <f t="shared" si="26"/>
        <v>0.37390096630005903</v>
      </c>
      <c r="M113" s="56" t="str">
        <f t="shared" si="24"/>
        <v/>
      </c>
      <c r="O113" s="60">
        <f t="shared" si="22"/>
        <v>0.71489242113388651</v>
      </c>
      <c r="P113" s="56" t="str">
        <f t="shared" si="25"/>
        <v/>
      </c>
    </row>
    <row r="114" spans="1:16" x14ac:dyDescent="0.2">
      <c r="A114" s="26" t="s">
        <v>292</v>
      </c>
      <c r="B114" s="54">
        <v>0</v>
      </c>
      <c r="C114" s="54">
        <v>0</v>
      </c>
      <c r="D114" s="54">
        <v>0</v>
      </c>
      <c r="E114" s="53">
        <v>0</v>
      </c>
      <c r="F114" s="53">
        <v>-0.16</v>
      </c>
      <c r="G114" s="53">
        <v>0.7</v>
      </c>
      <c r="H114" s="54">
        <v>0</v>
      </c>
      <c r="I114" s="54">
        <v>-0.16</v>
      </c>
      <c r="J114" s="54">
        <v>0.81</v>
      </c>
      <c r="L114" s="60">
        <f t="shared" si="26"/>
        <v>0.53289127416458448</v>
      </c>
      <c r="M114" s="56" t="str">
        <f t="shared" si="24"/>
        <v/>
      </c>
      <c r="O114" s="60">
        <f t="shared" si="22"/>
        <v>0.51044335567770849</v>
      </c>
      <c r="P114" s="56" t="str">
        <f t="shared" si="25"/>
        <v/>
      </c>
    </row>
    <row r="115" spans="1:16" x14ac:dyDescent="0.2">
      <c r="A115" s="26" t="s">
        <v>278</v>
      </c>
      <c r="B115" s="54">
        <v>0</v>
      </c>
      <c r="C115" s="54">
        <v>0</v>
      </c>
      <c r="D115" s="54">
        <v>0</v>
      </c>
      <c r="E115" s="53">
        <v>0.25</v>
      </c>
      <c r="F115" s="53">
        <v>-0.83</v>
      </c>
      <c r="G115" s="53">
        <v>-0.28999999999999998</v>
      </c>
      <c r="H115" s="54">
        <v>-0.33</v>
      </c>
      <c r="I115" s="54">
        <v>-0.45</v>
      </c>
      <c r="J115" s="54">
        <v>0.31</v>
      </c>
      <c r="L115" s="60">
        <f t="shared" si="26"/>
        <v>0.40493397968285211</v>
      </c>
      <c r="M115" s="56" t="str">
        <f t="shared" si="24"/>
        <v/>
      </c>
      <c r="O115" s="60">
        <f t="shared" si="22"/>
        <v>0.54292194885943623</v>
      </c>
      <c r="P115" s="56" t="str">
        <f t="shared" si="25"/>
        <v/>
      </c>
    </row>
    <row r="116" spans="1:16" x14ac:dyDescent="0.2">
      <c r="A116" s="26" t="s">
        <v>279</v>
      </c>
      <c r="B116" s="54">
        <v>0</v>
      </c>
      <c r="C116" s="54">
        <v>0</v>
      </c>
      <c r="D116" s="54">
        <v>0</v>
      </c>
      <c r="E116" s="53">
        <v>0</v>
      </c>
      <c r="F116" s="53">
        <v>0.19</v>
      </c>
      <c r="G116" s="53">
        <v>0</v>
      </c>
      <c r="H116" s="54">
        <v>0</v>
      </c>
      <c r="I116" s="54">
        <v>0</v>
      </c>
      <c r="J116" s="54">
        <v>1.39</v>
      </c>
      <c r="L116" s="60">
        <f t="shared" si="26"/>
        <v>0.37390096630005903</v>
      </c>
      <c r="M116" s="56" t="str">
        <f t="shared" si="24"/>
        <v/>
      </c>
      <c r="O116" s="60">
        <f t="shared" si="22"/>
        <v>0.37390096630005903</v>
      </c>
      <c r="P116" s="56" t="str">
        <f t="shared" si="25"/>
        <v/>
      </c>
    </row>
    <row r="117" spans="1:16" x14ac:dyDescent="0.2">
      <c r="A117" s="26" t="s">
        <v>293</v>
      </c>
      <c r="B117" s="54">
        <v>0</v>
      </c>
      <c r="C117" s="54">
        <v>0</v>
      </c>
      <c r="D117" s="54">
        <v>0</v>
      </c>
      <c r="E117" s="53">
        <v>0.24</v>
      </c>
      <c r="F117" s="53">
        <v>0</v>
      </c>
      <c r="G117" s="53">
        <v>0</v>
      </c>
      <c r="H117" s="54">
        <v>-0.46</v>
      </c>
      <c r="I117" s="54">
        <v>0</v>
      </c>
      <c r="J117" s="54">
        <v>0</v>
      </c>
      <c r="L117" s="60">
        <f t="shared" si="26"/>
        <v>0.37390096630005903</v>
      </c>
      <c r="M117" s="56" t="str">
        <f t="shared" si="24"/>
        <v/>
      </c>
      <c r="O117" s="60">
        <f t="shared" si="22"/>
        <v>0.37390096630005903</v>
      </c>
      <c r="P117" s="56" t="str">
        <f t="shared" si="25"/>
        <v/>
      </c>
    </row>
    <row r="118" spans="1:16" x14ac:dyDescent="0.2">
      <c r="A118" s="26" t="s">
        <v>280</v>
      </c>
      <c r="B118" s="54">
        <v>0</v>
      </c>
      <c r="C118" s="54">
        <v>0</v>
      </c>
      <c r="D118" s="54">
        <v>0</v>
      </c>
      <c r="E118" s="53">
        <v>0.51</v>
      </c>
      <c r="F118" s="53">
        <v>0.53</v>
      </c>
      <c r="G118" s="53">
        <v>0.67</v>
      </c>
      <c r="H118" s="54">
        <v>0.06</v>
      </c>
      <c r="I118" s="54">
        <v>-0.18</v>
      </c>
      <c r="J118" s="54">
        <v>0.28999999999999998</v>
      </c>
      <c r="L118" s="59">
        <f t="shared" si="26"/>
        <v>3.4657062372172605E-4</v>
      </c>
      <c r="M118" s="58" t="str">
        <f t="shared" si="24"/>
        <v>Yes</v>
      </c>
      <c r="O118" s="60">
        <f t="shared" si="22"/>
        <v>0.69766366612363195</v>
      </c>
      <c r="P118" s="56" t="str">
        <f t="shared" si="25"/>
        <v/>
      </c>
    </row>
    <row r="119" spans="1:16" x14ac:dyDescent="0.2">
      <c r="A119" s="26" t="s">
        <v>281</v>
      </c>
      <c r="B119" s="54">
        <v>0</v>
      </c>
      <c r="C119" s="54">
        <v>0</v>
      </c>
      <c r="D119" s="54">
        <v>0</v>
      </c>
      <c r="E119" s="53">
        <v>0.75</v>
      </c>
      <c r="F119" s="53">
        <v>-0.15</v>
      </c>
      <c r="G119" s="53">
        <v>0</v>
      </c>
      <c r="H119" s="54">
        <v>0.45</v>
      </c>
      <c r="I119" s="54">
        <v>-0.37</v>
      </c>
      <c r="J119" s="54">
        <v>0</v>
      </c>
      <c r="L119" s="60">
        <f t="shared" si="26"/>
        <v>0.51222525869954194</v>
      </c>
      <c r="M119" s="56" t="str">
        <f t="shared" si="24"/>
        <v/>
      </c>
      <c r="O119" s="60">
        <f t="shared" si="22"/>
        <v>0.91586502196587438</v>
      </c>
      <c r="P119" s="56" t="str">
        <f t="shared" si="25"/>
        <v/>
      </c>
    </row>
    <row r="120" spans="1:16" x14ac:dyDescent="0.2">
      <c r="A120" s="26" t="s">
        <v>364</v>
      </c>
      <c r="B120" s="54">
        <v>0</v>
      </c>
      <c r="C120" s="54">
        <v>0</v>
      </c>
      <c r="D120" s="54">
        <v>0</v>
      </c>
      <c r="E120" s="53">
        <v>1.24</v>
      </c>
      <c r="F120" s="53">
        <v>1.61</v>
      </c>
      <c r="G120" s="53">
        <v>0</v>
      </c>
      <c r="H120" s="54">
        <v>0.5</v>
      </c>
      <c r="I120" s="54">
        <v>1.61</v>
      </c>
      <c r="J120" s="54">
        <v>1.32</v>
      </c>
      <c r="L120" s="60">
        <f t="shared" si="26"/>
        <v>0.12277712036374941</v>
      </c>
      <c r="M120" s="56" t="str">
        <f t="shared" si="24"/>
        <v/>
      </c>
      <c r="O120" s="59">
        <f t="shared" si="22"/>
        <v>2.6298135958708984E-2</v>
      </c>
      <c r="P120" s="58" t="str">
        <f t="shared" si="25"/>
        <v>Yes</v>
      </c>
    </row>
    <row r="121" spans="1:16" x14ac:dyDescent="0.2">
      <c r="A121" s="26" t="s">
        <v>365</v>
      </c>
      <c r="B121" s="54">
        <v>0</v>
      </c>
      <c r="C121" s="54">
        <v>0</v>
      </c>
      <c r="D121" s="54">
        <v>0</v>
      </c>
      <c r="E121" s="53">
        <v>0.36</v>
      </c>
      <c r="F121" s="53">
        <v>-0.1</v>
      </c>
      <c r="G121" s="53">
        <v>0</v>
      </c>
      <c r="H121" s="54">
        <v>0.04</v>
      </c>
      <c r="I121" s="54">
        <v>-0.12</v>
      </c>
      <c r="J121" s="54">
        <v>0</v>
      </c>
      <c r="L121" s="60">
        <f t="shared" si="26"/>
        <v>0.56856005759867556</v>
      </c>
      <c r="M121" s="56" t="str">
        <f t="shared" si="24"/>
        <v/>
      </c>
      <c r="O121" s="60">
        <f t="shared" si="22"/>
        <v>0.60865318148537861</v>
      </c>
      <c r="P121" s="56" t="str">
        <f t="shared" si="25"/>
        <v/>
      </c>
    </row>
    <row r="122" spans="1:16" x14ac:dyDescent="0.2">
      <c r="A122" s="26" t="s">
        <v>366</v>
      </c>
      <c r="B122" s="54">
        <v>0</v>
      </c>
      <c r="C122" s="54">
        <v>0</v>
      </c>
      <c r="D122" s="54">
        <v>0</v>
      </c>
      <c r="E122" s="53">
        <v>0.31</v>
      </c>
      <c r="F122" s="53">
        <v>-7.0000000000000007E-2</v>
      </c>
      <c r="G122" s="53">
        <v>0</v>
      </c>
      <c r="H122" s="54">
        <v>-0.15</v>
      </c>
      <c r="I122" s="54">
        <v>-0.13</v>
      </c>
      <c r="J122" s="54">
        <v>0</v>
      </c>
      <c r="L122" s="60">
        <f t="shared" si="26"/>
        <v>0.53088840543317117</v>
      </c>
      <c r="M122" s="56" t="str">
        <f t="shared" si="24"/>
        <v/>
      </c>
      <c r="O122" s="60">
        <f t="shared" si="22"/>
        <v>0.11814194091935613</v>
      </c>
      <c r="P122" s="56" t="str">
        <f t="shared" si="25"/>
        <v/>
      </c>
    </row>
    <row r="125" spans="1:16" x14ac:dyDescent="0.2">
      <c r="A125" s="153" t="s">
        <v>369</v>
      </c>
      <c r="B125" s="129"/>
      <c r="C125" s="130"/>
      <c r="D125" s="130"/>
      <c r="E125" s="130"/>
      <c r="F125" s="130"/>
      <c r="G125" s="130"/>
      <c r="H125" s="130"/>
      <c r="I125" s="130"/>
      <c r="J125" s="130"/>
      <c r="L125" s="122" t="s">
        <v>353</v>
      </c>
      <c r="M125" s="122"/>
      <c r="O125" s="122" t="s">
        <v>354</v>
      </c>
      <c r="P125" s="122"/>
    </row>
    <row r="126" spans="1:16" x14ac:dyDescent="0.2">
      <c r="A126" s="153"/>
      <c r="B126" s="140" t="s">
        <v>201</v>
      </c>
      <c r="C126" s="140"/>
      <c r="D126" s="140"/>
      <c r="E126" s="141" t="s">
        <v>355</v>
      </c>
      <c r="F126" s="141"/>
      <c r="G126" s="141"/>
      <c r="H126" s="154" t="s">
        <v>356</v>
      </c>
      <c r="I126" s="155"/>
      <c r="J126" s="156"/>
      <c r="L126" s="52" t="s">
        <v>357</v>
      </c>
      <c r="M126" s="52" t="s">
        <v>358</v>
      </c>
      <c r="O126" s="52" t="s">
        <v>357</v>
      </c>
      <c r="P126" s="52" t="s">
        <v>358</v>
      </c>
    </row>
    <row r="127" spans="1:16" x14ac:dyDescent="0.2">
      <c r="A127" s="26" t="s">
        <v>260</v>
      </c>
      <c r="B127" s="54">
        <v>0</v>
      </c>
      <c r="C127" s="54">
        <v>0</v>
      </c>
      <c r="D127" s="54">
        <v>0</v>
      </c>
      <c r="E127" s="53">
        <v>0</v>
      </c>
      <c r="F127" s="53">
        <v>-0.16</v>
      </c>
      <c r="G127" s="53">
        <v>0.11</v>
      </c>
      <c r="H127" s="54">
        <v>0.05</v>
      </c>
      <c r="I127" s="54">
        <v>-0.24</v>
      </c>
      <c r="J127" s="54">
        <v>0.21</v>
      </c>
      <c r="L127" s="55">
        <f t="shared" ref="L127:L153" si="27">_xlfn.T.TEST(B127:D127,E127:G127,2,2)</f>
        <v>0.84201807375946447</v>
      </c>
      <c r="M127" s="56" t="str">
        <f t="shared" ref="M127:M133" si="28">IF(L127&lt;=0.05,"Yes","")</f>
        <v/>
      </c>
      <c r="O127" s="55">
        <f t="shared" ref="O127:O153" si="29">_xlfn.T.TEST(B127:D127,H127:J127,2,2)</f>
        <v>0.9620546943654753</v>
      </c>
      <c r="P127" s="56" t="str">
        <f t="shared" ref="P127:P133" si="30">IF(O127&lt;=0.05,"Yes","")</f>
        <v/>
      </c>
    </row>
    <row r="128" spans="1:16" x14ac:dyDescent="0.2">
      <c r="A128" s="26" t="s">
        <v>261</v>
      </c>
      <c r="B128" s="54">
        <v>0</v>
      </c>
      <c r="C128" s="54">
        <v>0</v>
      </c>
      <c r="D128" s="54">
        <v>0</v>
      </c>
      <c r="E128" s="53">
        <v>-0.06</v>
      </c>
      <c r="F128" s="53">
        <v>0.06</v>
      </c>
      <c r="G128" s="53">
        <v>0.6</v>
      </c>
      <c r="H128" s="54">
        <v>0.36</v>
      </c>
      <c r="I128" s="54">
        <v>0.41</v>
      </c>
      <c r="J128" s="54">
        <v>0.63</v>
      </c>
      <c r="L128" s="55">
        <f t="shared" si="27"/>
        <v>0.38024576551276751</v>
      </c>
      <c r="M128" s="56" t="str">
        <f t="shared" si="28"/>
        <v/>
      </c>
      <c r="O128" s="57">
        <f t="shared" si="29"/>
        <v>4.9056744311003027E-3</v>
      </c>
      <c r="P128" s="58" t="str">
        <f t="shared" si="30"/>
        <v>Yes</v>
      </c>
    </row>
    <row r="129" spans="1:16" x14ac:dyDescent="0.2">
      <c r="A129" s="26" t="s">
        <v>262</v>
      </c>
      <c r="B129" s="54">
        <v>0</v>
      </c>
      <c r="C129" s="54">
        <v>0</v>
      </c>
      <c r="D129" s="54">
        <v>0</v>
      </c>
      <c r="E129" s="53">
        <v>-0.12</v>
      </c>
      <c r="F129" s="53">
        <v>-0.15</v>
      </c>
      <c r="G129" s="53">
        <v>-0.33</v>
      </c>
      <c r="H129" s="54">
        <v>0.27</v>
      </c>
      <c r="I129" s="54">
        <v>-0.03</v>
      </c>
      <c r="J129" s="54">
        <v>-0.03</v>
      </c>
      <c r="L129" s="57">
        <f t="shared" si="27"/>
        <v>3.8029296180654329E-2</v>
      </c>
      <c r="M129" s="58" t="str">
        <f t="shared" si="28"/>
        <v>Yes</v>
      </c>
      <c r="O129" s="55">
        <f t="shared" si="29"/>
        <v>0.52250016559345025</v>
      </c>
      <c r="P129" s="56" t="str">
        <f t="shared" si="30"/>
        <v/>
      </c>
    </row>
    <row r="130" spans="1:16" x14ac:dyDescent="0.2">
      <c r="A130" s="26" t="s">
        <v>263</v>
      </c>
      <c r="B130" s="54">
        <v>0</v>
      </c>
      <c r="C130" s="54">
        <v>0</v>
      </c>
      <c r="D130" s="54">
        <v>0</v>
      </c>
      <c r="E130" s="53">
        <v>1.67</v>
      </c>
      <c r="F130" s="53">
        <v>2.77</v>
      </c>
      <c r="G130" s="53">
        <v>2.63</v>
      </c>
      <c r="H130" s="54">
        <v>0.49</v>
      </c>
      <c r="I130" s="54">
        <v>1.58</v>
      </c>
      <c r="J130" s="54">
        <v>0.75</v>
      </c>
      <c r="L130" s="57">
        <f t="shared" si="27"/>
        <v>2.4205068407054213E-3</v>
      </c>
      <c r="M130" s="58" t="str">
        <f t="shared" si="28"/>
        <v>Yes</v>
      </c>
      <c r="O130" s="57">
        <f t="shared" si="29"/>
        <v>4.5934695394692991E-2</v>
      </c>
      <c r="P130" s="58" t="str">
        <f t="shared" si="30"/>
        <v>Yes</v>
      </c>
    </row>
    <row r="131" spans="1:16" x14ac:dyDescent="0.2">
      <c r="A131" s="26" t="s">
        <v>264</v>
      </c>
      <c r="B131" s="54">
        <v>0</v>
      </c>
      <c r="C131" s="54">
        <v>0</v>
      </c>
      <c r="D131" s="54">
        <v>0</v>
      </c>
      <c r="E131" s="53">
        <v>-0.79</v>
      </c>
      <c r="F131" s="53">
        <v>-0.3</v>
      </c>
      <c r="G131" s="53">
        <v>3.36</v>
      </c>
      <c r="H131" s="54">
        <v>0.12</v>
      </c>
      <c r="I131" s="54">
        <v>-0.14000000000000001</v>
      </c>
      <c r="J131" s="54">
        <v>3.7</v>
      </c>
      <c r="L131" s="55">
        <f t="shared" si="27"/>
        <v>0.59430236047863794</v>
      </c>
      <c r="M131" s="56" t="str">
        <f t="shared" si="28"/>
        <v/>
      </c>
      <c r="O131" s="55">
        <f t="shared" si="29"/>
        <v>0.37817585284902122</v>
      </c>
      <c r="P131" s="56" t="str">
        <f t="shared" si="30"/>
        <v/>
      </c>
    </row>
    <row r="132" spans="1:16" x14ac:dyDescent="0.2">
      <c r="A132" s="26" t="s">
        <v>359</v>
      </c>
      <c r="B132" s="54">
        <v>0</v>
      </c>
      <c r="C132" s="54">
        <v>0</v>
      </c>
      <c r="D132" s="54">
        <v>0</v>
      </c>
      <c r="E132" s="53">
        <v>0.65</v>
      </c>
      <c r="F132" s="53">
        <v>0.77</v>
      </c>
      <c r="G132" s="53">
        <v>0.12</v>
      </c>
      <c r="H132" s="54">
        <v>0.37</v>
      </c>
      <c r="I132" s="54">
        <v>0.55000000000000004</v>
      </c>
      <c r="J132" s="54">
        <v>0.11</v>
      </c>
      <c r="L132" s="55">
        <f t="shared" si="27"/>
        <v>6.1939677797851221E-2</v>
      </c>
      <c r="M132" s="56" t="str">
        <f t="shared" si="28"/>
        <v/>
      </c>
      <c r="O132" s="57">
        <f t="shared" si="29"/>
        <v>5.475581082719419E-2</v>
      </c>
      <c r="P132" s="58" t="str">
        <f t="shared" si="30"/>
        <v/>
      </c>
    </row>
    <row r="133" spans="1:16" x14ac:dyDescent="0.2">
      <c r="A133" s="26" t="s">
        <v>267</v>
      </c>
      <c r="B133" s="54">
        <v>0</v>
      </c>
      <c r="C133" s="54">
        <v>0</v>
      </c>
      <c r="D133" s="54">
        <v>0</v>
      </c>
      <c r="E133" s="53">
        <v>-0.56000000000000005</v>
      </c>
      <c r="F133" s="53">
        <v>-0.34</v>
      </c>
      <c r="G133" s="53">
        <v>0.05</v>
      </c>
      <c r="H133" s="54">
        <v>-1.31</v>
      </c>
      <c r="I133" s="54">
        <v>-0.15</v>
      </c>
      <c r="J133" s="54">
        <v>0.1</v>
      </c>
      <c r="L133" s="55">
        <f t="shared" si="27"/>
        <v>0.18735387755348212</v>
      </c>
      <c r="M133" s="56" t="str">
        <f t="shared" si="28"/>
        <v/>
      </c>
      <c r="O133" s="55">
        <f t="shared" si="29"/>
        <v>0.35556507372976931</v>
      </c>
      <c r="P133" s="56" t="str">
        <f t="shared" si="30"/>
        <v/>
      </c>
    </row>
    <row r="134" spans="1:16" x14ac:dyDescent="0.2">
      <c r="A134" s="26" t="s">
        <v>268</v>
      </c>
      <c r="B134" s="54">
        <v>0</v>
      </c>
      <c r="C134" s="54">
        <v>0</v>
      </c>
      <c r="D134" s="54">
        <v>0</v>
      </c>
      <c r="E134" s="53">
        <v>-0.06</v>
      </c>
      <c r="F134" s="53">
        <v>-7.0000000000000007E-2</v>
      </c>
      <c r="G134" s="53">
        <v>0.23</v>
      </c>
      <c r="H134" s="54">
        <v>0.18</v>
      </c>
      <c r="I134" s="54">
        <v>0.08</v>
      </c>
      <c r="J134" s="54">
        <v>0.66</v>
      </c>
      <c r="L134" s="55">
        <f t="shared" si="27"/>
        <v>0.75177291880134423</v>
      </c>
      <c r="M134" s="56" t="str">
        <f>IF(L134&lt;=0.05,"Yes","")</f>
        <v/>
      </c>
      <c r="O134" s="55">
        <f t="shared" si="29"/>
        <v>0.16184653326971196</v>
      </c>
      <c r="P134" s="56" t="str">
        <f>IF(O134&lt;=0.05,"Yes","")</f>
        <v/>
      </c>
    </row>
    <row r="135" spans="1:16" x14ac:dyDescent="0.2">
      <c r="A135" s="26" t="s">
        <v>269</v>
      </c>
      <c r="B135" s="54">
        <v>0</v>
      </c>
      <c r="C135" s="54">
        <v>0</v>
      </c>
      <c r="D135" s="54">
        <v>0</v>
      </c>
      <c r="E135" s="53">
        <v>-0.3</v>
      </c>
      <c r="F135" s="53">
        <v>-0.2</v>
      </c>
      <c r="G135" s="53">
        <v>0.76</v>
      </c>
      <c r="H135" s="54">
        <v>0.24</v>
      </c>
      <c r="I135" s="54">
        <v>-0.45</v>
      </c>
      <c r="J135" s="54">
        <v>1.2</v>
      </c>
      <c r="L135" s="55">
        <f t="shared" si="27"/>
        <v>0.81022816523074204</v>
      </c>
      <c r="M135" s="56" t="str">
        <f t="shared" ref="M135:M153" si="31">IF(L135&lt;=0.05,"Yes","")</f>
        <v/>
      </c>
      <c r="O135" s="55">
        <f t="shared" si="29"/>
        <v>0.52828237381586174</v>
      </c>
      <c r="P135" s="56" t="str">
        <f t="shared" ref="P135:P153" si="32">IF(O135&lt;=0.05,"Yes","")</f>
        <v/>
      </c>
    </row>
    <row r="136" spans="1:16" x14ac:dyDescent="0.2">
      <c r="A136" s="26" t="s">
        <v>286</v>
      </c>
      <c r="B136" s="54">
        <v>0</v>
      </c>
      <c r="C136" s="54">
        <v>0</v>
      </c>
      <c r="D136" s="54">
        <v>0</v>
      </c>
      <c r="E136" s="53">
        <v>-0.86</v>
      </c>
      <c r="F136" s="53">
        <v>0.25</v>
      </c>
      <c r="G136" s="53">
        <v>3.51</v>
      </c>
      <c r="H136" s="54">
        <v>0.28999999999999998</v>
      </c>
      <c r="I136" s="54">
        <v>0.17</v>
      </c>
      <c r="J136" s="54">
        <v>0</v>
      </c>
      <c r="L136" s="55">
        <f t="shared" si="27"/>
        <v>0.50195005570400686</v>
      </c>
      <c r="M136" s="56" t="str">
        <f t="shared" si="31"/>
        <v/>
      </c>
      <c r="O136" s="55">
        <f t="shared" si="29"/>
        <v>0.14244849725262812</v>
      </c>
      <c r="P136" s="56" t="str">
        <f t="shared" si="32"/>
        <v/>
      </c>
    </row>
    <row r="137" spans="1:16" x14ac:dyDescent="0.2">
      <c r="A137" s="26" t="s">
        <v>287</v>
      </c>
      <c r="B137" s="54">
        <v>0</v>
      </c>
      <c r="C137" s="54">
        <v>0</v>
      </c>
      <c r="D137" s="54">
        <v>0</v>
      </c>
      <c r="E137" s="53">
        <v>-0.11</v>
      </c>
      <c r="F137" s="53">
        <v>-0.1</v>
      </c>
      <c r="G137" s="53">
        <v>0</v>
      </c>
      <c r="H137" s="54">
        <v>0.32</v>
      </c>
      <c r="I137" s="54">
        <v>0</v>
      </c>
      <c r="J137" s="54">
        <v>0</v>
      </c>
      <c r="L137" s="55">
        <f t="shared" si="27"/>
        <v>0.11701767633663412</v>
      </c>
      <c r="M137" s="56" t="str">
        <f t="shared" si="31"/>
        <v/>
      </c>
      <c r="O137" s="55">
        <f t="shared" si="29"/>
        <v>0.37390096630005903</v>
      </c>
      <c r="P137" s="56" t="str">
        <f t="shared" si="32"/>
        <v/>
      </c>
    </row>
    <row r="138" spans="1:16" x14ac:dyDescent="0.2">
      <c r="A138" s="26" t="s">
        <v>270</v>
      </c>
      <c r="B138" s="54">
        <v>0</v>
      </c>
      <c r="C138" s="54">
        <v>0</v>
      </c>
      <c r="D138" s="54">
        <v>0</v>
      </c>
      <c r="E138" s="53">
        <v>0</v>
      </c>
      <c r="F138" s="53">
        <v>-0.79</v>
      </c>
      <c r="G138" s="53">
        <v>0</v>
      </c>
      <c r="H138" s="54">
        <v>0.62</v>
      </c>
      <c r="I138" s="54">
        <v>-0.79</v>
      </c>
      <c r="J138" s="54">
        <v>0</v>
      </c>
      <c r="L138" s="55">
        <f t="shared" si="27"/>
        <v>0.37390096630005903</v>
      </c>
      <c r="M138" s="56" t="str">
        <f t="shared" si="31"/>
        <v/>
      </c>
      <c r="O138" s="55">
        <f t="shared" si="29"/>
        <v>0.89625410593831045</v>
      </c>
      <c r="P138" s="56" t="str">
        <f t="shared" si="32"/>
        <v/>
      </c>
    </row>
    <row r="139" spans="1:16" x14ac:dyDescent="0.2">
      <c r="A139" s="26" t="s">
        <v>360</v>
      </c>
      <c r="B139" s="54">
        <v>0</v>
      </c>
      <c r="C139" s="54">
        <v>0</v>
      </c>
      <c r="D139" s="54">
        <v>0</v>
      </c>
      <c r="E139" s="53">
        <v>0.24</v>
      </c>
      <c r="F139" s="53">
        <v>-0.15</v>
      </c>
      <c r="G139" s="53">
        <v>0.27</v>
      </c>
      <c r="H139" s="54">
        <v>0.54</v>
      </c>
      <c r="I139" s="54">
        <v>-0.04</v>
      </c>
      <c r="J139" s="54">
        <v>0.56000000000000005</v>
      </c>
      <c r="L139" s="55">
        <f t="shared" si="27"/>
        <v>0.42516039453961535</v>
      </c>
      <c r="M139" s="56" t="str">
        <f t="shared" si="31"/>
        <v/>
      </c>
      <c r="O139" s="55">
        <f t="shared" si="29"/>
        <v>0.14694869227799415</v>
      </c>
      <c r="P139" s="56" t="str">
        <f t="shared" si="32"/>
        <v/>
      </c>
    </row>
    <row r="140" spans="1:16" x14ac:dyDescent="0.2">
      <c r="A140" s="26" t="s">
        <v>288</v>
      </c>
      <c r="B140" s="54">
        <v>0</v>
      </c>
      <c r="C140" s="54">
        <v>0</v>
      </c>
      <c r="D140" s="54">
        <v>0</v>
      </c>
      <c r="E140" s="53">
        <v>0.09</v>
      </c>
      <c r="F140" s="53">
        <v>0.59</v>
      </c>
      <c r="G140" s="53">
        <v>0.28000000000000003</v>
      </c>
      <c r="H140" s="54">
        <v>0.39</v>
      </c>
      <c r="I140" s="54">
        <v>0.33</v>
      </c>
      <c r="J140" s="54">
        <v>-0.12</v>
      </c>
      <c r="L140" s="55">
        <f t="shared" si="27"/>
        <v>9.3062391521369386E-2</v>
      </c>
      <c r="M140" s="56" t="str">
        <f t="shared" si="31"/>
        <v/>
      </c>
      <c r="O140" s="55">
        <f t="shared" si="29"/>
        <v>0.28183721692483776</v>
      </c>
      <c r="P140" s="56" t="str">
        <f t="shared" si="32"/>
        <v/>
      </c>
    </row>
    <row r="141" spans="1:16" x14ac:dyDescent="0.2">
      <c r="A141" s="26" t="s">
        <v>361</v>
      </c>
      <c r="B141" s="54">
        <v>0</v>
      </c>
      <c r="C141" s="54">
        <v>0</v>
      </c>
      <c r="D141" s="54">
        <v>0</v>
      </c>
      <c r="E141" s="53">
        <v>0.18</v>
      </c>
      <c r="F141" s="53">
        <v>0.32</v>
      </c>
      <c r="G141" s="53">
        <v>-0.2</v>
      </c>
      <c r="H141" s="54">
        <v>0.11</v>
      </c>
      <c r="I141" s="54">
        <v>-0.12</v>
      </c>
      <c r="J141" s="54">
        <v>-0.19</v>
      </c>
      <c r="L141" s="55">
        <f t="shared" si="27"/>
        <v>0.55481278622867047</v>
      </c>
      <c r="M141" s="56" t="str">
        <f t="shared" si="31"/>
        <v/>
      </c>
      <c r="O141" s="55">
        <f t="shared" si="29"/>
        <v>0.50271688469032894</v>
      </c>
      <c r="P141" s="56" t="str">
        <f t="shared" si="32"/>
        <v/>
      </c>
    </row>
    <row r="142" spans="1:16" x14ac:dyDescent="0.2">
      <c r="A142" s="26" t="s">
        <v>362</v>
      </c>
      <c r="B142" s="54">
        <v>0</v>
      </c>
      <c r="C142" s="54">
        <v>0</v>
      </c>
      <c r="D142" s="54">
        <v>0</v>
      </c>
      <c r="E142" s="53">
        <v>0.17</v>
      </c>
      <c r="F142" s="53">
        <v>-0.11</v>
      </c>
      <c r="G142" s="53">
        <v>0</v>
      </c>
      <c r="H142" s="54">
        <v>0.14000000000000001</v>
      </c>
      <c r="I142" s="54">
        <v>-0.08</v>
      </c>
      <c r="J142" s="54">
        <v>3.33</v>
      </c>
      <c r="L142" s="55">
        <f t="shared" si="27"/>
        <v>0.81810494618346352</v>
      </c>
      <c r="M142" s="56" t="str">
        <f t="shared" si="31"/>
        <v/>
      </c>
      <c r="O142" s="55">
        <f t="shared" si="29"/>
        <v>0.36306512982836353</v>
      </c>
      <c r="P142" s="56" t="str">
        <f t="shared" si="32"/>
        <v/>
      </c>
    </row>
    <row r="143" spans="1:16" x14ac:dyDescent="0.2">
      <c r="A143" s="26" t="s">
        <v>275</v>
      </c>
      <c r="B143" s="54">
        <v>0</v>
      </c>
      <c r="C143" s="54">
        <v>0</v>
      </c>
      <c r="D143" s="54">
        <v>0</v>
      </c>
      <c r="E143" s="53">
        <v>-0.15</v>
      </c>
      <c r="F143" s="53">
        <v>-0.06</v>
      </c>
      <c r="G143" s="53">
        <v>-0.18</v>
      </c>
      <c r="H143" s="54">
        <v>0.24</v>
      </c>
      <c r="I143" s="54">
        <v>-7.0000000000000007E-2</v>
      </c>
      <c r="J143" s="54">
        <v>-0.66</v>
      </c>
      <c r="L143" s="57">
        <f t="shared" si="27"/>
        <v>2.2645999311240124E-2</v>
      </c>
      <c r="M143" s="58" t="str">
        <f t="shared" si="31"/>
        <v>Yes</v>
      </c>
      <c r="O143" s="55">
        <f t="shared" si="29"/>
        <v>0.56956705024622933</v>
      </c>
      <c r="P143" s="56" t="str">
        <f t="shared" si="32"/>
        <v/>
      </c>
    </row>
    <row r="144" spans="1:16" x14ac:dyDescent="0.2">
      <c r="A144" s="26" t="s">
        <v>363</v>
      </c>
      <c r="B144" s="54">
        <v>0</v>
      </c>
      <c r="C144" s="54">
        <v>0</v>
      </c>
      <c r="D144" s="54">
        <v>0</v>
      </c>
      <c r="E144" s="53">
        <v>-0.13</v>
      </c>
      <c r="F144" s="53">
        <v>0.38</v>
      </c>
      <c r="G144" s="53">
        <v>0</v>
      </c>
      <c r="H144" s="54">
        <v>-0.19</v>
      </c>
      <c r="I144" s="54">
        <v>-0.11</v>
      </c>
      <c r="J144" s="54">
        <v>0</v>
      </c>
      <c r="L144" s="55">
        <f t="shared" si="27"/>
        <v>0.61494394482210957</v>
      </c>
      <c r="M144" s="56" t="str">
        <f t="shared" si="31"/>
        <v/>
      </c>
      <c r="O144" s="55">
        <f t="shared" si="29"/>
        <v>0.14359563664263203</v>
      </c>
      <c r="P144" s="56" t="str">
        <f t="shared" si="32"/>
        <v/>
      </c>
    </row>
    <row r="145" spans="1:16" x14ac:dyDescent="0.2">
      <c r="A145" s="26" t="s">
        <v>292</v>
      </c>
      <c r="B145" s="54">
        <v>0</v>
      </c>
      <c r="C145" s="54">
        <v>0</v>
      </c>
      <c r="D145" s="54">
        <v>0</v>
      </c>
      <c r="E145" s="53">
        <v>0</v>
      </c>
      <c r="F145" s="53">
        <v>-0.55000000000000004</v>
      </c>
      <c r="G145" s="53">
        <v>-0.23</v>
      </c>
      <c r="H145" s="54">
        <v>0</v>
      </c>
      <c r="I145" s="54">
        <v>-0.25</v>
      </c>
      <c r="J145" s="54">
        <v>0.2</v>
      </c>
      <c r="L145" s="55">
        <f t="shared" si="27"/>
        <v>0.17836869823871432</v>
      </c>
      <c r="M145" s="56" t="str">
        <f t="shared" si="31"/>
        <v/>
      </c>
      <c r="O145" s="55">
        <f t="shared" si="29"/>
        <v>0.90429889822245868</v>
      </c>
      <c r="P145" s="56" t="str">
        <f t="shared" si="32"/>
        <v/>
      </c>
    </row>
    <row r="146" spans="1:16" x14ac:dyDescent="0.2">
      <c r="A146" s="26" t="s">
        <v>278</v>
      </c>
      <c r="B146" s="54">
        <v>0</v>
      </c>
      <c r="C146" s="54">
        <v>0</v>
      </c>
      <c r="D146" s="54">
        <v>0</v>
      </c>
      <c r="E146" s="53">
        <v>-0.68</v>
      </c>
      <c r="F146" s="53">
        <v>-0.19</v>
      </c>
      <c r="G146" s="53">
        <v>-0.79</v>
      </c>
      <c r="H146" s="54">
        <v>-0.13</v>
      </c>
      <c r="I146" s="54">
        <v>0.31</v>
      </c>
      <c r="J146" s="54">
        <v>-0.45</v>
      </c>
      <c r="L146" s="57">
        <f t="shared" si="27"/>
        <v>3.9926960402433931E-2</v>
      </c>
      <c r="M146" s="58" t="str">
        <f t="shared" si="31"/>
        <v>Yes</v>
      </c>
      <c r="O146" s="55">
        <f t="shared" si="29"/>
        <v>0.70381018808997808</v>
      </c>
      <c r="P146" s="56" t="str">
        <f t="shared" si="32"/>
        <v/>
      </c>
    </row>
    <row r="147" spans="1:16" x14ac:dyDescent="0.2">
      <c r="A147" s="26" t="s">
        <v>279</v>
      </c>
      <c r="B147" s="54">
        <v>0</v>
      </c>
      <c r="C147" s="54">
        <v>0</v>
      </c>
      <c r="D147" s="54">
        <v>0</v>
      </c>
      <c r="E147" s="53">
        <v>0.89</v>
      </c>
      <c r="F147" s="53">
        <v>0.08</v>
      </c>
      <c r="G147" s="53">
        <v>0</v>
      </c>
      <c r="H147" s="54">
        <v>0.2</v>
      </c>
      <c r="I147" s="54">
        <v>0.08</v>
      </c>
      <c r="J147" s="54">
        <v>1.69</v>
      </c>
      <c r="L147" s="55">
        <f t="shared" si="27"/>
        <v>0.31887856523429725</v>
      </c>
      <c r="M147" s="56" t="str">
        <f t="shared" si="31"/>
        <v/>
      </c>
      <c r="O147" s="55">
        <f t="shared" si="29"/>
        <v>0.27354053053909511</v>
      </c>
      <c r="P147" s="56" t="str">
        <f t="shared" si="32"/>
        <v/>
      </c>
    </row>
    <row r="148" spans="1:16" x14ac:dyDescent="0.2">
      <c r="A148" s="26" t="s">
        <v>293</v>
      </c>
      <c r="B148" s="54">
        <v>0</v>
      </c>
      <c r="C148" s="54">
        <v>0</v>
      </c>
      <c r="D148" s="54">
        <v>0</v>
      </c>
      <c r="E148" s="53">
        <v>0.54</v>
      </c>
      <c r="F148" s="53">
        <v>-1.68</v>
      </c>
      <c r="G148" s="53">
        <v>-1.07</v>
      </c>
      <c r="H148" s="54">
        <v>-0.06</v>
      </c>
      <c r="I148" s="54">
        <v>-2.4</v>
      </c>
      <c r="J148" s="54">
        <v>-1.81</v>
      </c>
      <c r="L148" s="55">
        <f t="shared" si="27"/>
        <v>0.32827623302920239</v>
      </c>
      <c r="M148" s="56" t="str">
        <f t="shared" si="31"/>
        <v/>
      </c>
      <c r="O148" s="55">
        <f t="shared" si="29"/>
        <v>0.11275749085793048</v>
      </c>
      <c r="P148" s="56" t="str">
        <f t="shared" si="32"/>
        <v/>
      </c>
    </row>
    <row r="149" spans="1:16" x14ac:dyDescent="0.2">
      <c r="A149" s="26" t="s">
        <v>280</v>
      </c>
      <c r="B149" s="54">
        <v>0</v>
      </c>
      <c r="C149" s="54">
        <v>0</v>
      </c>
      <c r="D149" s="54">
        <v>0</v>
      </c>
      <c r="E149" s="53">
        <v>0.39</v>
      </c>
      <c r="F149" s="53">
        <v>0.18</v>
      </c>
      <c r="G149" s="53">
        <v>0.92</v>
      </c>
      <c r="H149" s="54">
        <v>0.13</v>
      </c>
      <c r="I149" s="54">
        <v>-0.23</v>
      </c>
      <c r="J149" s="54">
        <v>0.25</v>
      </c>
      <c r="L149" s="55">
        <f t="shared" si="27"/>
        <v>8.7087653634827747E-2</v>
      </c>
      <c r="M149" s="56" t="str">
        <f t="shared" si="31"/>
        <v/>
      </c>
      <c r="O149" s="55">
        <f t="shared" si="29"/>
        <v>0.74629608145355819</v>
      </c>
      <c r="P149" s="56" t="str">
        <f t="shared" si="32"/>
        <v/>
      </c>
    </row>
    <row r="150" spans="1:16" x14ac:dyDescent="0.2">
      <c r="A150" s="26" t="s">
        <v>281</v>
      </c>
      <c r="B150" s="54">
        <v>0</v>
      </c>
      <c r="C150" s="54">
        <v>0</v>
      </c>
      <c r="D150" s="54">
        <v>0</v>
      </c>
      <c r="E150" s="53">
        <v>-0.16</v>
      </c>
      <c r="F150" s="53">
        <v>-0.15</v>
      </c>
      <c r="G150" s="53">
        <v>-0.61</v>
      </c>
      <c r="H150" s="54">
        <v>-7.0000000000000007E-2</v>
      </c>
      <c r="I150" s="54">
        <v>-0.33</v>
      </c>
      <c r="J150" s="54">
        <v>-0.61</v>
      </c>
      <c r="L150" s="55">
        <f t="shared" si="27"/>
        <v>0.11328952491895831</v>
      </c>
      <c r="M150" s="56" t="str">
        <f t="shared" si="31"/>
        <v/>
      </c>
      <c r="O150" s="55">
        <f t="shared" si="29"/>
        <v>9.6973379847048499E-2</v>
      </c>
      <c r="P150" s="56" t="str">
        <f t="shared" si="32"/>
        <v/>
      </c>
    </row>
    <row r="151" spans="1:16" x14ac:dyDescent="0.2">
      <c r="A151" s="26" t="s">
        <v>364</v>
      </c>
      <c r="B151" s="54">
        <v>0</v>
      </c>
      <c r="C151" s="54">
        <v>0</v>
      </c>
      <c r="D151" s="54">
        <v>0</v>
      </c>
      <c r="E151" s="53">
        <v>0.32</v>
      </c>
      <c r="F151" s="53">
        <v>1.04</v>
      </c>
      <c r="G151" s="53">
        <v>0</v>
      </c>
      <c r="H151" s="54">
        <v>0.46</v>
      </c>
      <c r="I151" s="54">
        <v>0.49</v>
      </c>
      <c r="J151" s="54">
        <v>2.04</v>
      </c>
      <c r="L151" s="55">
        <f t="shared" si="27"/>
        <v>0.2144682743612728</v>
      </c>
      <c r="M151" s="56" t="str">
        <f t="shared" si="31"/>
        <v/>
      </c>
      <c r="O151" s="55">
        <f t="shared" si="29"/>
        <v>0.12870439425705743</v>
      </c>
      <c r="P151" s="56" t="str">
        <f t="shared" si="32"/>
        <v/>
      </c>
    </row>
    <row r="152" spans="1:16" x14ac:dyDescent="0.2">
      <c r="A152" s="26" t="s">
        <v>365</v>
      </c>
      <c r="B152" s="54">
        <v>0</v>
      </c>
      <c r="C152" s="54">
        <v>0</v>
      </c>
      <c r="D152" s="54">
        <v>0</v>
      </c>
      <c r="E152" s="53">
        <v>-7.0000000000000007E-2</v>
      </c>
      <c r="F152" s="53">
        <v>-0.14000000000000001</v>
      </c>
      <c r="G152" s="53">
        <v>0</v>
      </c>
      <c r="H152" s="54">
        <v>0.06</v>
      </c>
      <c r="I152" s="54">
        <v>-0.17</v>
      </c>
      <c r="J152" s="54">
        <v>1.55</v>
      </c>
      <c r="L152" s="55">
        <f t="shared" si="27"/>
        <v>0.15830242337545794</v>
      </c>
      <c r="M152" s="56" t="str">
        <f t="shared" si="31"/>
        <v/>
      </c>
      <c r="O152" s="55">
        <f t="shared" si="29"/>
        <v>0.42358285771944271</v>
      </c>
      <c r="P152" s="56" t="str">
        <f t="shared" si="32"/>
        <v/>
      </c>
    </row>
    <row r="153" spans="1:16" x14ac:dyDescent="0.2">
      <c r="A153" s="26" t="s">
        <v>366</v>
      </c>
      <c r="B153" s="54">
        <v>0</v>
      </c>
      <c r="C153" s="54">
        <v>0</v>
      </c>
      <c r="D153" s="54">
        <v>0</v>
      </c>
      <c r="E153" s="53">
        <v>-0.17</v>
      </c>
      <c r="F153" s="53">
        <v>-0.21</v>
      </c>
      <c r="G153" s="53">
        <v>-0.41</v>
      </c>
      <c r="H153" s="54">
        <v>-0.2</v>
      </c>
      <c r="I153" s="54">
        <v>-0.28000000000000003</v>
      </c>
      <c r="J153" s="54">
        <v>-1.0900000000000001</v>
      </c>
      <c r="L153" s="57">
        <f t="shared" si="27"/>
        <v>2.385840572455409E-2</v>
      </c>
      <c r="M153" s="58" t="str">
        <f t="shared" si="31"/>
        <v>Yes</v>
      </c>
      <c r="O153" s="55">
        <f t="shared" si="29"/>
        <v>0.13944413090581659</v>
      </c>
      <c r="P153" s="56" t="str">
        <f t="shared" si="32"/>
        <v/>
      </c>
    </row>
    <row r="154" spans="1:16" x14ac:dyDescent="0.2">
      <c r="A154" s="61"/>
      <c r="L154" s="62"/>
      <c r="M154" s="63"/>
      <c r="O154" s="62"/>
      <c r="P154" s="63"/>
    </row>
    <row r="156" spans="1:16" x14ac:dyDescent="0.2">
      <c r="A156" s="153" t="s">
        <v>370</v>
      </c>
      <c r="B156" s="129"/>
      <c r="C156" s="130"/>
      <c r="D156" s="130"/>
      <c r="E156" s="130"/>
      <c r="F156" s="130"/>
      <c r="G156" s="130"/>
      <c r="H156" s="130"/>
      <c r="I156" s="130"/>
      <c r="J156" s="130"/>
      <c r="L156" s="122" t="s">
        <v>353</v>
      </c>
      <c r="M156" s="122"/>
      <c r="O156" s="122" t="s">
        <v>354</v>
      </c>
      <c r="P156" s="122"/>
    </row>
    <row r="157" spans="1:16" x14ac:dyDescent="0.2">
      <c r="A157" s="153"/>
      <c r="B157" s="140" t="s">
        <v>201</v>
      </c>
      <c r="C157" s="140"/>
      <c r="D157" s="140"/>
      <c r="E157" s="141" t="s">
        <v>355</v>
      </c>
      <c r="F157" s="141"/>
      <c r="G157" s="141"/>
      <c r="H157" s="154" t="s">
        <v>356</v>
      </c>
      <c r="I157" s="155"/>
      <c r="J157" s="156"/>
      <c r="L157" s="52" t="s">
        <v>357</v>
      </c>
      <c r="M157" s="52" t="s">
        <v>358</v>
      </c>
      <c r="O157" s="52" t="s">
        <v>357</v>
      </c>
      <c r="P157" s="52" t="s">
        <v>358</v>
      </c>
    </row>
    <row r="158" spans="1:16" x14ac:dyDescent="0.2">
      <c r="A158" s="26" t="s">
        <v>260</v>
      </c>
      <c r="B158" s="54">
        <v>0</v>
      </c>
      <c r="C158" s="54">
        <v>0</v>
      </c>
      <c r="D158" s="54">
        <v>0</v>
      </c>
      <c r="E158" s="53">
        <v>0.03</v>
      </c>
      <c r="F158" s="53">
        <v>-0.27</v>
      </c>
      <c r="G158" s="53">
        <v>0.13</v>
      </c>
      <c r="H158" s="54">
        <v>0.15</v>
      </c>
      <c r="I158" s="54">
        <v>-0.14000000000000001</v>
      </c>
      <c r="J158" s="54">
        <v>0</v>
      </c>
      <c r="L158" s="55">
        <f t="shared" ref="L158:L184" si="33">_xlfn.T.TEST(B158:D158,E158:G158,2,2)</f>
        <v>0.77551733473401707</v>
      </c>
      <c r="M158" s="56" t="str">
        <f t="shared" ref="M158:M164" si="34">IF(L158&lt;=0.05,"Yes","")</f>
        <v/>
      </c>
      <c r="O158" s="55">
        <f t="shared" ref="O158:O184" si="35">_xlfn.T.TEST(B158:D158,H158:J158,2,2)</f>
        <v>0.97015282503504774</v>
      </c>
      <c r="P158" s="56" t="str">
        <f t="shared" ref="P158:P164" si="36">IF(O158&lt;=0.05,"Yes","")</f>
        <v/>
      </c>
    </row>
    <row r="159" spans="1:16" x14ac:dyDescent="0.2">
      <c r="A159" s="26" t="s">
        <v>261</v>
      </c>
      <c r="B159" s="54">
        <v>0</v>
      </c>
      <c r="C159" s="54">
        <v>0</v>
      </c>
      <c r="D159" s="54">
        <v>0</v>
      </c>
      <c r="E159" s="53">
        <v>0.41</v>
      </c>
      <c r="F159" s="53">
        <v>-0.48</v>
      </c>
      <c r="G159" s="53">
        <v>0.48</v>
      </c>
      <c r="H159" s="54">
        <v>0.7</v>
      </c>
      <c r="I159" s="54">
        <v>-0.49</v>
      </c>
      <c r="J159" s="54">
        <v>1.17</v>
      </c>
      <c r="L159" s="55">
        <f t="shared" si="33"/>
        <v>0.68113883148305343</v>
      </c>
      <c r="M159" s="56" t="str">
        <f t="shared" si="34"/>
        <v/>
      </c>
      <c r="O159" s="55">
        <f t="shared" si="35"/>
        <v>0.40447280253333734</v>
      </c>
      <c r="P159" s="56" t="str">
        <f t="shared" si="36"/>
        <v/>
      </c>
    </row>
    <row r="160" spans="1:16" x14ac:dyDescent="0.2">
      <c r="A160" s="26" t="s">
        <v>262</v>
      </c>
      <c r="B160" s="54">
        <v>0</v>
      </c>
      <c r="C160" s="54">
        <v>0</v>
      </c>
      <c r="D160" s="54">
        <v>0</v>
      </c>
      <c r="E160" s="53">
        <v>0.18</v>
      </c>
      <c r="F160" s="53">
        <v>-0.22</v>
      </c>
      <c r="G160" s="53">
        <v>0.38</v>
      </c>
      <c r="H160" s="54">
        <v>0.24</v>
      </c>
      <c r="I160" s="54">
        <v>-0.06</v>
      </c>
      <c r="J160" s="54">
        <v>0.68</v>
      </c>
      <c r="L160" s="55">
        <f t="shared" si="33"/>
        <v>0.55550010335137068</v>
      </c>
      <c r="M160" s="56" t="str">
        <f t="shared" si="34"/>
        <v/>
      </c>
      <c r="O160" s="55">
        <f t="shared" si="35"/>
        <v>0.25308442303237566</v>
      </c>
      <c r="P160" s="56" t="str">
        <f t="shared" si="36"/>
        <v/>
      </c>
    </row>
    <row r="161" spans="1:16" x14ac:dyDescent="0.2">
      <c r="A161" s="26" t="s">
        <v>263</v>
      </c>
      <c r="B161" s="54">
        <v>0</v>
      </c>
      <c r="C161" s="54">
        <v>0</v>
      </c>
      <c r="D161" s="54">
        <v>0</v>
      </c>
      <c r="E161" s="53">
        <v>2.71</v>
      </c>
      <c r="F161" s="53">
        <v>1.95</v>
      </c>
      <c r="G161" s="53">
        <v>2.68</v>
      </c>
      <c r="H161" s="54">
        <v>0.93</v>
      </c>
      <c r="I161" s="54">
        <v>1.27</v>
      </c>
      <c r="J161" s="54">
        <v>2</v>
      </c>
      <c r="L161" s="57">
        <f t="shared" si="33"/>
        <v>5.9670432693399104E-4</v>
      </c>
      <c r="M161" s="58" t="str">
        <f t="shared" si="34"/>
        <v>Yes</v>
      </c>
      <c r="O161" s="57">
        <f t="shared" si="35"/>
        <v>1.1374994659257228E-2</v>
      </c>
      <c r="P161" s="58" t="str">
        <f t="shared" si="36"/>
        <v>Yes</v>
      </c>
    </row>
    <row r="162" spans="1:16" x14ac:dyDescent="0.2">
      <c r="A162" s="26" t="s">
        <v>264</v>
      </c>
      <c r="B162" s="54">
        <v>0</v>
      </c>
      <c r="C162" s="54">
        <v>0</v>
      </c>
      <c r="D162" s="54">
        <v>0</v>
      </c>
      <c r="E162" s="53">
        <v>0.36</v>
      </c>
      <c r="F162" s="53">
        <v>-1.35</v>
      </c>
      <c r="G162" s="53">
        <v>-1.38</v>
      </c>
      <c r="H162" s="54">
        <v>0.57999999999999996</v>
      </c>
      <c r="I162" s="54">
        <v>-1.06</v>
      </c>
      <c r="J162" s="54">
        <v>-1.38</v>
      </c>
      <c r="L162" s="55">
        <f t="shared" si="33"/>
        <v>0.24147628225036516</v>
      </c>
      <c r="M162" s="56" t="str">
        <f t="shared" si="34"/>
        <v/>
      </c>
      <c r="O162" s="55">
        <f t="shared" si="35"/>
        <v>0.36485347996060152</v>
      </c>
      <c r="P162" s="56" t="str">
        <f t="shared" si="36"/>
        <v/>
      </c>
    </row>
    <row r="163" spans="1:16" x14ac:dyDescent="0.2">
      <c r="A163" s="26" t="s">
        <v>359</v>
      </c>
      <c r="B163" s="54">
        <v>0</v>
      </c>
      <c r="C163" s="54">
        <v>0</v>
      </c>
      <c r="D163" s="54">
        <v>0</v>
      </c>
      <c r="E163" s="53">
        <v>0.45</v>
      </c>
      <c r="F163" s="53">
        <v>-0.21</v>
      </c>
      <c r="G163" s="53">
        <v>0.36</v>
      </c>
      <c r="H163" s="54">
        <v>-0.21</v>
      </c>
      <c r="I163" s="54">
        <v>-0.39</v>
      </c>
      <c r="J163" s="54">
        <v>0.12</v>
      </c>
      <c r="L163" s="55">
        <f t="shared" si="33"/>
        <v>0.38791865957491789</v>
      </c>
      <c r="M163" s="56" t="str">
        <f t="shared" si="34"/>
        <v/>
      </c>
      <c r="O163" s="55">
        <f t="shared" si="35"/>
        <v>0.34431466916730147</v>
      </c>
      <c r="P163" s="56" t="str">
        <f t="shared" si="36"/>
        <v/>
      </c>
    </row>
    <row r="164" spans="1:16" x14ac:dyDescent="0.2">
      <c r="A164" s="26" t="s">
        <v>267</v>
      </c>
      <c r="B164" s="54">
        <v>0</v>
      </c>
      <c r="C164" s="54">
        <v>0</v>
      </c>
      <c r="D164" s="54">
        <v>0</v>
      </c>
      <c r="E164" s="53">
        <v>0.95</v>
      </c>
      <c r="F164" s="53">
        <v>-0.62</v>
      </c>
      <c r="G164" s="53">
        <v>0.42</v>
      </c>
      <c r="H164" s="54">
        <v>0.84</v>
      </c>
      <c r="I164" s="54">
        <v>-0.57999999999999996</v>
      </c>
      <c r="J164" s="54">
        <v>0.39</v>
      </c>
      <c r="L164" s="55">
        <f t="shared" si="33"/>
        <v>0.61650161723795827</v>
      </c>
      <c r="M164" s="56" t="str">
        <f t="shared" si="34"/>
        <v/>
      </c>
      <c r="O164" s="55">
        <f t="shared" si="35"/>
        <v>0.63234615858079812</v>
      </c>
      <c r="P164" s="56" t="str">
        <f t="shared" si="36"/>
        <v/>
      </c>
    </row>
    <row r="165" spans="1:16" x14ac:dyDescent="0.2">
      <c r="A165" s="26" t="s">
        <v>268</v>
      </c>
      <c r="B165" s="54">
        <v>0</v>
      </c>
      <c r="C165" s="54">
        <v>0</v>
      </c>
      <c r="D165" s="54">
        <v>0</v>
      </c>
      <c r="E165" s="53">
        <v>0.17</v>
      </c>
      <c r="F165" s="53">
        <v>-0.19</v>
      </c>
      <c r="G165" s="53">
        <v>0.33</v>
      </c>
      <c r="H165" s="54">
        <v>0.34</v>
      </c>
      <c r="I165" s="54">
        <v>0.02</v>
      </c>
      <c r="J165" s="54">
        <v>0.5</v>
      </c>
      <c r="L165" s="55">
        <f t="shared" si="33"/>
        <v>0.53839628763275904</v>
      </c>
      <c r="M165" s="56" t="str">
        <f>IF(L165&lt;=0.05,"Yes","")</f>
        <v/>
      </c>
      <c r="O165" s="55">
        <f t="shared" si="35"/>
        <v>0.11201380022586893</v>
      </c>
      <c r="P165" s="56" t="str">
        <f>IF(O165&lt;=0.05,"Yes","")</f>
        <v/>
      </c>
    </row>
    <row r="166" spans="1:16" x14ac:dyDescent="0.2">
      <c r="A166" s="26" t="s">
        <v>269</v>
      </c>
      <c r="B166" s="54">
        <v>0</v>
      </c>
      <c r="C166" s="54">
        <v>0</v>
      </c>
      <c r="D166" s="54">
        <v>0</v>
      </c>
      <c r="E166" s="53">
        <v>0.41</v>
      </c>
      <c r="F166" s="53">
        <v>-1.39</v>
      </c>
      <c r="G166" s="53">
        <v>1.0900000000000001</v>
      </c>
      <c r="H166" s="54">
        <v>1.1499999999999999</v>
      </c>
      <c r="I166" s="54">
        <v>-0.38</v>
      </c>
      <c r="J166" s="54">
        <v>0</v>
      </c>
      <c r="L166" s="55">
        <f t="shared" si="33"/>
        <v>0.96284930257237999</v>
      </c>
      <c r="M166" s="56" t="str">
        <f t="shared" ref="M166:M184" si="37">IF(L166&lt;=0.05,"Yes","")</f>
        <v/>
      </c>
      <c r="O166" s="55">
        <f t="shared" si="35"/>
        <v>0.60657153011259268</v>
      </c>
      <c r="P166" s="56" t="str">
        <f t="shared" ref="P166:P184" si="38">IF(O166&lt;=0.05,"Yes","")</f>
        <v/>
      </c>
    </row>
    <row r="167" spans="1:16" x14ac:dyDescent="0.2">
      <c r="A167" s="26" t="s">
        <v>286</v>
      </c>
      <c r="B167" s="54">
        <v>0</v>
      </c>
      <c r="C167" s="54">
        <v>0</v>
      </c>
      <c r="D167" s="54">
        <v>0</v>
      </c>
      <c r="E167" s="53">
        <v>0.13</v>
      </c>
      <c r="F167" s="53">
        <v>-0.69</v>
      </c>
      <c r="G167" s="53">
        <v>0.63</v>
      </c>
      <c r="H167" s="54">
        <v>0.13</v>
      </c>
      <c r="I167" s="54">
        <v>0</v>
      </c>
      <c r="J167" s="54">
        <v>4.2699999999999996</v>
      </c>
      <c r="L167" s="55">
        <f t="shared" si="33"/>
        <v>0.95455255786296345</v>
      </c>
      <c r="M167" s="56" t="str">
        <f t="shared" si="37"/>
        <v/>
      </c>
      <c r="O167" s="55">
        <f t="shared" si="35"/>
        <v>0.3546039253170637</v>
      </c>
      <c r="P167" s="56" t="str">
        <f t="shared" si="38"/>
        <v/>
      </c>
    </row>
    <row r="168" spans="1:16" x14ac:dyDescent="0.2">
      <c r="A168" s="26" t="s">
        <v>287</v>
      </c>
      <c r="B168" s="54">
        <v>0</v>
      </c>
      <c r="C168" s="54">
        <v>0</v>
      </c>
      <c r="D168" s="54">
        <v>0</v>
      </c>
      <c r="E168" s="53">
        <v>0.23</v>
      </c>
      <c r="F168" s="53">
        <v>0.02</v>
      </c>
      <c r="G168" s="53">
        <v>0</v>
      </c>
      <c r="H168" s="54">
        <v>0.21</v>
      </c>
      <c r="I168" s="54">
        <v>0.16</v>
      </c>
      <c r="J168" s="54">
        <v>0</v>
      </c>
      <c r="L168" s="55">
        <f t="shared" si="33"/>
        <v>0.32057500816812745</v>
      </c>
      <c r="M168" s="56" t="str">
        <f t="shared" si="37"/>
        <v/>
      </c>
      <c r="O168" s="55">
        <f t="shared" si="35"/>
        <v>0.12332919482697047</v>
      </c>
      <c r="P168" s="56" t="str">
        <f t="shared" si="38"/>
        <v/>
      </c>
    </row>
    <row r="169" spans="1:16" x14ac:dyDescent="0.2">
      <c r="A169" s="26" t="s">
        <v>270</v>
      </c>
      <c r="B169" s="54">
        <v>0</v>
      </c>
      <c r="C169" s="54">
        <v>0</v>
      </c>
      <c r="D169" s="54">
        <v>0</v>
      </c>
      <c r="E169" s="53">
        <v>1.6</v>
      </c>
      <c r="F169" s="53">
        <v>-0.39</v>
      </c>
      <c r="G169" s="53">
        <v>0</v>
      </c>
      <c r="H169" s="54">
        <v>1.6</v>
      </c>
      <c r="I169" s="54">
        <v>-1.31</v>
      </c>
      <c r="J169" s="54">
        <v>0</v>
      </c>
      <c r="L169" s="55">
        <f t="shared" si="33"/>
        <v>0.54389251894666102</v>
      </c>
      <c r="M169" s="56" t="str">
        <f t="shared" si="37"/>
        <v/>
      </c>
      <c r="O169" s="55">
        <f t="shared" si="35"/>
        <v>0.91407365958487297</v>
      </c>
      <c r="P169" s="56" t="str">
        <f t="shared" si="38"/>
        <v/>
      </c>
    </row>
    <row r="170" spans="1:16" x14ac:dyDescent="0.2">
      <c r="A170" s="26" t="s">
        <v>360</v>
      </c>
      <c r="B170" s="54">
        <v>0</v>
      </c>
      <c r="C170" s="54">
        <v>0</v>
      </c>
      <c r="D170" s="54">
        <v>0</v>
      </c>
      <c r="E170" s="53">
        <v>0.46</v>
      </c>
      <c r="F170" s="53">
        <v>-0.41</v>
      </c>
      <c r="G170" s="53">
        <v>0</v>
      </c>
      <c r="H170" s="54">
        <v>1.22</v>
      </c>
      <c r="I170" s="54">
        <v>-0.09</v>
      </c>
      <c r="J170" s="54">
        <v>0</v>
      </c>
      <c r="L170" s="55">
        <f t="shared" si="33"/>
        <v>0.95030133805578676</v>
      </c>
      <c r="M170" s="56" t="str">
        <f t="shared" si="37"/>
        <v/>
      </c>
      <c r="O170" s="55">
        <f t="shared" si="35"/>
        <v>0.42299906451682989</v>
      </c>
      <c r="P170" s="56" t="str">
        <f t="shared" si="38"/>
        <v/>
      </c>
    </row>
    <row r="171" spans="1:16" x14ac:dyDescent="0.2">
      <c r="A171" s="26" t="s">
        <v>288</v>
      </c>
      <c r="B171" s="54">
        <v>0</v>
      </c>
      <c r="C171" s="54">
        <v>0</v>
      </c>
      <c r="D171" s="54">
        <v>0</v>
      </c>
      <c r="E171" s="53">
        <v>0.49</v>
      </c>
      <c r="F171" s="53">
        <v>0.09</v>
      </c>
      <c r="G171" s="53">
        <v>0.02</v>
      </c>
      <c r="H171" s="54">
        <v>0.6</v>
      </c>
      <c r="I171" s="54">
        <v>-0.05</v>
      </c>
      <c r="J171" s="54">
        <v>0.42</v>
      </c>
      <c r="L171" s="55">
        <f t="shared" si="33"/>
        <v>0.24366896413282027</v>
      </c>
      <c r="M171" s="56" t="str">
        <f t="shared" si="37"/>
        <v/>
      </c>
      <c r="O171" s="55">
        <f t="shared" si="35"/>
        <v>0.17050168180257641</v>
      </c>
      <c r="P171" s="56" t="str">
        <f t="shared" si="38"/>
        <v/>
      </c>
    </row>
    <row r="172" spans="1:16" x14ac:dyDescent="0.2">
      <c r="A172" s="26" t="s">
        <v>361</v>
      </c>
      <c r="B172" s="54">
        <v>0</v>
      </c>
      <c r="C172" s="54">
        <v>0</v>
      </c>
      <c r="D172" s="54">
        <v>0</v>
      </c>
      <c r="E172" s="53">
        <v>0.65</v>
      </c>
      <c r="F172" s="53">
        <v>0</v>
      </c>
      <c r="G172" s="53">
        <v>0.19</v>
      </c>
      <c r="H172" s="54">
        <v>0.31</v>
      </c>
      <c r="I172" s="54">
        <v>-0.11</v>
      </c>
      <c r="J172" s="54">
        <v>0.26</v>
      </c>
      <c r="L172" s="55">
        <f t="shared" si="33"/>
        <v>0.22038069094176721</v>
      </c>
      <c r="M172" s="56" t="str">
        <f t="shared" si="37"/>
        <v/>
      </c>
      <c r="O172" s="55">
        <f t="shared" si="35"/>
        <v>0.31143432259826914</v>
      </c>
      <c r="P172" s="56" t="str">
        <f t="shared" si="38"/>
        <v/>
      </c>
    </row>
    <row r="173" spans="1:16" x14ac:dyDescent="0.2">
      <c r="A173" s="26" t="s">
        <v>362</v>
      </c>
      <c r="B173" s="54">
        <v>0</v>
      </c>
      <c r="C173" s="54">
        <v>0</v>
      </c>
      <c r="D173" s="54">
        <v>0</v>
      </c>
      <c r="E173" s="53">
        <v>0.36</v>
      </c>
      <c r="F173" s="53">
        <v>-0.06</v>
      </c>
      <c r="G173" s="53">
        <v>0</v>
      </c>
      <c r="H173" s="54">
        <v>0.31</v>
      </c>
      <c r="I173" s="54">
        <v>-0.46</v>
      </c>
      <c r="J173" s="54">
        <v>0</v>
      </c>
      <c r="L173" s="55">
        <f t="shared" si="33"/>
        <v>0.48825088460460841</v>
      </c>
      <c r="M173" s="56" t="str">
        <f t="shared" si="37"/>
        <v/>
      </c>
      <c r="O173" s="55">
        <f t="shared" si="35"/>
        <v>0.83407337014638527</v>
      </c>
      <c r="P173" s="56" t="str">
        <f t="shared" si="38"/>
        <v/>
      </c>
    </row>
    <row r="174" spans="1:16" x14ac:dyDescent="0.2">
      <c r="A174" s="26" t="s">
        <v>275</v>
      </c>
      <c r="B174" s="54">
        <v>0</v>
      </c>
      <c r="C174" s="54">
        <v>0</v>
      </c>
      <c r="D174" s="54">
        <v>0</v>
      </c>
      <c r="E174" s="53">
        <v>0.09</v>
      </c>
      <c r="F174" s="53">
        <v>-0.2</v>
      </c>
      <c r="G174" s="53">
        <v>-0.28000000000000003</v>
      </c>
      <c r="H174" s="54">
        <v>0.18</v>
      </c>
      <c r="I174" s="54">
        <v>-0.08</v>
      </c>
      <c r="J174" s="54">
        <v>-0.15</v>
      </c>
      <c r="L174" s="55">
        <f t="shared" si="33"/>
        <v>0.31180558410323939</v>
      </c>
      <c r="M174" s="56" t="str">
        <f t="shared" si="37"/>
        <v/>
      </c>
      <c r="O174" s="55">
        <f t="shared" si="35"/>
        <v>0.8761931796865009</v>
      </c>
      <c r="P174" s="56" t="str">
        <f t="shared" si="38"/>
        <v/>
      </c>
    </row>
    <row r="175" spans="1:16" x14ac:dyDescent="0.2">
      <c r="A175" s="26" t="s">
        <v>363</v>
      </c>
      <c r="B175" s="54">
        <v>0</v>
      </c>
      <c r="C175" s="54">
        <v>0</v>
      </c>
      <c r="D175" s="54">
        <v>0</v>
      </c>
      <c r="E175" s="53">
        <v>0.43</v>
      </c>
      <c r="F175" s="53">
        <v>-0.66</v>
      </c>
      <c r="G175" s="53">
        <v>0</v>
      </c>
      <c r="H175" s="54">
        <v>0.06</v>
      </c>
      <c r="I175" s="54">
        <v>-0.27</v>
      </c>
      <c r="J175" s="54">
        <v>0</v>
      </c>
      <c r="L175" s="55">
        <f t="shared" si="33"/>
        <v>0.82077915954053848</v>
      </c>
      <c r="M175" s="56" t="str">
        <f t="shared" si="37"/>
        <v/>
      </c>
      <c r="O175" s="55">
        <f t="shared" si="35"/>
        <v>0.52829282106387998</v>
      </c>
      <c r="P175" s="56" t="str">
        <f t="shared" si="38"/>
        <v/>
      </c>
    </row>
    <row r="176" spans="1:16" x14ac:dyDescent="0.2">
      <c r="A176" s="26" t="s">
        <v>292</v>
      </c>
      <c r="B176" s="54">
        <v>0</v>
      </c>
      <c r="C176" s="54">
        <v>0</v>
      </c>
      <c r="D176" s="54">
        <v>0</v>
      </c>
      <c r="E176" s="53">
        <v>0</v>
      </c>
      <c r="F176" s="53">
        <v>-0.43</v>
      </c>
      <c r="G176" s="53">
        <v>0.23</v>
      </c>
      <c r="H176" s="54">
        <v>0</v>
      </c>
      <c r="I176" s="54">
        <v>-0.5</v>
      </c>
      <c r="J176" s="54">
        <v>0</v>
      </c>
      <c r="L176" s="55">
        <f t="shared" si="33"/>
        <v>0.74769919916689498</v>
      </c>
      <c r="M176" s="56" t="str">
        <f t="shared" si="37"/>
        <v/>
      </c>
      <c r="O176" s="55">
        <f t="shared" si="35"/>
        <v>0.37390096630005903</v>
      </c>
      <c r="P176" s="56" t="str">
        <f t="shared" si="38"/>
        <v/>
      </c>
    </row>
    <row r="177" spans="1:16" x14ac:dyDescent="0.2">
      <c r="A177" s="26" t="s">
        <v>278</v>
      </c>
      <c r="B177" s="54">
        <v>0</v>
      </c>
      <c r="C177" s="54">
        <v>0</v>
      </c>
      <c r="D177" s="54">
        <v>0</v>
      </c>
      <c r="E177" s="53">
        <v>-0.33</v>
      </c>
      <c r="F177" s="53">
        <v>-0.64</v>
      </c>
      <c r="G177" s="53">
        <v>-0.43</v>
      </c>
      <c r="H177" s="54">
        <v>-0.39</v>
      </c>
      <c r="I177" s="54">
        <v>0.01</v>
      </c>
      <c r="J177" s="54">
        <v>-0.4</v>
      </c>
      <c r="L177" s="57">
        <f t="shared" si="33"/>
        <v>6.9405695846677376E-3</v>
      </c>
      <c r="M177" s="58" t="str">
        <f t="shared" si="37"/>
        <v>Yes</v>
      </c>
      <c r="O177" s="55">
        <f t="shared" si="35"/>
        <v>0.12647046588243918</v>
      </c>
      <c r="P177" s="56" t="str">
        <f t="shared" si="38"/>
        <v/>
      </c>
    </row>
    <row r="178" spans="1:16" x14ac:dyDescent="0.2">
      <c r="A178" s="26" t="s">
        <v>279</v>
      </c>
      <c r="B178" s="54">
        <v>0</v>
      </c>
      <c r="C178" s="54">
        <v>0</v>
      </c>
      <c r="D178" s="54">
        <v>0</v>
      </c>
      <c r="E178" s="53">
        <v>2.23</v>
      </c>
      <c r="F178" s="53">
        <v>-0.1</v>
      </c>
      <c r="G178" s="53">
        <v>0</v>
      </c>
      <c r="H178" s="54">
        <v>1.21</v>
      </c>
      <c r="I178" s="54">
        <v>0.1</v>
      </c>
      <c r="J178" s="54">
        <v>0</v>
      </c>
      <c r="L178" s="55">
        <f t="shared" si="33"/>
        <v>0.40339106923409918</v>
      </c>
      <c r="M178" s="56" t="str">
        <f t="shared" si="37"/>
        <v/>
      </c>
      <c r="O178" s="55">
        <f t="shared" si="35"/>
        <v>0.32308337355186995</v>
      </c>
      <c r="P178" s="56" t="str">
        <f t="shared" si="38"/>
        <v/>
      </c>
    </row>
    <row r="179" spans="1:16" x14ac:dyDescent="0.2">
      <c r="A179" s="26" t="s">
        <v>293</v>
      </c>
      <c r="B179" s="54">
        <v>0</v>
      </c>
      <c r="C179" s="54">
        <v>0</v>
      </c>
      <c r="D179" s="54">
        <v>0</v>
      </c>
      <c r="E179" s="53">
        <v>-2.13</v>
      </c>
      <c r="F179" s="53">
        <v>-1.0900000000000001</v>
      </c>
      <c r="G179" s="53">
        <v>0</v>
      </c>
      <c r="H179" s="54">
        <v>-0.28000000000000003</v>
      </c>
      <c r="I179" s="54">
        <v>-1.63</v>
      </c>
      <c r="J179" s="54">
        <v>0</v>
      </c>
      <c r="L179" s="55">
        <f t="shared" si="33"/>
        <v>0.15584355924557122</v>
      </c>
      <c r="M179" s="56" t="str">
        <f t="shared" si="37"/>
        <v/>
      </c>
      <c r="O179" s="55">
        <f t="shared" si="35"/>
        <v>0.27447232427511464</v>
      </c>
      <c r="P179" s="56" t="str">
        <f t="shared" si="38"/>
        <v/>
      </c>
    </row>
    <row r="180" spans="1:16" x14ac:dyDescent="0.2">
      <c r="A180" s="26" t="s">
        <v>280</v>
      </c>
      <c r="B180" s="54">
        <v>0</v>
      </c>
      <c r="C180" s="54">
        <v>0</v>
      </c>
      <c r="D180" s="54">
        <v>0</v>
      </c>
      <c r="E180" s="53">
        <v>0.59</v>
      </c>
      <c r="F180" s="53">
        <v>-0.18</v>
      </c>
      <c r="G180" s="53">
        <v>0.36</v>
      </c>
      <c r="H180" s="54">
        <v>0.23</v>
      </c>
      <c r="I180" s="54">
        <v>-0.53</v>
      </c>
      <c r="J180" s="54">
        <v>-0.21</v>
      </c>
      <c r="L180" s="55">
        <f t="shared" si="33"/>
        <v>0.32363355438361308</v>
      </c>
      <c r="M180" s="56" t="str">
        <f t="shared" si="37"/>
        <v/>
      </c>
      <c r="O180" s="55">
        <f t="shared" si="35"/>
        <v>0.4833696296530125</v>
      </c>
      <c r="P180" s="56" t="str">
        <f t="shared" si="38"/>
        <v/>
      </c>
    </row>
    <row r="181" spans="1:16" x14ac:dyDescent="0.2">
      <c r="A181" s="26" t="s">
        <v>281</v>
      </c>
      <c r="B181" s="54">
        <v>0</v>
      </c>
      <c r="C181" s="54">
        <v>0</v>
      </c>
      <c r="D181" s="54">
        <v>0</v>
      </c>
      <c r="E181" s="53">
        <v>0.39</v>
      </c>
      <c r="F181" s="53">
        <v>-0.64</v>
      </c>
      <c r="G181" s="53">
        <v>0</v>
      </c>
      <c r="H181" s="54">
        <v>0.45</v>
      </c>
      <c r="I181" s="54">
        <v>-0.34</v>
      </c>
      <c r="J181" s="54">
        <v>0</v>
      </c>
      <c r="L181" s="55">
        <f t="shared" si="33"/>
        <v>0.79510838535446093</v>
      </c>
      <c r="M181" s="56" t="str">
        <f t="shared" si="37"/>
        <v/>
      </c>
      <c r="O181" s="55">
        <f t="shared" si="35"/>
        <v>0.88044082423748704</v>
      </c>
      <c r="P181" s="56" t="str">
        <f t="shared" si="38"/>
        <v/>
      </c>
    </row>
    <row r="182" spans="1:16" x14ac:dyDescent="0.2">
      <c r="A182" s="26" t="s">
        <v>364</v>
      </c>
      <c r="B182" s="54">
        <v>0</v>
      </c>
      <c r="C182" s="54">
        <v>0</v>
      </c>
      <c r="D182" s="54">
        <v>0</v>
      </c>
      <c r="E182" s="53">
        <v>1.31</v>
      </c>
      <c r="F182" s="53">
        <v>0.77</v>
      </c>
      <c r="G182" s="53">
        <v>0</v>
      </c>
      <c r="H182" s="54">
        <v>0.51</v>
      </c>
      <c r="I182" s="54">
        <v>0.32</v>
      </c>
      <c r="J182" s="54">
        <v>0</v>
      </c>
      <c r="L182" s="55">
        <f t="shared" si="33"/>
        <v>0.14220322045276776</v>
      </c>
      <c r="M182" s="56" t="str">
        <f t="shared" si="37"/>
        <v/>
      </c>
      <c r="O182" s="55">
        <f t="shared" si="35"/>
        <v>0.13652797515871445</v>
      </c>
      <c r="P182" s="56" t="str">
        <f t="shared" si="38"/>
        <v/>
      </c>
    </row>
    <row r="183" spans="1:16" x14ac:dyDescent="0.2">
      <c r="A183" s="26" t="s">
        <v>365</v>
      </c>
      <c r="B183" s="54">
        <v>0</v>
      </c>
      <c r="C183" s="54">
        <v>0</v>
      </c>
      <c r="D183" s="54">
        <v>0</v>
      </c>
      <c r="E183" s="53">
        <v>0.25</v>
      </c>
      <c r="F183" s="53">
        <v>-0.33</v>
      </c>
      <c r="G183" s="53">
        <v>0.65</v>
      </c>
      <c r="H183" s="54">
        <v>0.16</v>
      </c>
      <c r="I183" s="54">
        <v>-0.25</v>
      </c>
      <c r="J183" s="54">
        <v>0</v>
      </c>
      <c r="L183" s="55">
        <f t="shared" si="33"/>
        <v>0.54077835521525697</v>
      </c>
      <c r="M183" s="56" t="str">
        <f t="shared" si="37"/>
        <v/>
      </c>
      <c r="O183" s="55">
        <f t="shared" si="35"/>
        <v>0.81384928279139646</v>
      </c>
      <c r="P183" s="56" t="str">
        <f t="shared" si="38"/>
        <v/>
      </c>
    </row>
    <row r="184" spans="1:16" x14ac:dyDescent="0.2">
      <c r="A184" s="26" t="s">
        <v>366</v>
      </c>
      <c r="B184" s="54">
        <v>0</v>
      </c>
      <c r="C184" s="54">
        <v>0</v>
      </c>
      <c r="D184" s="54">
        <v>0</v>
      </c>
      <c r="E184" s="53">
        <v>-0.31</v>
      </c>
      <c r="F184" s="53">
        <v>-0.28000000000000003</v>
      </c>
      <c r="G184" s="53">
        <v>-0.99</v>
      </c>
      <c r="H184" s="54">
        <v>-0.28000000000000003</v>
      </c>
      <c r="I184" s="54">
        <v>-0.35</v>
      </c>
      <c r="J184" s="54">
        <v>-1.88</v>
      </c>
      <c r="L184" s="55">
        <f t="shared" si="33"/>
        <v>8.5557906791786681E-2</v>
      </c>
      <c r="M184" s="56" t="str">
        <f t="shared" si="37"/>
        <v/>
      </c>
      <c r="O184" s="55">
        <f t="shared" si="35"/>
        <v>0.18427696297232288</v>
      </c>
      <c r="P184" s="56" t="str">
        <f t="shared" si="38"/>
        <v/>
      </c>
    </row>
  </sheetData>
  <mergeCells count="42">
    <mergeCell ref="A1:A2"/>
    <mergeCell ref="B1:J1"/>
    <mergeCell ref="L1:M1"/>
    <mergeCell ref="O1:P1"/>
    <mergeCell ref="B2:D2"/>
    <mergeCell ref="E2:G2"/>
    <mergeCell ref="H2:J2"/>
    <mergeCell ref="A32:A33"/>
    <mergeCell ref="B32:J32"/>
    <mergeCell ref="L32:M32"/>
    <mergeCell ref="O32:P32"/>
    <mergeCell ref="B33:D33"/>
    <mergeCell ref="E33:G33"/>
    <mergeCell ref="H33:J33"/>
    <mergeCell ref="A63:A64"/>
    <mergeCell ref="B63:J63"/>
    <mergeCell ref="L63:M63"/>
    <mergeCell ref="O63:P63"/>
    <mergeCell ref="B64:D64"/>
    <mergeCell ref="E64:G64"/>
    <mergeCell ref="H64:J64"/>
    <mergeCell ref="A94:A95"/>
    <mergeCell ref="B94:J94"/>
    <mergeCell ref="L94:M94"/>
    <mergeCell ref="O94:P94"/>
    <mergeCell ref="B95:D95"/>
    <mergeCell ref="E95:G95"/>
    <mergeCell ref="H95:J95"/>
    <mergeCell ref="A125:A126"/>
    <mergeCell ref="B125:J125"/>
    <mergeCell ref="L125:M125"/>
    <mergeCell ref="O125:P125"/>
    <mergeCell ref="B126:D126"/>
    <mergeCell ref="E126:G126"/>
    <mergeCell ref="H126:J126"/>
    <mergeCell ref="A156:A157"/>
    <mergeCell ref="B156:J156"/>
    <mergeCell ref="L156:M156"/>
    <mergeCell ref="O156:P156"/>
    <mergeCell ref="B157:D157"/>
    <mergeCell ref="E157:G157"/>
    <mergeCell ref="H157:J15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8"/>
  <sheetViews>
    <sheetView zoomScale="80" zoomScaleNormal="80" workbookViewId="0">
      <selection activeCell="N12" sqref="A1:XFD1048576"/>
    </sheetView>
  </sheetViews>
  <sheetFormatPr defaultColWidth="9.140625" defaultRowHeight="11.25" x14ac:dyDescent="0.2"/>
  <cols>
    <col min="1" max="1" width="24.42578125" style="42" bestFit="1" customWidth="1"/>
    <col min="2" max="2" width="18.7109375" style="42" customWidth="1"/>
    <col min="3" max="3" width="19.7109375" style="42" customWidth="1"/>
    <col min="4" max="4" width="35.85546875" style="42" customWidth="1"/>
    <col min="5" max="5" width="18.7109375" style="51" customWidth="1"/>
    <col min="6" max="6" width="48.5703125" style="42" customWidth="1"/>
    <col min="7" max="7" width="9.140625" style="42"/>
    <col min="8" max="8" width="24.42578125" style="42" bestFit="1" customWidth="1"/>
    <col min="9" max="9" width="15.85546875" style="42" bestFit="1" customWidth="1"/>
    <col min="10" max="16384" width="9.140625" style="42"/>
  </cols>
  <sheetData>
    <row r="1" spans="1:9" ht="13.5" customHeight="1" x14ac:dyDescent="0.2">
      <c r="A1" s="40" t="s">
        <v>258</v>
      </c>
      <c r="B1" s="41" t="s">
        <v>259</v>
      </c>
      <c r="C1" s="40" t="s">
        <v>257</v>
      </c>
      <c r="D1" s="40" t="s">
        <v>257</v>
      </c>
      <c r="E1" s="40" t="s">
        <v>294</v>
      </c>
      <c r="F1" s="40" t="s">
        <v>349</v>
      </c>
      <c r="H1" s="43" t="s">
        <v>350</v>
      </c>
      <c r="I1" s="43" t="s">
        <v>351</v>
      </c>
    </row>
    <row r="2" spans="1:9" ht="22.5" x14ac:dyDescent="0.2">
      <c r="A2" s="44" t="s">
        <v>260</v>
      </c>
      <c r="B2" s="45" t="s">
        <v>260</v>
      </c>
      <c r="C2" s="46"/>
      <c r="D2" s="46" t="s">
        <v>295</v>
      </c>
      <c r="E2" s="50">
        <v>36090143</v>
      </c>
      <c r="F2" s="47" t="s">
        <v>322</v>
      </c>
    </row>
    <row r="3" spans="1:9" ht="45" x14ac:dyDescent="0.2">
      <c r="A3" s="44" t="s">
        <v>261</v>
      </c>
      <c r="B3" s="45" t="s">
        <v>261</v>
      </c>
      <c r="C3" s="46"/>
      <c r="D3" s="46" t="s">
        <v>296</v>
      </c>
      <c r="E3" s="50">
        <v>227813842</v>
      </c>
      <c r="F3" s="47" t="s">
        <v>323</v>
      </c>
    </row>
    <row r="4" spans="1:9" ht="78.75" x14ac:dyDescent="0.2">
      <c r="A4" s="44" t="s">
        <v>262</v>
      </c>
      <c r="B4" s="45" t="s">
        <v>262</v>
      </c>
      <c r="C4" s="46"/>
      <c r="D4" s="46" t="s">
        <v>297</v>
      </c>
      <c r="E4" s="50">
        <v>73869393</v>
      </c>
      <c r="F4" s="47" t="s">
        <v>324</v>
      </c>
    </row>
    <row r="5" spans="1:9" ht="22.5" x14ac:dyDescent="0.2">
      <c r="A5" s="44" t="s">
        <v>263</v>
      </c>
      <c r="B5" s="45" t="s">
        <v>263</v>
      </c>
      <c r="C5" s="46"/>
      <c r="D5" s="46" t="s">
        <v>298</v>
      </c>
      <c r="E5" s="50">
        <v>76023497</v>
      </c>
      <c r="F5" s="47" t="s">
        <v>325</v>
      </c>
    </row>
    <row r="6" spans="1:9" ht="45" x14ac:dyDescent="0.2">
      <c r="A6" s="44" t="s">
        <v>264</v>
      </c>
      <c r="B6" s="45" t="s">
        <v>264</v>
      </c>
      <c r="C6" s="46"/>
      <c r="D6" s="46" t="s">
        <v>299</v>
      </c>
      <c r="E6" s="50">
        <v>10271120</v>
      </c>
      <c r="F6" s="47" t="s">
        <v>326</v>
      </c>
    </row>
    <row r="7" spans="1:9" ht="33.75" x14ac:dyDescent="0.2">
      <c r="A7" s="44" t="s">
        <v>266</v>
      </c>
      <c r="B7" s="45" t="s">
        <v>266</v>
      </c>
      <c r="C7" s="44" t="s">
        <v>265</v>
      </c>
      <c r="D7" s="46" t="s">
        <v>300</v>
      </c>
      <c r="E7" s="50">
        <v>113099360</v>
      </c>
      <c r="F7" s="47" t="s">
        <v>327</v>
      </c>
    </row>
    <row r="8" spans="1:9" ht="67.5" x14ac:dyDescent="0.2">
      <c r="A8" s="44" t="s">
        <v>267</v>
      </c>
      <c r="B8" s="45" t="s">
        <v>267</v>
      </c>
      <c r="C8" s="46"/>
      <c r="D8" s="46" t="s">
        <v>301</v>
      </c>
      <c r="E8" s="50">
        <v>73740569</v>
      </c>
      <c r="F8" s="47" t="s">
        <v>328</v>
      </c>
    </row>
    <row r="9" spans="1:9" ht="33.75" x14ac:dyDescent="0.2">
      <c r="A9" s="44" t="s">
        <v>268</v>
      </c>
      <c r="B9" s="45" t="s">
        <v>268</v>
      </c>
      <c r="C9" s="46"/>
      <c r="D9" s="46" t="s">
        <v>302</v>
      </c>
      <c r="E9" s="50">
        <v>55370463</v>
      </c>
      <c r="F9" s="47" t="s">
        <v>329</v>
      </c>
    </row>
    <row r="10" spans="1:9" ht="90" x14ac:dyDescent="0.2">
      <c r="A10" s="44" t="s">
        <v>269</v>
      </c>
      <c r="B10" s="45" t="s">
        <v>269</v>
      </c>
      <c r="C10" s="46"/>
      <c r="D10" s="46" t="s">
        <v>303</v>
      </c>
      <c r="E10" s="50">
        <v>132656522</v>
      </c>
      <c r="F10" s="47" t="s">
        <v>330</v>
      </c>
    </row>
    <row r="11" spans="1:9" ht="67.5" x14ac:dyDescent="0.2">
      <c r="A11" s="44" t="s">
        <v>270</v>
      </c>
      <c r="B11" s="45" t="s">
        <v>270</v>
      </c>
      <c r="C11" s="46"/>
      <c r="D11" s="46" t="s">
        <v>304</v>
      </c>
      <c r="E11" s="50">
        <v>46008908</v>
      </c>
      <c r="F11" s="47" t="s">
        <v>331</v>
      </c>
    </row>
    <row r="12" spans="1:9" ht="135" x14ac:dyDescent="0.2">
      <c r="A12" s="48" t="s">
        <v>272</v>
      </c>
      <c r="B12" s="45" t="s">
        <v>272</v>
      </c>
      <c r="C12" s="44" t="s">
        <v>271</v>
      </c>
      <c r="D12" s="46" t="s">
        <v>305</v>
      </c>
      <c r="E12" s="50">
        <v>169734079</v>
      </c>
      <c r="F12" s="47" t="s">
        <v>332</v>
      </c>
    </row>
    <row r="13" spans="1:9" x14ac:dyDescent="0.2">
      <c r="A13" s="44" t="s">
        <v>274</v>
      </c>
      <c r="B13" s="45" t="s">
        <v>274</v>
      </c>
      <c r="C13" s="44" t="s">
        <v>273</v>
      </c>
      <c r="D13" s="46" t="s">
        <v>306</v>
      </c>
      <c r="E13" s="50">
        <v>74038689</v>
      </c>
      <c r="F13" s="47" t="s">
        <v>333</v>
      </c>
    </row>
    <row r="14" spans="1:9" ht="112.5" x14ac:dyDescent="0.2">
      <c r="A14" s="44" t="s">
        <v>275</v>
      </c>
      <c r="B14" s="45" t="s">
        <v>275</v>
      </c>
      <c r="C14" s="46"/>
      <c r="D14" s="46" t="s">
        <v>307</v>
      </c>
      <c r="E14" s="50">
        <v>74099195</v>
      </c>
      <c r="F14" s="47" t="s">
        <v>334</v>
      </c>
    </row>
    <row r="15" spans="1:9" ht="33.75" x14ac:dyDescent="0.2">
      <c r="A15" s="48" t="s">
        <v>277</v>
      </c>
      <c r="B15" s="45" t="s">
        <v>277</v>
      </c>
      <c r="C15" s="44" t="s">
        <v>276</v>
      </c>
      <c r="D15" s="46" t="s">
        <v>308</v>
      </c>
      <c r="E15" s="50">
        <v>54140725</v>
      </c>
      <c r="F15" s="47" t="s">
        <v>335</v>
      </c>
    </row>
    <row r="16" spans="1:9" ht="22.5" x14ac:dyDescent="0.2">
      <c r="A16" s="49" t="s">
        <v>278</v>
      </c>
      <c r="B16" s="45" t="s">
        <v>278</v>
      </c>
      <c r="C16" s="46"/>
      <c r="D16" s="46" t="s">
        <v>309</v>
      </c>
      <c r="E16" s="50">
        <v>22727200</v>
      </c>
      <c r="F16" s="47" t="s">
        <v>336</v>
      </c>
    </row>
    <row r="17" spans="1:6" ht="56.25" x14ac:dyDescent="0.2">
      <c r="A17" s="49" t="s">
        <v>279</v>
      </c>
      <c r="B17" s="45" t="s">
        <v>279</v>
      </c>
      <c r="C17" s="46"/>
      <c r="D17" s="46" t="s">
        <v>310</v>
      </c>
      <c r="E17" s="50">
        <v>206772494</v>
      </c>
      <c r="F17" s="47" t="s">
        <v>337</v>
      </c>
    </row>
    <row r="18" spans="1:6" ht="33.75" x14ac:dyDescent="0.2">
      <c r="A18" s="49" t="s">
        <v>280</v>
      </c>
      <c r="B18" s="45" t="s">
        <v>280</v>
      </c>
      <c r="C18" s="46"/>
      <c r="D18" s="46" t="s">
        <v>311</v>
      </c>
      <c r="E18" s="50">
        <v>102798160</v>
      </c>
      <c r="F18" s="47" t="s">
        <v>338</v>
      </c>
    </row>
    <row r="19" spans="1:6" x14ac:dyDescent="0.2">
      <c r="A19" s="49" t="s">
        <v>281</v>
      </c>
      <c r="B19" s="45" t="s">
        <v>281</v>
      </c>
      <c r="C19" s="46"/>
      <c r="D19" s="46" t="s">
        <v>312</v>
      </c>
      <c r="E19" s="50">
        <v>102843609</v>
      </c>
      <c r="F19" s="47" t="s">
        <v>339</v>
      </c>
    </row>
    <row r="20" spans="1:6" ht="33.75" x14ac:dyDescent="0.2">
      <c r="A20" s="49" t="s">
        <v>282</v>
      </c>
      <c r="B20" s="45" t="s">
        <v>282</v>
      </c>
      <c r="C20" s="46"/>
      <c r="D20" s="46" t="s">
        <v>313</v>
      </c>
      <c r="E20" s="50">
        <v>157436850</v>
      </c>
      <c r="F20" s="47" t="s">
        <v>340</v>
      </c>
    </row>
    <row r="21" spans="1:6" ht="90" x14ac:dyDescent="0.2">
      <c r="A21" s="48" t="s">
        <v>284</v>
      </c>
      <c r="B21" s="45" t="s">
        <v>284</v>
      </c>
      <c r="C21" s="44" t="s">
        <v>283</v>
      </c>
      <c r="D21" s="46" t="s">
        <v>314</v>
      </c>
      <c r="E21" s="50">
        <v>169630124</v>
      </c>
      <c r="F21" s="47" t="s">
        <v>341</v>
      </c>
    </row>
    <row r="22" spans="1:6" ht="67.5" x14ac:dyDescent="0.2">
      <c r="A22" s="49" t="s">
        <v>285</v>
      </c>
      <c r="B22" s="45" t="s">
        <v>285</v>
      </c>
      <c r="C22" s="46"/>
      <c r="D22" s="46" t="s">
        <v>315</v>
      </c>
      <c r="E22" s="50">
        <v>31575565</v>
      </c>
      <c r="F22" s="47" t="s">
        <v>342</v>
      </c>
    </row>
    <row r="23" spans="1:6" ht="101.25" x14ac:dyDescent="0.2">
      <c r="A23" s="49" t="s">
        <v>286</v>
      </c>
      <c r="B23" s="45"/>
      <c r="C23" s="46"/>
      <c r="D23" s="46" t="s">
        <v>316</v>
      </c>
      <c r="E23" s="50">
        <v>112164094</v>
      </c>
      <c r="F23" s="47" t="s">
        <v>343</v>
      </c>
    </row>
    <row r="24" spans="1:6" ht="56.25" x14ac:dyDescent="0.2">
      <c r="A24" s="49" t="s">
        <v>287</v>
      </c>
      <c r="B24" s="45"/>
      <c r="C24" s="46"/>
      <c r="D24" s="46" t="s">
        <v>317</v>
      </c>
      <c r="E24" s="50">
        <v>55478830</v>
      </c>
      <c r="F24" s="47" t="s">
        <v>344</v>
      </c>
    </row>
    <row r="25" spans="1:6" ht="33.75" x14ac:dyDescent="0.2">
      <c r="A25" s="49" t="s">
        <v>288</v>
      </c>
      <c r="B25" s="45"/>
      <c r="C25" s="46"/>
      <c r="D25" s="46" t="s">
        <v>318</v>
      </c>
      <c r="E25" s="50">
        <v>45254564</v>
      </c>
      <c r="F25" s="47" t="s">
        <v>345</v>
      </c>
    </row>
    <row r="26" spans="1:6" ht="78.75" x14ac:dyDescent="0.2">
      <c r="A26" s="48" t="s">
        <v>290</v>
      </c>
      <c r="B26" s="45"/>
      <c r="C26" s="44" t="s">
        <v>289</v>
      </c>
      <c r="D26" s="46" t="s">
        <v>319</v>
      </c>
      <c r="E26" s="50">
        <v>9065320</v>
      </c>
      <c r="F26" s="47" t="s">
        <v>346</v>
      </c>
    </row>
    <row r="27" spans="1:6" ht="56.25" x14ac:dyDescent="0.2">
      <c r="A27" s="49" t="s">
        <v>292</v>
      </c>
      <c r="B27" s="45"/>
      <c r="C27" s="46" t="s">
        <v>291</v>
      </c>
      <c r="D27" s="46" t="s">
        <v>320</v>
      </c>
      <c r="E27" s="50">
        <v>21440439</v>
      </c>
      <c r="F27" s="47" t="s">
        <v>347</v>
      </c>
    </row>
    <row r="28" spans="1:6" ht="22.5" x14ac:dyDescent="0.2">
      <c r="A28" s="44" t="s">
        <v>293</v>
      </c>
      <c r="B28" s="45"/>
      <c r="C28" s="46"/>
      <c r="D28" s="46" t="s">
        <v>321</v>
      </c>
      <c r="E28" s="50">
        <v>88638572</v>
      </c>
      <c r="F28" s="47" t="s">
        <v>348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1"/>
  <sheetViews>
    <sheetView workbookViewId="0">
      <selection activeCell="F33" sqref="F33"/>
    </sheetView>
  </sheetViews>
  <sheetFormatPr defaultRowHeight="15" x14ac:dyDescent="0.25"/>
  <cols>
    <col min="1" max="3" width="29" customWidth="1"/>
  </cols>
  <sheetData>
    <row r="1" spans="1:3" x14ac:dyDescent="0.25">
      <c r="A1" s="122" t="s">
        <v>374</v>
      </c>
      <c r="B1" s="122"/>
      <c r="C1" s="122"/>
    </row>
    <row r="2" spans="1:3" x14ac:dyDescent="0.25">
      <c r="A2" s="120" t="s">
        <v>479</v>
      </c>
      <c r="B2" s="120"/>
      <c r="C2" s="120"/>
    </row>
    <row r="3" spans="1:3" x14ac:dyDescent="0.25">
      <c r="A3" s="80" t="s">
        <v>476</v>
      </c>
      <c r="B3" s="80" t="s">
        <v>477</v>
      </c>
      <c r="C3" s="80" t="s">
        <v>478</v>
      </c>
    </row>
    <row r="4" spans="1:3" x14ac:dyDescent="0.25">
      <c r="A4" s="29">
        <v>0.93841152128574712</v>
      </c>
      <c r="B4" s="102">
        <v>0.94260726671535577</v>
      </c>
      <c r="C4" s="29">
        <v>1.0588030242484536</v>
      </c>
    </row>
    <row r="5" spans="1:3" x14ac:dyDescent="0.25">
      <c r="A5" s="29">
        <v>0.92903487505693239</v>
      </c>
      <c r="B5" s="102">
        <v>0.94527726891605979</v>
      </c>
      <c r="C5" s="29"/>
    </row>
    <row r="6" spans="1:3" x14ac:dyDescent="0.25">
      <c r="A6" s="29">
        <v>0.94880985126427653</v>
      </c>
      <c r="B6" s="102">
        <v>0.93479531589819143</v>
      </c>
      <c r="C6" s="29">
        <v>1.015234157532817</v>
      </c>
    </row>
    <row r="7" spans="1:3" x14ac:dyDescent="0.25">
      <c r="A7" s="101">
        <v>0.91749645106171851</v>
      </c>
      <c r="B7" s="103">
        <v>0.92017766846255566</v>
      </c>
      <c r="C7" s="101">
        <v>1.0234162492078847</v>
      </c>
    </row>
    <row r="8" spans="1:3" x14ac:dyDescent="0.25">
      <c r="A8" s="101">
        <v>0.97528599789093251</v>
      </c>
      <c r="B8" s="103">
        <v>1.008121517535578</v>
      </c>
      <c r="C8" s="101"/>
    </row>
    <row r="9" spans="1:3" x14ac:dyDescent="0.25">
      <c r="A9" s="101">
        <v>0.96897133254548728</v>
      </c>
      <c r="B9" s="103">
        <v>1.0261393449449563</v>
      </c>
      <c r="C9" s="101"/>
    </row>
    <row r="10" spans="1:3" x14ac:dyDescent="0.25">
      <c r="A10" s="101">
        <v>0.97390851034146009</v>
      </c>
      <c r="B10" s="103">
        <v>1.0040228580892887</v>
      </c>
      <c r="C10" s="101">
        <v>0.98835558850967509</v>
      </c>
    </row>
    <row r="11" spans="1:3" x14ac:dyDescent="0.25">
      <c r="A11" s="101">
        <v>0.95544607946488858</v>
      </c>
      <c r="B11" s="103">
        <v>0.98467343374140148</v>
      </c>
      <c r="C11" s="101">
        <v>1.0238459027586313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5"/>
  <sheetViews>
    <sheetView workbookViewId="0">
      <selection activeCell="Q31" sqref="A1:XFD1048576"/>
    </sheetView>
  </sheetViews>
  <sheetFormatPr defaultColWidth="9.140625" defaultRowHeight="14.25" x14ac:dyDescent="0.2"/>
  <cols>
    <col min="1" max="6" width="20.140625" style="39" customWidth="1"/>
    <col min="7" max="16384" width="9.140625" style="39"/>
  </cols>
  <sheetData>
    <row r="1" spans="1:6" x14ac:dyDescent="0.2">
      <c r="A1" s="122" t="s">
        <v>374</v>
      </c>
      <c r="B1" s="122"/>
      <c r="C1" s="122"/>
      <c r="D1" s="122"/>
      <c r="E1" s="122"/>
      <c r="F1" s="122"/>
    </row>
    <row r="2" spans="1:6" x14ac:dyDescent="0.2">
      <c r="A2" s="120" t="s">
        <v>394</v>
      </c>
      <c r="B2" s="120"/>
      <c r="C2" s="120"/>
      <c r="D2" s="120"/>
      <c r="E2" s="120"/>
      <c r="F2" s="120"/>
    </row>
    <row r="3" spans="1:6" x14ac:dyDescent="0.2">
      <c r="A3" s="80" t="s">
        <v>201</v>
      </c>
      <c r="B3" s="80" t="s">
        <v>202</v>
      </c>
      <c r="C3" s="80" t="s">
        <v>397</v>
      </c>
      <c r="D3" s="58" t="s">
        <v>398</v>
      </c>
      <c r="E3" s="58" t="s">
        <v>395</v>
      </c>
      <c r="F3" s="58" t="s">
        <v>396</v>
      </c>
    </row>
    <row r="4" spans="1:6" x14ac:dyDescent="0.2">
      <c r="A4" s="29">
        <v>100</v>
      </c>
      <c r="B4" s="29">
        <v>0</v>
      </c>
      <c r="C4" s="29">
        <v>146</v>
      </c>
      <c r="D4" s="81">
        <v>86</v>
      </c>
      <c r="E4" s="81">
        <v>95</v>
      </c>
      <c r="F4" s="81">
        <v>118</v>
      </c>
    </row>
    <row r="5" spans="1:6" x14ac:dyDescent="0.2">
      <c r="A5" s="29">
        <v>100</v>
      </c>
      <c r="B5" s="29">
        <v>0</v>
      </c>
      <c r="C5" s="29">
        <v>124</v>
      </c>
      <c r="D5" s="81">
        <v>87</v>
      </c>
      <c r="E5" s="81">
        <v>96</v>
      </c>
      <c r="F5" s="81">
        <v>172</v>
      </c>
    </row>
    <row r="6" spans="1:6" x14ac:dyDescent="0.2">
      <c r="A6" s="81">
        <v>100</v>
      </c>
      <c r="B6" s="81">
        <v>26</v>
      </c>
      <c r="C6" s="81">
        <v>91</v>
      </c>
      <c r="D6" s="81">
        <v>102</v>
      </c>
      <c r="E6" s="81">
        <v>118</v>
      </c>
      <c r="F6" s="81">
        <v>158</v>
      </c>
    </row>
    <row r="7" spans="1:6" x14ac:dyDescent="0.2">
      <c r="A7" s="81">
        <v>100</v>
      </c>
      <c r="B7" s="81">
        <v>19</v>
      </c>
      <c r="C7" s="81">
        <v>54</v>
      </c>
      <c r="D7" s="81">
        <v>42</v>
      </c>
      <c r="E7" s="81">
        <v>46</v>
      </c>
      <c r="F7" s="81">
        <v>98</v>
      </c>
    </row>
    <row r="9" spans="1:6" x14ac:dyDescent="0.2">
      <c r="A9" s="122" t="s">
        <v>374</v>
      </c>
      <c r="B9" s="122"/>
      <c r="C9" s="122"/>
      <c r="D9" s="122"/>
      <c r="E9" s="122"/>
      <c r="F9" s="122"/>
    </row>
    <row r="10" spans="1:6" x14ac:dyDescent="0.2">
      <c r="A10" s="120" t="s">
        <v>399</v>
      </c>
      <c r="B10" s="120"/>
      <c r="C10" s="120"/>
      <c r="D10" s="120"/>
      <c r="E10" s="120"/>
      <c r="F10" s="120"/>
    </row>
    <row r="11" spans="1:6" x14ac:dyDescent="0.2">
      <c r="A11" s="80" t="s">
        <v>201</v>
      </c>
      <c r="B11" s="80" t="s">
        <v>202</v>
      </c>
      <c r="C11" s="80" t="s">
        <v>397</v>
      </c>
      <c r="D11" s="58" t="s">
        <v>398</v>
      </c>
      <c r="E11" s="58" t="s">
        <v>395</v>
      </c>
      <c r="F11" s="58" t="s">
        <v>396</v>
      </c>
    </row>
    <row r="12" spans="1:6" x14ac:dyDescent="0.2">
      <c r="A12" s="29">
        <v>100</v>
      </c>
      <c r="B12" s="29">
        <v>126</v>
      </c>
      <c r="C12" s="29">
        <v>66</v>
      </c>
      <c r="D12" s="29">
        <v>45</v>
      </c>
      <c r="E12" s="29">
        <v>47</v>
      </c>
      <c r="F12" s="29">
        <v>137</v>
      </c>
    </row>
    <row r="13" spans="1:6" x14ac:dyDescent="0.2">
      <c r="A13" s="29">
        <v>100</v>
      </c>
      <c r="B13" s="29">
        <v>118</v>
      </c>
      <c r="C13" s="29">
        <v>66</v>
      </c>
      <c r="D13" s="29">
        <v>42</v>
      </c>
      <c r="E13" s="29">
        <v>39</v>
      </c>
      <c r="F13" s="29">
        <v>102</v>
      </c>
    </row>
    <row r="14" spans="1:6" x14ac:dyDescent="0.2">
      <c r="A14" s="29">
        <v>100</v>
      </c>
      <c r="B14" s="29">
        <v>106</v>
      </c>
      <c r="C14" s="29">
        <v>77</v>
      </c>
      <c r="D14" s="29">
        <v>64</v>
      </c>
      <c r="E14" s="29">
        <v>60</v>
      </c>
      <c r="F14" s="29">
        <v>55</v>
      </c>
    </row>
    <row r="15" spans="1:6" x14ac:dyDescent="0.2">
      <c r="A15" s="29">
        <v>100</v>
      </c>
      <c r="B15" s="29">
        <v>89</v>
      </c>
      <c r="C15" s="29">
        <v>81</v>
      </c>
      <c r="D15" s="29">
        <v>82</v>
      </c>
      <c r="E15" s="29">
        <v>89</v>
      </c>
      <c r="F15" s="29">
        <v>114</v>
      </c>
    </row>
  </sheetData>
  <mergeCells count="4">
    <mergeCell ref="A2:F2"/>
    <mergeCell ref="A1:F1"/>
    <mergeCell ref="A9:F9"/>
    <mergeCell ref="A10:F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92"/>
  <sheetViews>
    <sheetView zoomScale="80" zoomScaleNormal="80" workbookViewId="0">
      <selection activeCell="J44" sqref="J44"/>
    </sheetView>
  </sheetViews>
  <sheetFormatPr defaultColWidth="9.140625" defaultRowHeight="12.75" x14ac:dyDescent="0.2"/>
  <cols>
    <col min="1" max="1" width="31" style="109" bestFit="1" customWidth="1"/>
    <col min="2" max="3" width="9.140625" style="109"/>
    <col min="4" max="4" width="14.42578125" style="109" bestFit="1" customWidth="1"/>
    <col min="5" max="5" width="17.5703125" style="109" bestFit="1" customWidth="1"/>
    <col min="6" max="6" width="9.140625" style="109"/>
    <col min="7" max="7" width="24.85546875" style="109" customWidth="1"/>
    <col min="8" max="9" width="9.140625" style="109"/>
    <col min="10" max="10" width="15.28515625" style="109" customWidth="1"/>
    <col min="11" max="16384" width="9.140625" style="109"/>
  </cols>
  <sheetData>
    <row r="1" spans="1:22" x14ac:dyDescent="0.2">
      <c r="B1" s="161" t="s">
        <v>173</v>
      </c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</row>
    <row r="2" spans="1:22" x14ac:dyDescent="0.2">
      <c r="B2" s="148" t="s">
        <v>3</v>
      </c>
      <c r="C2" s="148"/>
      <c r="D2" s="148"/>
      <c r="E2" s="140" t="s">
        <v>416</v>
      </c>
      <c r="F2" s="140"/>
      <c r="G2" s="140"/>
      <c r="H2" s="148" t="s">
        <v>417</v>
      </c>
      <c r="I2" s="148"/>
      <c r="J2" s="148"/>
      <c r="K2" s="140" t="s">
        <v>17</v>
      </c>
      <c r="L2" s="140"/>
      <c r="M2" s="140"/>
      <c r="N2" s="148" t="s">
        <v>11</v>
      </c>
      <c r="O2" s="148"/>
      <c r="P2" s="148"/>
      <c r="Q2" s="112"/>
      <c r="R2" s="112"/>
      <c r="S2" s="112"/>
      <c r="T2" s="112"/>
      <c r="U2" s="112"/>
      <c r="V2" s="112"/>
    </row>
    <row r="3" spans="1:22" x14ac:dyDescent="0.2">
      <c r="B3" s="13" t="s">
        <v>48</v>
      </c>
      <c r="C3" s="13" t="s">
        <v>49</v>
      </c>
      <c r="D3" s="13" t="s">
        <v>50</v>
      </c>
      <c r="E3" s="13" t="s">
        <v>48</v>
      </c>
      <c r="F3" s="13" t="s">
        <v>49</v>
      </c>
      <c r="G3" s="13" t="s">
        <v>50</v>
      </c>
      <c r="H3" s="13" t="s">
        <v>48</v>
      </c>
      <c r="I3" s="13" t="s">
        <v>49</v>
      </c>
      <c r="J3" s="13" t="s">
        <v>50</v>
      </c>
      <c r="K3" s="13" t="s">
        <v>48</v>
      </c>
      <c r="L3" s="13" t="s">
        <v>49</v>
      </c>
      <c r="M3" s="13" t="s">
        <v>50</v>
      </c>
      <c r="N3" s="13" t="s">
        <v>48</v>
      </c>
      <c r="O3" s="13" t="s">
        <v>49</v>
      </c>
      <c r="P3" s="13" t="s">
        <v>50</v>
      </c>
      <c r="Q3" s="1"/>
      <c r="R3" s="1"/>
      <c r="S3" s="1"/>
      <c r="T3" s="1"/>
      <c r="U3" s="1"/>
      <c r="V3" s="1"/>
    </row>
    <row r="4" spans="1:22" x14ac:dyDescent="0.2">
      <c r="A4" s="109" t="s">
        <v>14</v>
      </c>
      <c r="B4" s="16">
        <v>304.80950000000001</v>
      </c>
      <c r="C4" s="16">
        <v>71.187389999999994</v>
      </c>
      <c r="D4" s="11">
        <v>1093</v>
      </c>
      <c r="E4" s="16">
        <v>62.90596</v>
      </c>
      <c r="F4" s="16">
        <v>17.490179999999999</v>
      </c>
      <c r="G4" s="11">
        <v>1654</v>
      </c>
      <c r="H4" s="16">
        <v>209.37219999999999</v>
      </c>
      <c r="I4" s="16">
        <v>57.6235</v>
      </c>
      <c r="J4" s="11">
        <v>1665</v>
      </c>
      <c r="K4" s="16">
        <v>66.914190000000005</v>
      </c>
      <c r="L4" s="16">
        <v>12.79466</v>
      </c>
      <c r="M4" s="11">
        <v>1738</v>
      </c>
      <c r="N4" s="16">
        <v>78.72354</v>
      </c>
      <c r="O4" s="16">
        <v>11.539859999999999</v>
      </c>
      <c r="P4" s="11">
        <v>1310</v>
      </c>
      <c r="Q4" s="14"/>
      <c r="R4" s="14"/>
      <c r="S4" s="4"/>
      <c r="T4" s="14"/>
      <c r="U4" s="14"/>
      <c r="V4" s="4"/>
    </row>
    <row r="5" spans="1:22" x14ac:dyDescent="0.2">
      <c r="A5" s="109" t="s">
        <v>15</v>
      </c>
      <c r="B5" s="16">
        <v>187.32640000000001</v>
      </c>
      <c r="C5" s="16">
        <v>42.540689999999998</v>
      </c>
      <c r="D5" s="11">
        <v>2192</v>
      </c>
      <c r="E5" s="16">
        <v>38.419319999999999</v>
      </c>
      <c r="F5" s="16">
        <v>6.0282470000000004</v>
      </c>
      <c r="G5" s="11">
        <v>2632</v>
      </c>
      <c r="H5" s="16">
        <v>136.899</v>
      </c>
      <c r="I5" s="16">
        <v>13.43929</v>
      </c>
      <c r="J5" s="11">
        <v>2398</v>
      </c>
      <c r="K5" s="16">
        <v>49.110390000000002</v>
      </c>
      <c r="L5" s="16">
        <v>6.2786670000000004</v>
      </c>
      <c r="M5" s="11">
        <v>2496</v>
      </c>
      <c r="N5" s="16">
        <v>66.338160000000002</v>
      </c>
      <c r="O5" s="16">
        <v>11.10491</v>
      </c>
      <c r="P5" s="11">
        <v>1860</v>
      </c>
      <c r="Q5" s="14"/>
      <c r="R5" s="14"/>
      <c r="S5" s="4"/>
      <c r="T5" s="14"/>
      <c r="U5" s="14"/>
      <c r="V5" s="4"/>
    </row>
    <row r="6" spans="1:22" x14ac:dyDescent="0.2">
      <c r="A6" s="109" t="s">
        <v>16</v>
      </c>
      <c r="B6" s="16">
        <v>148.12469999999999</v>
      </c>
      <c r="C6" s="16">
        <v>29.465219999999999</v>
      </c>
      <c r="D6" s="11">
        <v>1776</v>
      </c>
      <c r="E6" s="16">
        <v>36.018929999999997</v>
      </c>
      <c r="F6" s="16">
        <v>5.7242819999999996</v>
      </c>
      <c r="G6" s="11">
        <v>2805</v>
      </c>
      <c r="H6" s="16">
        <v>115.5352</v>
      </c>
      <c r="I6" s="16">
        <v>19.192270000000001</v>
      </c>
      <c r="J6" s="11">
        <v>2503</v>
      </c>
      <c r="K6" s="16">
        <v>50.103119999999997</v>
      </c>
      <c r="L6" s="16">
        <v>4.2620570000000004</v>
      </c>
      <c r="M6" s="11">
        <v>2345</v>
      </c>
      <c r="N6" s="16">
        <v>52.096490000000003</v>
      </c>
      <c r="O6" s="16">
        <v>6.1179540000000001</v>
      </c>
      <c r="P6" s="11">
        <v>2237</v>
      </c>
      <c r="Q6" s="14"/>
      <c r="R6" s="14"/>
      <c r="S6" s="4"/>
      <c r="T6" s="14"/>
      <c r="U6" s="14"/>
      <c r="V6" s="4"/>
    </row>
    <row r="7" spans="1:22" x14ac:dyDescent="0.2">
      <c r="B7" s="14"/>
      <c r="C7" s="14"/>
      <c r="D7" s="4"/>
      <c r="E7" s="14"/>
      <c r="F7" s="14"/>
      <c r="G7" s="4"/>
      <c r="H7" s="14"/>
      <c r="I7" s="14"/>
      <c r="J7" s="4"/>
      <c r="K7" s="14"/>
      <c r="L7" s="14"/>
      <c r="M7" s="4"/>
      <c r="N7" s="14"/>
      <c r="O7" s="14"/>
      <c r="P7" s="4"/>
      <c r="Q7" s="14"/>
      <c r="R7" s="14"/>
      <c r="S7" s="4"/>
      <c r="T7" s="14"/>
      <c r="U7" s="14"/>
      <c r="V7" s="4"/>
    </row>
    <row r="8" spans="1:22" x14ac:dyDescent="0.2">
      <c r="A8" s="160" t="s">
        <v>485</v>
      </c>
      <c r="B8" s="160"/>
      <c r="C8" s="160"/>
      <c r="D8" s="4"/>
      <c r="E8" s="14"/>
      <c r="F8" s="14"/>
      <c r="G8" s="4"/>
      <c r="H8" s="14"/>
      <c r="I8" s="14"/>
      <c r="J8" s="4"/>
      <c r="K8" s="14"/>
      <c r="L8" s="14"/>
      <c r="M8" s="4"/>
      <c r="N8" s="14"/>
      <c r="O8" s="14"/>
      <c r="P8" s="4"/>
      <c r="Q8" s="14"/>
      <c r="R8" s="14"/>
      <c r="S8" s="4"/>
      <c r="T8" s="14"/>
      <c r="U8" s="14"/>
      <c r="V8" s="4"/>
    </row>
    <row r="9" spans="1:22" x14ac:dyDescent="0.2">
      <c r="A9" s="26" t="s">
        <v>542</v>
      </c>
      <c r="B9" s="10" t="s">
        <v>74</v>
      </c>
      <c r="C9" s="10">
        <v>0.99329999999999996</v>
      </c>
      <c r="D9" s="4"/>
      <c r="E9" s="14"/>
      <c r="F9" s="14"/>
      <c r="G9" s="4"/>
      <c r="H9" s="14"/>
      <c r="I9" s="14"/>
      <c r="J9" s="4"/>
      <c r="K9" s="14"/>
      <c r="L9" s="14"/>
      <c r="M9" s="4"/>
      <c r="N9" s="14"/>
      <c r="O9" s="14"/>
      <c r="P9" s="4"/>
      <c r="Q9" s="14"/>
      <c r="R9" s="14"/>
      <c r="S9" s="4"/>
      <c r="T9" s="14"/>
      <c r="U9" s="14"/>
      <c r="V9" s="4"/>
    </row>
    <row r="10" spans="1:22" x14ac:dyDescent="0.2">
      <c r="A10" s="26" t="s">
        <v>543</v>
      </c>
      <c r="B10" s="10" t="s">
        <v>121</v>
      </c>
      <c r="C10" s="10">
        <v>2.8E-3</v>
      </c>
      <c r="D10" s="4"/>
      <c r="E10" s="14"/>
      <c r="F10" s="14"/>
      <c r="G10" s="4"/>
      <c r="H10" s="14"/>
      <c r="I10" s="14"/>
      <c r="J10" s="4"/>
      <c r="K10" s="14"/>
      <c r="L10" s="14"/>
      <c r="M10" s="4"/>
      <c r="N10" s="14"/>
      <c r="O10" s="14"/>
      <c r="P10" s="4"/>
      <c r="Q10" s="14"/>
      <c r="R10" s="14"/>
      <c r="S10" s="4"/>
      <c r="T10" s="14"/>
      <c r="U10" s="14"/>
      <c r="V10" s="4"/>
    </row>
    <row r="11" spans="1:22" x14ac:dyDescent="0.2">
      <c r="A11" s="26" t="s">
        <v>544</v>
      </c>
      <c r="B11" s="10" t="s">
        <v>74</v>
      </c>
      <c r="C11" s="10">
        <v>0.93030000000000002</v>
      </c>
      <c r="D11" s="4"/>
      <c r="E11" s="14"/>
      <c r="F11" s="14"/>
      <c r="G11" s="4"/>
      <c r="H11" s="14"/>
      <c r="I11" s="14"/>
      <c r="J11" s="4"/>
      <c r="K11" s="14"/>
      <c r="L11" s="14"/>
      <c r="M11" s="4"/>
      <c r="N11" s="14"/>
      <c r="O11" s="14"/>
      <c r="P11" s="4"/>
      <c r="Q11" s="14"/>
      <c r="R11" s="14"/>
      <c r="S11" s="4"/>
      <c r="T11" s="14"/>
      <c r="U11" s="14"/>
      <c r="V11" s="4"/>
    </row>
    <row r="12" spans="1:22" x14ac:dyDescent="0.2">
      <c r="A12" s="26" t="s">
        <v>545</v>
      </c>
      <c r="B12" s="10" t="s">
        <v>74</v>
      </c>
      <c r="C12" s="10">
        <v>5.0999999999999997E-2</v>
      </c>
      <c r="D12" s="4"/>
      <c r="E12" s="14"/>
      <c r="F12" s="14"/>
      <c r="G12" s="4"/>
      <c r="H12" s="14"/>
      <c r="I12" s="14"/>
      <c r="J12" s="4"/>
      <c r="K12" s="14"/>
      <c r="L12" s="14"/>
      <c r="M12" s="4"/>
      <c r="N12" s="14"/>
      <c r="O12" s="14"/>
      <c r="P12" s="4"/>
      <c r="Q12" s="14"/>
      <c r="R12" s="14"/>
      <c r="S12" s="4"/>
      <c r="T12" s="14"/>
      <c r="U12" s="14"/>
      <c r="V12" s="4"/>
    </row>
    <row r="13" spans="1:22" x14ac:dyDescent="0.2">
      <c r="B13" s="14"/>
      <c r="C13" s="14"/>
      <c r="D13" s="4"/>
      <c r="E13" s="14"/>
      <c r="F13" s="14"/>
      <c r="G13" s="4"/>
      <c r="H13" s="14"/>
      <c r="I13" s="14"/>
      <c r="J13" s="4"/>
      <c r="K13" s="14"/>
      <c r="L13" s="14"/>
      <c r="M13" s="4"/>
      <c r="N13" s="14"/>
      <c r="O13" s="14"/>
      <c r="P13" s="4"/>
      <c r="Q13" s="14"/>
      <c r="R13" s="14"/>
      <c r="S13" s="4"/>
      <c r="T13" s="14"/>
      <c r="U13" s="14"/>
      <c r="V13" s="4"/>
    </row>
    <row r="14" spans="1:22" x14ac:dyDescent="0.2">
      <c r="A14" s="26" t="s">
        <v>546</v>
      </c>
      <c r="B14" s="10" t="s">
        <v>79</v>
      </c>
      <c r="C14" s="111">
        <v>4.9200000000000001E-2</v>
      </c>
      <c r="D14" s="4"/>
      <c r="E14" s="14"/>
      <c r="F14" s="14"/>
      <c r="G14" s="4"/>
      <c r="H14" s="14"/>
      <c r="I14" s="14"/>
      <c r="J14" s="4"/>
      <c r="K14" s="14"/>
      <c r="L14" s="14"/>
      <c r="M14" s="4"/>
      <c r="N14" s="14"/>
      <c r="O14" s="14"/>
      <c r="P14" s="4"/>
      <c r="Q14" s="14"/>
      <c r="R14" s="14"/>
      <c r="S14" s="4"/>
      <c r="T14" s="14"/>
      <c r="U14" s="14"/>
      <c r="V14" s="4"/>
    </row>
    <row r="15" spans="1:22" x14ac:dyDescent="0.2">
      <c r="A15" s="26" t="s">
        <v>547</v>
      </c>
      <c r="B15" s="10" t="s">
        <v>74</v>
      </c>
      <c r="C15" s="111">
        <v>8.6199999999999999E-2</v>
      </c>
      <c r="D15" s="4"/>
      <c r="E15" s="14"/>
      <c r="F15" s="14"/>
      <c r="G15" s="4"/>
      <c r="H15" s="14"/>
      <c r="I15" s="14"/>
      <c r="J15" s="4"/>
      <c r="K15" s="14"/>
      <c r="L15" s="14"/>
      <c r="M15" s="4"/>
      <c r="N15" s="14"/>
      <c r="O15" s="14"/>
      <c r="P15" s="4"/>
      <c r="Q15" s="14"/>
      <c r="R15" s="14"/>
      <c r="S15" s="4"/>
      <c r="T15" s="14"/>
      <c r="U15" s="14"/>
      <c r="V15" s="4"/>
    </row>
    <row r="16" spans="1:22" x14ac:dyDescent="0.2">
      <c r="B16" s="14"/>
      <c r="C16" s="14"/>
      <c r="D16" s="4"/>
      <c r="E16" s="14"/>
      <c r="F16" s="14"/>
      <c r="G16" s="4"/>
      <c r="H16" s="14"/>
      <c r="I16" s="14"/>
      <c r="J16" s="4"/>
      <c r="K16" s="14"/>
      <c r="L16" s="14"/>
      <c r="M16" s="4"/>
      <c r="N16" s="14"/>
      <c r="O16" s="14"/>
      <c r="P16" s="4"/>
      <c r="Q16" s="14"/>
      <c r="R16" s="14"/>
      <c r="S16" s="4"/>
      <c r="T16" s="14"/>
      <c r="U16" s="14"/>
      <c r="V16" s="4"/>
    </row>
    <row r="17" spans="1:22" x14ac:dyDescent="0.2">
      <c r="B17" s="14"/>
      <c r="C17" s="14"/>
      <c r="D17" s="4"/>
      <c r="E17" s="14"/>
      <c r="F17" s="14"/>
      <c r="G17" s="4"/>
      <c r="H17" s="14"/>
      <c r="I17" s="14"/>
      <c r="J17" s="4"/>
      <c r="K17" s="14"/>
      <c r="L17" s="14"/>
      <c r="M17" s="4"/>
      <c r="N17" s="14"/>
      <c r="O17" s="14"/>
      <c r="P17" s="4"/>
      <c r="Q17" s="14"/>
      <c r="R17" s="14"/>
      <c r="S17" s="4"/>
      <c r="T17" s="14"/>
      <c r="U17" s="14"/>
      <c r="V17" s="4"/>
    </row>
    <row r="18" spans="1:22" x14ac:dyDescent="0.2">
      <c r="B18" s="161" t="s">
        <v>403</v>
      </c>
      <c r="C18" s="161"/>
      <c r="D18" s="161"/>
      <c r="E18" s="161"/>
      <c r="F18" s="161"/>
      <c r="G18" s="161"/>
      <c r="H18" s="161"/>
      <c r="I18" s="161"/>
      <c r="J18" s="161"/>
      <c r="R18" s="14"/>
      <c r="S18" s="4"/>
      <c r="T18" s="14"/>
      <c r="U18" s="14"/>
      <c r="V18" s="4"/>
    </row>
    <row r="19" spans="1:22" x14ac:dyDescent="0.2">
      <c r="B19" s="148" t="s">
        <v>178</v>
      </c>
      <c r="C19" s="148"/>
      <c r="D19" s="148"/>
      <c r="E19" s="140" t="s">
        <v>418</v>
      </c>
      <c r="F19" s="140"/>
      <c r="G19" s="140"/>
      <c r="H19" s="148" t="s">
        <v>11</v>
      </c>
      <c r="I19" s="148"/>
      <c r="J19" s="148"/>
      <c r="R19" s="14"/>
      <c r="S19" s="4"/>
      <c r="T19" s="14"/>
      <c r="U19" s="14"/>
      <c r="V19" s="4"/>
    </row>
    <row r="20" spans="1:22" x14ac:dyDescent="0.2">
      <c r="B20" s="13" t="s">
        <v>48</v>
      </c>
      <c r="C20" s="13" t="s">
        <v>49</v>
      </c>
      <c r="D20" s="13" t="s">
        <v>50</v>
      </c>
      <c r="E20" s="13" t="s">
        <v>48</v>
      </c>
      <c r="F20" s="13" t="s">
        <v>49</v>
      </c>
      <c r="G20" s="13" t="s">
        <v>50</v>
      </c>
      <c r="H20" s="13" t="s">
        <v>48</v>
      </c>
      <c r="I20" s="13" t="s">
        <v>49</v>
      </c>
      <c r="J20" s="13" t="s">
        <v>50</v>
      </c>
      <c r="R20" s="14"/>
      <c r="S20" s="4"/>
      <c r="T20" s="14"/>
      <c r="U20" s="14"/>
      <c r="V20" s="4"/>
    </row>
    <row r="21" spans="1:22" x14ac:dyDescent="0.2">
      <c r="A21" s="109" t="s">
        <v>14</v>
      </c>
      <c r="B21" s="16">
        <v>268.39999999999998</v>
      </c>
      <c r="C21" s="16">
        <v>117.3</v>
      </c>
      <c r="D21" s="11">
        <v>538</v>
      </c>
      <c r="E21" s="16">
        <v>133.1</v>
      </c>
      <c r="F21" s="16">
        <v>21.5</v>
      </c>
      <c r="G21" s="11">
        <v>401</v>
      </c>
      <c r="H21" s="16">
        <v>172.4</v>
      </c>
      <c r="I21" s="16">
        <v>115</v>
      </c>
      <c r="J21" s="11">
        <v>724</v>
      </c>
    </row>
    <row r="22" spans="1:22" x14ac:dyDescent="0.2">
      <c r="A22" s="109" t="s">
        <v>15</v>
      </c>
      <c r="B22" s="16">
        <v>296</v>
      </c>
      <c r="C22" s="16">
        <v>37.799999999999997</v>
      </c>
      <c r="D22" s="11">
        <v>386</v>
      </c>
      <c r="E22" s="16">
        <v>134.19999999999999</v>
      </c>
      <c r="F22" s="16">
        <v>59.6</v>
      </c>
      <c r="G22" s="11">
        <v>467</v>
      </c>
      <c r="H22" s="16">
        <v>131.5</v>
      </c>
      <c r="I22" s="16">
        <v>90.7</v>
      </c>
      <c r="J22" s="11">
        <v>1358</v>
      </c>
    </row>
    <row r="23" spans="1:22" x14ac:dyDescent="0.2">
      <c r="A23" s="109" t="s">
        <v>16</v>
      </c>
      <c r="B23" s="16">
        <v>299.89999999999998</v>
      </c>
      <c r="C23" s="16">
        <v>10.4</v>
      </c>
      <c r="D23" s="11">
        <v>186</v>
      </c>
      <c r="E23" s="16">
        <v>96.3</v>
      </c>
      <c r="F23" s="16">
        <v>70.400000000000006</v>
      </c>
      <c r="G23" s="11">
        <v>750</v>
      </c>
      <c r="H23" s="16">
        <v>128.6</v>
      </c>
      <c r="I23" s="16">
        <v>105.4</v>
      </c>
      <c r="J23" s="11">
        <v>744</v>
      </c>
    </row>
    <row r="24" spans="1:22" x14ac:dyDescent="0.2">
      <c r="B24" s="14"/>
      <c r="C24" s="14"/>
      <c r="D24" s="4"/>
      <c r="E24" s="14"/>
      <c r="F24" s="14"/>
      <c r="G24" s="4"/>
      <c r="H24" s="14"/>
      <c r="I24" s="14"/>
      <c r="J24" s="4"/>
    </row>
    <row r="25" spans="1:22" x14ac:dyDescent="0.2">
      <c r="A25" s="160" t="s">
        <v>485</v>
      </c>
      <c r="B25" s="160"/>
      <c r="C25" s="160"/>
      <c r="D25" s="4"/>
      <c r="E25" s="14"/>
      <c r="F25" s="14"/>
      <c r="G25" s="4"/>
      <c r="H25" s="14"/>
      <c r="I25" s="14"/>
      <c r="J25" s="4"/>
    </row>
    <row r="26" spans="1:22" x14ac:dyDescent="0.2">
      <c r="A26" s="110" t="s">
        <v>526</v>
      </c>
      <c r="B26" s="10" t="s">
        <v>121</v>
      </c>
      <c r="C26" s="10">
        <v>4.0000000000000001E-3</v>
      </c>
      <c r="D26" s="4"/>
      <c r="E26" s="14"/>
      <c r="F26" s="14"/>
      <c r="G26" s="4"/>
      <c r="H26" s="14"/>
      <c r="I26" s="14"/>
      <c r="J26" s="4"/>
    </row>
    <row r="27" spans="1:22" x14ac:dyDescent="0.2">
      <c r="A27" s="110" t="s">
        <v>527</v>
      </c>
      <c r="B27" s="10" t="s">
        <v>74</v>
      </c>
      <c r="C27" s="10">
        <v>0.52459999999999996</v>
      </c>
      <c r="D27" s="4"/>
      <c r="E27" s="14"/>
      <c r="F27" s="14"/>
      <c r="G27" s="4"/>
      <c r="H27" s="14"/>
      <c r="I27" s="14"/>
      <c r="J27" s="4"/>
    </row>
    <row r="28" spans="1:22" x14ac:dyDescent="0.2">
      <c r="A28" s="110" t="s">
        <v>528</v>
      </c>
      <c r="B28" s="10" t="s">
        <v>121</v>
      </c>
      <c r="C28" s="10">
        <v>2.3E-3</v>
      </c>
      <c r="D28" s="4"/>
      <c r="E28" s="14"/>
      <c r="F28" s="14"/>
      <c r="G28" s="4"/>
      <c r="H28" s="14"/>
      <c r="I28" s="14"/>
      <c r="J28" s="4"/>
    </row>
    <row r="29" spans="1:22" x14ac:dyDescent="0.2">
      <c r="B29" s="14"/>
      <c r="C29" s="14"/>
      <c r="D29" s="4"/>
      <c r="E29" s="14"/>
      <c r="F29" s="14"/>
      <c r="G29" s="4"/>
      <c r="H29" s="14"/>
      <c r="I29" s="14"/>
      <c r="J29" s="4"/>
    </row>
    <row r="30" spans="1:22" x14ac:dyDescent="0.2">
      <c r="B30" s="14"/>
      <c r="C30" s="14"/>
      <c r="D30" s="4"/>
      <c r="E30" s="14"/>
      <c r="F30" s="14"/>
      <c r="G30" s="4"/>
      <c r="H30" s="14"/>
      <c r="I30" s="14"/>
      <c r="J30" s="4"/>
    </row>
    <row r="31" spans="1:22" x14ac:dyDescent="0.2">
      <c r="B31" s="161" t="s">
        <v>177</v>
      </c>
      <c r="C31" s="161"/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</row>
    <row r="32" spans="1:22" x14ac:dyDescent="0.2">
      <c r="B32" s="148" t="s">
        <v>3</v>
      </c>
      <c r="C32" s="148"/>
      <c r="D32" s="148"/>
      <c r="E32" s="140" t="s">
        <v>1</v>
      </c>
      <c r="F32" s="140"/>
      <c r="G32" s="140"/>
      <c r="H32" s="148" t="s">
        <v>167</v>
      </c>
      <c r="I32" s="148"/>
      <c r="J32" s="148"/>
      <c r="K32" s="140" t="s">
        <v>168</v>
      </c>
      <c r="L32" s="140"/>
      <c r="M32" s="140"/>
      <c r="N32" s="148" t="s">
        <v>169</v>
      </c>
      <c r="O32" s="148"/>
      <c r="P32" s="148"/>
      <c r="Q32" s="140" t="s">
        <v>170</v>
      </c>
      <c r="R32" s="140"/>
      <c r="S32" s="140"/>
      <c r="T32" s="148" t="s">
        <v>11</v>
      </c>
      <c r="U32" s="148"/>
      <c r="V32" s="148"/>
    </row>
    <row r="33" spans="1:22" x14ac:dyDescent="0.2">
      <c r="B33" s="13" t="s">
        <v>48</v>
      </c>
      <c r="C33" s="13" t="s">
        <v>49</v>
      </c>
      <c r="D33" s="13" t="s">
        <v>50</v>
      </c>
      <c r="E33" s="13" t="s">
        <v>48</v>
      </c>
      <c r="F33" s="13" t="s">
        <v>49</v>
      </c>
      <c r="G33" s="13" t="s">
        <v>50</v>
      </c>
      <c r="H33" s="13" t="s">
        <v>48</v>
      </c>
      <c r="I33" s="13" t="s">
        <v>49</v>
      </c>
      <c r="J33" s="13" t="s">
        <v>50</v>
      </c>
      <c r="K33" s="13" t="s">
        <v>48</v>
      </c>
      <c r="L33" s="13" t="s">
        <v>49</v>
      </c>
      <c r="M33" s="13" t="s">
        <v>50</v>
      </c>
      <c r="N33" s="13" t="s">
        <v>48</v>
      </c>
      <c r="O33" s="13" t="s">
        <v>49</v>
      </c>
      <c r="P33" s="13" t="s">
        <v>50</v>
      </c>
      <c r="Q33" s="13" t="s">
        <v>48</v>
      </c>
      <c r="R33" s="13" t="s">
        <v>49</v>
      </c>
      <c r="S33" s="13" t="s">
        <v>50</v>
      </c>
      <c r="T33" s="13" t="s">
        <v>48</v>
      </c>
      <c r="U33" s="13" t="s">
        <v>49</v>
      </c>
      <c r="V33" s="13" t="s">
        <v>50</v>
      </c>
    </row>
    <row r="34" spans="1:22" x14ac:dyDescent="0.2">
      <c r="A34" s="109" t="s">
        <v>14</v>
      </c>
      <c r="B34" s="16">
        <v>255.5334</v>
      </c>
      <c r="C34" s="16">
        <v>19.575199999999999</v>
      </c>
      <c r="D34" s="11">
        <v>705</v>
      </c>
      <c r="E34" s="16">
        <v>76.787040000000005</v>
      </c>
      <c r="F34" s="16">
        <v>26.901</v>
      </c>
      <c r="G34" s="11">
        <v>1391</v>
      </c>
      <c r="H34" s="16">
        <v>212.17339999999999</v>
      </c>
      <c r="I34" s="16">
        <v>65.333849999999998</v>
      </c>
      <c r="J34" s="11">
        <v>661</v>
      </c>
      <c r="K34" s="16">
        <v>170.49969999999999</v>
      </c>
      <c r="L34" s="16">
        <v>52.548490000000001</v>
      </c>
      <c r="M34" s="11">
        <v>808</v>
      </c>
      <c r="N34" s="16">
        <v>92.444730000000007</v>
      </c>
      <c r="O34" s="16">
        <v>27.956990000000001</v>
      </c>
      <c r="P34" s="11">
        <v>1952</v>
      </c>
      <c r="Q34" s="16">
        <v>84.978390000000005</v>
      </c>
      <c r="R34" s="16">
        <v>29.729590000000002</v>
      </c>
      <c r="S34" s="11">
        <v>2196</v>
      </c>
      <c r="T34" s="16">
        <v>90.397720000000007</v>
      </c>
      <c r="U34" s="16">
        <v>18.04552</v>
      </c>
      <c r="V34" s="11">
        <v>787</v>
      </c>
    </row>
    <row r="35" spans="1:22" x14ac:dyDescent="0.2">
      <c r="A35" s="109" t="s">
        <v>15</v>
      </c>
      <c r="B35" s="16">
        <v>243.39699999999999</v>
      </c>
      <c r="C35" s="16">
        <v>11.352449999999999</v>
      </c>
      <c r="D35" s="11">
        <v>933</v>
      </c>
      <c r="E35" s="16">
        <v>72.725859999999997</v>
      </c>
      <c r="F35" s="16">
        <v>25.084859999999999</v>
      </c>
      <c r="G35" s="11">
        <v>1604</v>
      </c>
      <c r="H35" s="16">
        <v>193.09479999999999</v>
      </c>
      <c r="I35" s="16">
        <v>42.748699999999999</v>
      </c>
      <c r="J35" s="11">
        <v>587</v>
      </c>
      <c r="K35" s="16">
        <v>163.34710000000001</v>
      </c>
      <c r="L35" s="16">
        <v>28.912960000000002</v>
      </c>
      <c r="M35" s="11">
        <v>567</v>
      </c>
      <c r="N35" s="16">
        <v>93.876429999999999</v>
      </c>
      <c r="O35" s="16">
        <v>33.356479999999998</v>
      </c>
      <c r="P35" s="11">
        <v>1617</v>
      </c>
      <c r="Q35" s="16">
        <v>92.421949999999995</v>
      </c>
      <c r="R35" s="16">
        <v>24.0732</v>
      </c>
      <c r="S35" s="11">
        <v>1825</v>
      </c>
      <c r="T35" s="16">
        <v>56.230580000000003</v>
      </c>
      <c r="U35" s="16">
        <v>13.28651</v>
      </c>
      <c r="V35" s="11">
        <v>555</v>
      </c>
    </row>
    <row r="36" spans="1:22" x14ac:dyDescent="0.2">
      <c r="A36" s="109" t="s">
        <v>16</v>
      </c>
      <c r="B36" s="16">
        <v>250.1</v>
      </c>
      <c r="C36" s="16">
        <v>46.6</v>
      </c>
      <c r="D36" s="11">
        <v>405</v>
      </c>
      <c r="E36" s="16">
        <v>66.635059999999996</v>
      </c>
      <c r="F36" s="16">
        <v>24.885079999999999</v>
      </c>
      <c r="G36" s="11">
        <v>1639</v>
      </c>
      <c r="H36" s="16">
        <v>226.02250000000001</v>
      </c>
      <c r="I36" s="16">
        <v>37.693429999999999</v>
      </c>
      <c r="J36" s="11">
        <v>689</v>
      </c>
      <c r="K36" s="16">
        <v>199.8817</v>
      </c>
      <c r="L36" s="16">
        <v>50.047820000000002</v>
      </c>
      <c r="M36" s="11">
        <v>562</v>
      </c>
      <c r="N36" s="16">
        <v>85.537229999999994</v>
      </c>
      <c r="O36" s="16">
        <v>37.876379999999997</v>
      </c>
      <c r="P36" s="11">
        <v>1942</v>
      </c>
      <c r="Q36" s="16">
        <v>83.076880000000003</v>
      </c>
      <c r="R36" s="16">
        <v>30.056819999999998</v>
      </c>
      <c r="S36" s="11">
        <v>2005</v>
      </c>
      <c r="T36" s="16">
        <v>114.84139999999999</v>
      </c>
      <c r="U36" s="16">
        <v>52.095289999999999</v>
      </c>
      <c r="V36" s="11">
        <v>784</v>
      </c>
    </row>
    <row r="37" spans="1:22" x14ac:dyDescent="0.2">
      <c r="A37" s="109" t="s">
        <v>174</v>
      </c>
      <c r="B37" s="16">
        <v>329.4</v>
      </c>
      <c r="C37" s="16">
        <v>55.1</v>
      </c>
      <c r="D37" s="11">
        <v>362</v>
      </c>
      <c r="E37" s="16">
        <v>107.3098</v>
      </c>
      <c r="F37" s="16">
        <v>22.788509999999999</v>
      </c>
      <c r="G37" s="11">
        <v>508</v>
      </c>
      <c r="H37" s="16">
        <v>236.9151</v>
      </c>
      <c r="I37" s="16">
        <v>43.195140000000002</v>
      </c>
      <c r="J37" s="11">
        <v>647</v>
      </c>
      <c r="K37" s="16">
        <v>193.19319999999999</v>
      </c>
      <c r="L37" s="16">
        <v>50.884569999999997</v>
      </c>
      <c r="M37" s="11">
        <v>635</v>
      </c>
      <c r="N37" s="16">
        <v>127.3293</v>
      </c>
      <c r="O37" s="16">
        <v>21.308530000000001</v>
      </c>
      <c r="P37" s="11">
        <v>524</v>
      </c>
      <c r="Q37" s="16">
        <v>117.1103</v>
      </c>
      <c r="R37" s="16">
        <v>8.7194400000000005</v>
      </c>
      <c r="S37" s="11">
        <v>952</v>
      </c>
      <c r="T37" s="16">
        <v>82.999979999999994</v>
      </c>
      <c r="U37" s="16">
        <v>17.67623</v>
      </c>
      <c r="V37" s="11">
        <v>715</v>
      </c>
    </row>
    <row r="38" spans="1:22" x14ac:dyDescent="0.2">
      <c r="A38" s="109" t="s">
        <v>175</v>
      </c>
      <c r="B38" s="16">
        <v>308.89999999999998</v>
      </c>
      <c r="C38" s="16">
        <v>37.5</v>
      </c>
      <c r="D38" s="11">
        <v>347</v>
      </c>
      <c r="E38" s="16">
        <v>112.35250000000001</v>
      </c>
      <c r="F38" s="16">
        <v>12.827629999999999</v>
      </c>
      <c r="G38" s="11">
        <v>965</v>
      </c>
      <c r="H38" s="16">
        <v>227.76349999999999</v>
      </c>
      <c r="I38" s="16">
        <v>56.181159999999998</v>
      </c>
      <c r="J38" s="11">
        <v>592</v>
      </c>
      <c r="K38" s="16">
        <v>199.23920000000001</v>
      </c>
      <c r="L38" s="16">
        <v>48.160060000000001</v>
      </c>
      <c r="M38" s="11">
        <v>632</v>
      </c>
      <c r="N38" s="16">
        <v>131.8982</v>
      </c>
      <c r="O38" s="16">
        <v>11.45928</v>
      </c>
      <c r="P38" s="11">
        <v>630</v>
      </c>
      <c r="Q38" s="16">
        <v>113.28489999999999</v>
      </c>
      <c r="R38" s="16">
        <v>11.51216</v>
      </c>
      <c r="S38" s="11">
        <v>768</v>
      </c>
      <c r="T38" s="16">
        <v>83.029259999999994</v>
      </c>
      <c r="U38" s="16">
        <v>26.923739999999999</v>
      </c>
      <c r="V38" s="11">
        <v>758</v>
      </c>
    </row>
    <row r="39" spans="1:22" x14ac:dyDescent="0.2">
      <c r="A39" s="109" t="s">
        <v>176</v>
      </c>
      <c r="B39" s="16">
        <v>299.7</v>
      </c>
      <c r="C39" s="16">
        <v>62.1</v>
      </c>
      <c r="D39" s="11">
        <v>457</v>
      </c>
      <c r="E39" s="16">
        <v>103.56180000000001</v>
      </c>
      <c r="F39" s="16">
        <v>16.040710000000001</v>
      </c>
      <c r="G39" s="11">
        <v>756</v>
      </c>
      <c r="H39" s="16">
        <v>222.7458</v>
      </c>
      <c r="I39" s="16">
        <v>38.993560000000002</v>
      </c>
      <c r="J39" s="11">
        <v>590</v>
      </c>
      <c r="K39" s="16">
        <v>146.6987</v>
      </c>
      <c r="L39" s="16">
        <v>62.443100000000001</v>
      </c>
      <c r="M39" s="11">
        <v>607</v>
      </c>
      <c r="N39" s="16">
        <v>119.1096</v>
      </c>
      <c r="O39" s="16">
        <v>13.197660000000001</v>
      </c>
      <c r="P39" s="11">
        <v>628</v>
      </c>
      <c r="Q39" s="16">
        <v>121.58499999999999</v>
      </c>
      <c r="R39" s="16">
        <v>16.39903</v>
      </c>
      <c r="S39" s="11">
        <v>781</v>
      </c>
      <c r="T39" s="16">
        <v>96.498339999999999</v>
      </c>
      <c r="U39" s="16">
        <v>29.979849999999999</v>
      </c>
      <c r="V39" s="11">
        <v>656</v>
      </c>
    </row>
    <row r="40" spans="1:22" x14ac:dyDescent="0.2">
      <c r="B40" s="14"/>
      <c r="C40" s="14"/>
      <c r="D40" s="4"/>
      <c r="E40" s="14"/>
      <c r="F40" s="14"/>
      <c r="G40" s="4"/>
      <c r="H40" s="14"/>
      <c r="I40" s="14"/>
      <c r="J40" s="4"/>
      <c r="K40" s="14"/>
      <c r="L40" s="14"/>
      <c r="M40" s="4"/>
      <c r="N40" s="14"/>
      <c r="O40" s="14"/>
      <c r="P40" s="4"/>
      <c r="Q40" s="14"/>
      <c r="R40" s="14"/>
      <c r="S40" s="4"/>
      <c r="T40" s="14"/>
      <c r="U40" s="14"/>
      <c r="V40" s="4"/>
    </row>
    <row r="41" spans="1:22" x14ac:dyDescent="0.2">
      <c r="A41" s="160" t="s">
        <v>485</v>
      </c>
      <c r="B41" s="160"/>
      <c r="C41" s="160"/>
      <c r="D41" s="4"/>
      <c r="E41" s="14"/>
      <c r="F41" s="14"/>
      <c r="G41" s="4"/>
      <c r="H41" s="14"/>
      <c r="I41" s="14"/>
      <c r="J41" s="4"/>
      <c r="K41" s="14"/>
      <c r="L41" s="14"/>
      <c r="M41" s="4"/>
      <c r="N41" s="14"/>
      <c r="O41" s="14"/>
      <c r="P41" s="4"/>
      <c r="Q41" s="14"/>
      <c r="R41" s="14"/>
      <c r="S41" s="4"/>
      <c r="T41" s="14"/>
      <c r="U41" s="14"/>
      <c r="V41" s="4"/>
    </row>
    <row r="42" spans="1:22" x14ac:dyDescent="0.2">
      <c r="A42" s="26" t="s">
        <v>521</v>
      </c>
      <c r="B42" s="10" t="s">
        <v>84</v>
      </c>
      <c r="C42" s="10" t="s">
        <v>85</v>
      </c>
      <c r="D42" s="4"/>
      <c r="E42" s="14"/>
      <c r="F42" s="14"/>
      <c r="G42" s="4"/>
      <c r="H42" s="14"/>
      <c r="I42" s="14"/>
      <c r="J42" s="4"/>
      <c r="K42" s="14"/>
      <c r="L42" s="14"/>
      <c r="M42" s="4"/>
      <c r="N42" s="14"/>
      <c r="O42" s="14"/>
      <c r="P42" s="4"/>
      <c r="Q42" s="14"/>
      <c r="R42" s="14"/>
      <c r="S42" s="4"/>
      <c r="T42" s="14"/>
      <c r="U42" s="14"/>
      <c r="V42" s="4"/>
    </row>
    <row r="43" spans="1:22" x14ac:dyDescent="0.2">
      <c r="A43" s="26" t="s">
        <v>519</v>
      </c>
      <c r="B43" s="10" t="s">
        <v>84</v>
      </c>
      <c r="C43" s="10" t="s">
        <v>85</v>
      </c>
      <c r="D43" s="4"/>
      <c r="E43" s="14"/>
      <c r="F43" s="14"/>
      <c r="G43" s="4"/>
      <c r="H43" s="14"/>
      <c r="I43" s="14"/>
      <c r="J43" s="4"/>
      <c r="K43" s="14"/>
      <c r="L43" s="14"/>
      <c r="M43" s="4"/>
      <c r="N43" s="14"/>
      <c r="O43" s="14"/>
      <c r="P43" s="4"/>
      <c r="Q43" s="14"/>
      <c r="R43" s="14"/>
      <c r="S43" s="4"/>
      <c r="T43" s="14"/>
      <c r="U43" s="14"/>
      <c r="V43" s="4"/>
    </row>
    <row r="44" spans="1:22" x14ac:dyDescent="0.2">
      <c r="A44" s="26" t="s">
        <v>522</v>
      </c>
      <c r="B44" s="10" t="s">
        <v>84</v>
      </c>
      <c r="C44" s="10" t="s">
        <v>85</v>
      </c>
      <c r="D44" s="4"/>
      <c r="E44" s="14"/>
      <c r="F44" s="14"/>
      <c r="G44" s="4"/>
      <c r="H44" s="14"/>
      <c r="I44" s="14"/>
      <c r="J44" s="4"/>
      <c r="K44" s="14"/>
      <c r="L44" s="14"/>
      <c r="M44" s="4"/>
      <c r="N44" s="14"/>
      <c r="O44" s="14"/>
      <c r="P44" s="4"/>
      <c r="Q44" s="14"/>
      <c r="R44" s="14"/>
      <c r="S44" s="4"/>
      <c r="T44" s="14"/>
      <c r="U44" s="14"/>
      <c r="V44" s="4"/>
    </row>
    <row r="45" spans="1:22" x14ac:dyDescent="0.2">
      <c r="A45" s="26" t="s">
        <v>523</v>
      </c>
      <c r="B45" s="10" t="s">
        <v>84</v>
      </c>
      <c r="C45" s="10" t="s">
        <v>85</v>
      </c>
      <c r="D45" s="4"/>
      <c r="E45" s="14"/>
      <c r="F45" s="14"/>
      <c r="G45" s="4"/>
      <c r="H45" s="14"/>
      <c r="I45" s="14"/>
      <c r="J45" s="4"/>
      <c r="K45" s="14"/>
      <c r="L45" s="14"/>
      <c r="M45" s="4"/>
      <c r="N45" s="14"/>
      <c r="O45" s="14"/>
      <c r="P45" s="4"/>
      <c r="Q45" s="14"/>
      <c r="R45" s="14"/>
      <c r="S45" s="4"/>
      <c r="T45" s="14"/>
      <c r="U45" s="14"/>
      <c r="V45" s="4"/>
    </row>
    <row r="46" spans="1:22" x14ac:dyDescent="0.2">
      <c r="A46" s="26" t="s">
        <v>524</v>
      </c>
      <c r="B46" s="10" t="s">
        <v>74</v>
      </c>
      <c r="C46" s="10">
        <v>0.34920000000000001</v>
      </c>
      <c r="D46" s="4"/>
      <c r="E46" s="14"/>
      <c r="F46" s="14"/>
      <c r="G46" s="4"/>
      <c r="H46" s="14"/>
      <c r="I46" s="14"/>
      <c r="J46" s="4"/>
      <c r="K46" s="14"/>
      <c r="L46" s="14"/>
      <c r="M46" s="4"/>
      <c r="N46" s="14"/>
      <c r="O46" s="14"/>
      <c r="P46" s="4"/>
      <c r="Q46" s="14"/>
      <c r="R46" s="14"/>
      <c r="S46" s="4"/>
      <c r="T46" s="14"/>
      <c r="U46" s="14"/>
      <c r="V46" s="4"/>
    </row>
    <row r="47" spans="1:22" x14ac:dyDescent="0.2">
      <c r="A47" s="26" t="s">
        <v>525</v>
      </c>
      <c r="B47" s="10" t="s">
        <v>74</v>
      </c>
      <c r="C47" s="10">
        <v>0.73699999999999999</v>
      </c>
      <c r="D47" s="4"/>
      <c r="E47" s="14"/>
      <c r="F47" s="14"/>
      <c r="G47" s="4"/>
      <c r="H47" s="14"/>
      <c r="I47" s="14"/>
      <c r="J47" s="4"/>
      <c r="K47" s="14"/>
      <c r="L47" s="14"/>
      <c r="M47" s="4"/>
      <c r="N47" s="14"/>
      <c r="O47" s="14"/>
      <c r="P47" s="4"/>
      <c r="Q47" s="14"/>
      <c r="R47" s="14"/>
      <c r="S47" s="4"/>
      <c r="T47" s="14"/>
      <c r="U47" s="14"/>
      <c r="V47" s="4"/>
    </row>
    <row r="48" spans="1:22" x14ac:dyDescent="0.2">
      <c r="A48" s="110" t="s">
        <v>517</v>
      </c>
      <c r="B48" s="10" t="s">
        <v>121</v>
      </c>
      <c r="C48" s="30">
        <v>3.8E-3</v>
      </c>
      <c r="D48" s="4"/>
      <c r="E48" s="14"/>
      <c r="F48" s="14"/>
      <c r="G48" s="4"/>
      <c r="H48" s="14"/>
      <c r="I48" s="14"/>
      <c r="J48" s="4"/>
      <c r="K48" s="14"/>
      <c r="L48" s="14"/>
      <c r="M48" s="4"/>
      <c r="N48" s="14"/>
      <c r="O48" s="14"/>
      <c r="P48" s="4"/>
      <c r="Q48" s="14"/>
      <c r="R48" s="14"/>
      <c r="S48" s="4"/>
      <c r="T48" s="14"/>
      <c r="U48" s="14"/>
      <c r="V48" s="4"/>
    </row>
    <row r="49" spans="1:22" x14ac:dyDescent="0.2">
      <c r="B49" s="14"/>
      <c r="C49" s="14"/>
      <c r="D49" s="4"/>
      <c r="E49" s="14"/>
      <c r="F49" s="14"/>
      <c r="G49" s="4"/>
      <c r="H49" s="14"/>
      <c r="I49" s="14"/>
      <c r="J49" s="4"/>
      <c r="K49" s="14"/>
      <c r="L49" s="14"/>
      <c r="M49" s="4"/>
      <c r="N49" s="14"/>
      <c r="O49" s="14"/>
      <c r="P49" s="4"/>
      <c r="Q49" s="14"/>
      <c r="R49" s="14"/>
      <c r="S49" s="4"/>
      <c r="T49" s="14"/>
      <c r="U49" s="14"/>
      <c r="V49" s="4"/>
    </row>
    <row r="50" spans="1:22" x14ac:dyDescent="0.2">
      <c r="B50" s="14"/>
      <c r="C50" s="14"/>
      <c r="D50" s="4"/>
      <c r="E50" s="14"/>
      <c r="F50" s="14"/>
      <c r="G50" s="4"/>
      <c r="H50" s="14"/>
      <c r="I50" s="14"/>
      <c r="J50" s="4"/>
      <c r="K50" s="14"/>
      <c r="L50" s="14"/>
      <c r="M50" s="4"/>
      <c r="N50" s="14"/>
      <c r="O50" s="14"/>
      <c r="P50" s="4"/>
      <c r="Q50" s="14"/>
      <c r="R50" s="14"/>
      <c r="S50" s="4"/>
      <c r="T50" s="14"/>
      <c r="U50" s="14"/>
      <c r="V50" s="4"/>
    </row>
    <row r="51" spans="1:22" x14ac:dyDescent="0.2">
      <c r="B51" s="161" t="s">
        <v>404</v>
      </c>
      <c r="C51" s="161"/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</row>
    <row r="52" spans="1:22" x14ac:dyDescent="0.2">
      <c r="B52" s="148" t="s">
        <v>3</v>
      </c>
      <c r="C52" s="148"/>
      <c r="D52" s="148"/>
      <c r="E52" s="140" t="s">
        <v>1</v>
      </c>
      <c r="F52" s="140"/>
      <c r="G52" s="140"/>
      <c r="H52" s="148" t="s">
        <v>171</v>
      </c>
      <c r="I52" s="148"/>
      <c r="J52" s="148"/>
      <c r="K52" s="140" t="s">
        <v>172</v>
      </c>
      <c r="L52" s="140"/>
      <c r="M52" s="140"/>
      <c r="N52" s="148" t="s">
        <v>166</v>
      </c>
      <c r="O52" s="148"/>
      <c r="P52" s="148"/>
      <c r="Q52" s="140" t="s">
        <v>11</v>
      </c>
      <c r="R52" s="140"/>
      <c r="S52" s="140"/>
    </row>
    <row r="53" spans="1:22" x14ac:dyDescent="0.2">
      <c r="B53" s="13" t="s">
        <v>48</v>
      </c>
      <c r="C53" s="13" t="s">
        <v>49</v>
      </c>
      <c r="D53" s="13" t="s">
        <v>50</v>
      </c>
      <c r="E53" s="13" t="s">
        <v>48</v>
      </c>
      <c r="F53" s="13" t="s">
        <v>49</v>
      </c>
      <c r="G53" s="13" t="s">
        <v>50</v>
      </c>
      <c r="H53" s="13" t="s">
        <v>48</v>
      </c>
      <c r="I53" s="13" t="s">
        <v>49</v>
      </c>
      <c r="J53" s="13" t="s">
        <v>50</v>
      </c>
      <c r="K53" s="13" t="s">
        <v>48</v>
      </c>
      <c r="L53" s="13" t="s">
        <v>49</v>
      </c>
      <c r="M53" s="13" t="s">
        <v>50</v>
      </c>
      <c r="N53" s="13" t="s">
        <v>48</v>
      </c>
      <c r="O53" s="13" t="s">
        <v>49</v>
      </c>
      <c r="P53" s="13" t="s">
        <v>50</v>
      </c>
      <c r="Q53" s="13" t="s">
        <v>48</v>
      </c>
      <c r="R53" s="13" t="s">
        <v>49</v>
      </c>
      <c r="S53" s="13" t="s">
        <v>50</v>
      </c>
    </row>
    <row r="54" spans="1:22" x14ac:dyDescent="0.2">
      <c r="A54" s="109" t="s">
        <v>14</v>
      </c>
      <c r="B54" s="16">
        <v>451.2</v>
      </c>
      <c r="C54" s="16">
        <v>163.1</v>
      </c>
      <c r="D54" s="11">
        <v>291</v>
      </c>
      <c r="E54" s="16">
        <v>280.89999999999998</v>
      </c>
      <c r="F54" s="16">
        <v>225.2</v>
      </c>
      <c r="G54" s="11">
        <v>118</v>
      </c>
      <c r="H54" s="16">
        <v>466.7</v>
      </c>
      <c r="I54" s="16">
        <v>57.5</v>
      </c>
      <c r="J54" s="11">
        <v>257</v>
      </c>
      <c r="K54" s="16">
        <v>403.6</v>
      </c>
      <c r="L54" s="16">
        <v>13.3</v>
      </c>
      <c r="M54" s="11">
        <v>233</v>
      </c>
      <c r="N54" s="16">
        <v>420.6</v>
      </c>
      <c r="O54" s="16">
        <v>272.7</v>
      </c>
      <c r="P54" s="11">
        <v>215</v>
      </c>
      <c r="Q54" s="16">
        <v>178.3</v>
      </c>
      <c r="R54" s="16">
        <v>35.299999999999997</v>
      </c>
      <c r="S54" s="11">
        <v>178</v>
      </c>
    </row>
    <row r="55" spans="1:22" x14ac:dyDescent="0.2">
      <c r="A55" s="109" t="s">
        <v>15</v>
      </c>
      <c r="B55" s="16">
        <v>692.4</v>
      </c>
      <c r="C55" s="16">
        <v>131.1</v>
      </c>
      <c r="D55" s="11">
        <v>127</v>
      </c>
      <c r="E55" s="16">
        <v>395.1</v>
      </c>
      <c r="F55" s="16">
        <v>330</v>
      </c>
      <c r="G55" s="11">
        <v>273</v>
      </c>
      <c r="H55" s="16">
        <v>573.9</v>
      </c>
      <c r="I55" s="16">
        <v>20.2</v>
      </c>
      <c r="J55" s="11">
        <v>154</v>
      </c>
      <c r="K55" s="16">
        <v>524.79999999999995</v>
      </c>
      <c r="L55" s="16">
        <v>83.5</v>
      </c>
      <c r="M55" s="11">
        <v>219</v>
      </c>
      <c r="N55" s="16">
        <v>486.7</v>
      </c>
      <c r="O55" s="16">
        <v>44.3</v>
      </c>
      <c r="P55" s="11">
        <v>162</v>
      </c>
      <c r="Q55" s="16">
        <v>322.7</v>
      </c>
      <c r="R55" s="16">
        <v>47.6</v>
      </c>
      <c r="S55" s="11">
        <v>129</v>
      </c>
    </row>
    <row r="56" spans="1:22" x14ac:dyDescent="0.2">
      <c r="A56" s="109" t="s">
        <v>16</v>
      </c>
      <c r="B56" s="16">
        <v>707.4</v>
      </c>
      <c r="C56" s="16">
        <v>128.5</v>
      </c>
      <c r="D56" s="11">
        <v>153</v>
      </c>
      <c r="E56" s="16">
        <v>369</v>
      </c>
      <c r="F56" s="16">
        <v>183.1</v>
      </c>
      <c r="G56" s="11">
        <v>275</v>
      </c>
      <c r="H56" s="16">
        <v>591</v>
      </c>
      <c r="I56" s="16">
        <v>115</v>
      </c>
      <c r="J56" s="11">
        <v>142</v>
      </c>
      <c r="K56" s="16">
        <v>572.4</v>
      </c>
      <c r="L56" s="16">
        <v>205.8</v>
      </c>
      <c r="M56" s="11">
        <v>248</v>
      </c>
      <c r="N56" s="16">
        <v>389.3</v>
      </c>
      <c r="O56" s="16">
        <v>26.7</v>
      </c>
      <c r="P56" s="11">
        <v>189</v>
      </c>
      <c r="Q56" s="16">
        <v>302.89999999999998</v>
      </c>
      <c r="R56" s="16">
        <v>28.8</v>
      </c>
      <c r="S56" s="11">
        <v>162</v>
      </c>
    </row>
    <row r="57" spans="1:22" x14ac:dyDescent="0.2">
      <c r="B57" s="14"/>
      <c r="C57" s="14"/>
      <c r="D57" s="4"/>
      <c r="E57" s="14"/>
      <c r="F57" s="14"/>
      <c r="G57" s="4"/>
      <c r="H57" s="14"/>
      <c r="I57" s="14"/>
      <c r="J57" s="4"/>
    </row>
    <row r="58" spans="1:22" x14ac:dyDescent="0.2">
      <c r="A58" s="160" t="s">
        <v>485</v>
      </c>
      <c r="B58" s="160"/>
      <c r="C58" s="160"/>
      <c r="D58" s="4"/>
      <c r="E58" s="14"/>
      <c r="F58" s="14"/>
      <c r="G58" s="4"/>
      <c r="H58" s="14"/>
      <c r="I58" s="14"/>
      <c r="J58" s="4"/>
    </row>
    <row r="59" spans="1:22" x14ac:dyDescent="0.2">
      <c r="A59" s="26" t="s">
        <v>518</v>
      </c>
      <c r="B59" s="10" t="s">
        <v>139</v>
      </c>
      <c r="C59" s="10">
        <v>2.0000000000000001E-4</v>
      </c>
      <c r="D59" s="4"/>
      <c r="E59" s="14"/>
      <c r="F59" s="14"/>
      <c r="G59" s="4"/>
      <c r="H59" s="14"/>
      <c r="I59" s="14"/>
      <c r="J59" s="4"/>
    </row>
    <row r="60" spans="1:22" x14ac:dyDescent="0.2">
      <c r="A60" s="26" t="s">
        <v>530</v>
      </c>
      <c r="B60" s="10" t="s">
        <v>74</v>
      </c>
      <c r="C60" s="10">
        <v>0.13</v>
      </c>
      <c r="D60" s="4"/>
      <c r="E60" s="14"/>
      <c r="F60" s="14"/>
      <c r="G60" s="4"/>
      <c r="H60" s="14"/>
      <c r="I60" s="14"/>
      <c r="J60" s="4"/>
    </row>
    <row r="61" spans="1:22" x14ac:dyDescent="0.2">
      <c r="A61" s="26" t="s">
        <v>531</v>
      </c>
      <c r="B61" s="10" t="s">
        <v>79</v>
      </c>
      <c r="C61" s="10">
        <v>1.0800000000000001E-2</v>
      </c>
      <c r="D61" s="4"/>
      <c r="E61" s="14"/>
      <c r="F61" s="14"/>
      <c r="G61" s="4"/>
      <c r="H61" s="14"/>
      <c r="I61" s="14"/>
      <c r="J61" s="4"/>
    </row>
    <row r="62" spans="1:22" x14ac:dyDescent="0.2">
      <c r="A62" s="26" t="s">
        <v>520</v>
      </c>
      <c r="B62" s="10" t="s">
        <v>84</v>
      </c>
      <c r="C62" s="10" t="s">
        <v>85</v>
      </c>
      <c r="D62" s="4"/>
      <c r="E62" s="14"/>
      <c r="F62" s="14"/>
      <c r="G62" s="4"/>
      <c r="H62" s="14"/>
      <c r="I62" s="14"/>
      <c r="J62" s="4"/>
    </row>
    <row r="63" spans="1:22" x14ac:dyDescent="0.2">
      <c r="A63" s="26" t="s">
        <v>532</v>
      </c>
      <c r="B63" s="10" t="s">
        <v>121</v>
      </c>
      <c r="C63" s="10">
        <v>2.0999999999999999E-3</v>
      </c>
      <c r="D63" s="4"/>
      <c r="E63" s="14"/>
      <c r="F63" s="14"/>
      <c r="G63" s="4"/>
      <c r="H63" s="14"/>
      <c r="I63" s="14"/>
      <c r="J63" s="4"/>
    </row>
    <row r="64" spans="1:22" x14ac:dyDescent="0.2">
      <c r="A64" s="26" t="s">
        <v>533</v>
      </c>
      <c r="B64" s="10" t="s">
        <v>121</v>
      </c>
      <c r="C64" s="10">
        <v>9.1000000000000004E-3</v>
      </c>
      <c r="D64" s="4"/>
      <c r="E64" s="14"/>
      <c r="F64" s="14"/>
      <c r="G64" s="4"/>
      <c r="H64" s="14"/>
      <c r="I64" s="14"/>
      <c r="J64" s="4"/>
    </row>
    <row r="65" spans="1:10" x14ac:dyDescent="0.2">
      <c r="A65" s="26" t="s">
        <v>538</v>
      </c>
      <c r="B65" s="10" t="s">
        <v>74</v>
      </c>
      <c r="C65" s="10">
        <v>0.89439999999999997</v>
      </c>
      <c r="D65" s="4"/>
      <c r="E65" s="14"/>
      <c r="F65" s="14"/>
      <c r="G65" s="4"/>
      <c r="H65" s="14"/>
      <c r="I65" s="14"/>
      <c r="J65" s="4"/>
    </row>
    <row r="66" spans="1:10" x14ac:dyDescent="0.2">
      <c r="A66" s="26" t="s">
        <v>535</v>
      </c>
      <c r="B66" s="10" t="s">
        <v>74</v>
      </c>
      <c r="C66" s="10">
        <v>0.88629999999999998</v>
      </c>
      <c r="D66" s="4"/>
      <c r="E66" s="14"/>
      <c r="F66" s="14"/>
      <c r="G66" s="4"/>
      <c r="H66" s="14"/>
      <c r="I66" s="14"/>
      <c r="J66" s="4"/>
    </row>
    <row r="67" spans="1:10" x14ac:dyDescent="0.2">
      <c r="A67" s="26" t="s">
        <v>536</v>
      </c>
      <c r="B67" s="10" t="s">
        <v>74</v>
      </c>
      <c r="C67" s="10">
        <v>0.15559999999999999</v>
      </c>
      <c r="D67" s="4"/>
      <c r="E67" s="14"/>
      <c r="F67" s="14"/>
      <c r="G67" s="4"/>
      <c r="H67" s="14"/>
      <c r="I67" s="14"/>
      <c r="J67" s="4"/>
    </row>
    <row r="68" spans="1:10" x14ac:dyDescent="0.2">
      <c r="A68" s="26" t="s">
        <v>539</v>
      </c>
      <c r="B68" s="10" t="s">
        <v>139</v>
      </c>
      <c r="C68" s="10">
        <v>5.0000000000000001E-4</v>
      </c>
      <c r="D68" s="4"/>
      <c r="E68" s="14"/>
      <c r="F68" s="14"/>
      <c r="G68" s="4"/>
      <c r="H68" s="14"/>
      <c r="I68" s="14"/>
      <c r="J68" s="4"/>
    </row>
    <row r="69" spans="1:10" x14ac:dyDescent="0.2">
      <c r="A69" s="26" t="s">
        <v>537</v>
      </c>
      <c r="B69" s="10" t="s">
        <v>74</v>
      </c>
      <c r="C69" s="10">
        <v>0.58540000000000003</v>
      </c>
      <c r="D69" s="4"/>
      <c r="E69" s="14"/>
      <c r="F69" s="14"/>
      <c r="G69" s="4"/>
      <c r="H69" s="14"/>
      <c r="I69" s="14"/>
      <c r="J69" s="4"/>
    </row>
    <row r="70" spans="1:10" x14ac:dyDescent="0.2">
      <c r="A70" s="26" t="s">
        <v>540</v>
      </c>
      <c r="B70" s="10" t="s">
        <v>121</v>
      </c>
      <c r="C70" s="10">
        <v>2.0999999999999999E-3</v>
      </c>
      <c r="D70" s="4"/>
      <c r="E70" s="14"/>
      <c r="F70" s="14"/>
      <c r="G70" s="4"/>
      <c r="H70" s="14"/>
      <c r="I70" s="14"/>
      <c r="J70" s="4"/>
    </row>
    <row r="71" spans="1:10" x14ac:dyDescent="0.2">
      <c r="A71" s="26" t="s">
        <v>541</v>
      </c>
      <c r="B71" s="10" t="s">
        <v>79</v>
      </c>
      <c r="C71" s="10">
        <v>2.2700000000000001E-2</v>
      </c>
      <c r="D71" s="4"/>
      <c r="E71" s="14"/>
      <c r="F71" s="14"/>
      <c r="G71" s="4"/>
      <c r="H71" s="14"/>
      <c r="I71" s="14"/>
      <c r="J71" s="4"/>
    </row>
    <row r="72" spans="1:10" x14ac:dyDescent="0.2">
      <c r="A72" s="61"/>
      <c r="B72" s="1"/>
      <c r="C72" s="1"/>
      <c r="D72" s="4"/>
      <c r="E72" s="14"/>
      <c r="F72" s="14"/>
      <c r="G72" s="4"/>
      <c r="H72" s="14"/>
      <c r="I72" s="14"/>
      <c r="J72" s="4"/>
    </row>
    <row r="73" spans="1:10" x14ac:dyDescent="0.2">
      <c r="A73" s="26" t="s">
        <v>529</v>
      </c>
      <c r="B73" s="10" t="s">
        <v>74</v>
      </c>
      <c r="C73" s="10">
        <v>0.46970000000000001</v>
      </c>
      <c r="D73" s="4"/>
      <c r="E73" s="14"/>
      <c r="F73" s="14"/>
      <c r="G73" s="4"/>
      <c r="H73" s="14"/>
      <c r="I73" s="14"/>
      <c r="J73" s="4"/>
    </row>
    <row r="74" spans="1:10" x14ac:dyDescent="0.2">
      <c r="A74" s="26" t="s">
        <v>534</v>
      </c>
      <c r="B74" s="10" t="s">
        <v>74</v>
      </c>
      <c r="C74" s="30">
        <v>7.0000000000000007E-2</v>
      </c>
      <c r="D74" s="4"/>
      <c r="E74" s="14"/>
      <c r="F74" s="14"/>
      <c r="G74" s="4"/>
      <c r="H74" s="14"/>
      <c r="I74" s="14"/>
      <c r="J74" s="4"/>
    </row>
    <row r="76" spans="1:10" x14ac:dyDescent="0.2">
      <c r="B76" s="162" t="s">
        <v>179</v>
      </c>
      <c r="C76" s="163"/>
      <c r="D76" s="163"/>
      <c r="E76" s="163"/>
      <c r="F76" s="163"/>
      <c r="G76" s="163"/>
      <c r="H76" s="163"/>
      <c r="I76" s="163"/>
      <c r="J76" s="164"/>
    </row>
    <row r="77" spans="1:10" x14ac:dyDescent="0.2">
      <c r="B77" s="15" t="s">
        <v>180</v>
      </c>
      <c r="C77" s="15" t="s">
        <v>181</v>
      </c>
      <c r="D77" s="15" t="s">
        <v>182</v>
      </c>
      <c r="E77" s="15" t="s">
        <v>183</v>
      </c>
    </row>
    <row r="78" spans="1:10" x14ac:dyDescent="0.2">
      <c r="B78" s="10">
        <v>4</v>
      </c>
      <c r="C78" s="10">
        <v>1</v>
      </c>
      <c r="D78" s="10"/>
      <c r="E78" s="10"/>
    </row>
    <row r="79" spans="1:10" x14ac:dyDescent="0.2">
      <c r="B79" s="10">
        <v>2</v>
      </c>
      <c r="C79" s="10">
        <v>1</v>
      </c>
      <c r="D79" s="10"/>
      <c r="E79" s="10"/>
      <c r="G79" s="79" t="s">
        <v>184</v>
      </c>
      <c r="H79" s="9" t="s">
        <v>68</v>
      </c>
      <c r="I79" s="9" t="s">
        <v>69</v>
      </c>
      <c r="J79" s="9" t="s">
        <v>70</v>
      </c>
    </row>
    <row r="80" spans="1:10" x14ac:dyDescent="0.2">
      <c r="B80" s="10">
        <v>4</v>
      </c>
      <c r="C80" s="10">
        <v>1</v>
      </c>
      <c r="D80" s="10"/>
      <c r="E80" s="10"/>
      <c r="G80" s="26" t="s">
        <v>185</v>
      </c>
      <c r="H80" s="10" t="s">
        <v>73</v>
      </c>
      <c r="I80" s="10" t="s">
        <v>74</v>
      </c>
      <c r="J80" s="11">
        <v>0.87409999999999999</v>
      </c>
    </row>
    <row r="81" spans="2:10" x14ac:dyDescent="0.2">
      <c r="B81" s="10">
        <v>3</v>
      </c>
      <c r="C81" s="10"/>
      <c r="D81" s="10">
        <v>1</v>
      </c>
      <c r="E81" s="10"/>
      <c r="G81" s="26" t="s">
        <v>186</v>
      </c>
      <c r="H81" s="10" t="s">
        <v>78</v>
      </c>
      <c r="I81" s="10" t="s">
        <v>121</v>
      </c>
      <c r="J81" s="11">
        <v>9.9000000000000008E-3</v>
      </c>
    </row>
    <row r="82" spans="2:10" x14ac:dyDescent="0.2">
      <c r="B82" s="10">
        <v>3</v>
      </c>
      <c r="C82" s="10"/>
      <c r="D82" s="10">
        <v>1</v>
      </c>
      <c r="E82" s="10"/>
    </row>
    <row r="83" spans="2:10" x14ac:dyDescent="0.2">
      <c r="B83" s="10">
        <v>2</v>
      </c>
      <c r="C83" s="10"/>
      <c r="D83" s="10">
        <v>1</v>
      </c>
      <c r="E83" s="10"/>
    </row>
    <row r="84" spans="2:10" x14ac:dyDescent="0.2">
      <c r="B84" s="10">
        <v>2</v>
      </c>
      <c r="C84" s="10"/>
      <c r="D84" s="10">
        <v>1</v>
      </c>
      <c r="E84" s="10"/>
    </row>
    <row r="85" spans="2:10" x14ac:dyDescent="0.2">
      <c r="B85" s="10">
        <v>14</v>
      </c>
      <c r="C85" s="10"/>
      <c r="D85" s="10">
        <v>0</v>
      </c>
      <c r="E85" s="10"/>
    </row>
    <row r="86" spans="2:10" x14ac:dyDescent="0.2">
      <c r="B86" s="10">
        <v>4</v>
      </c>
      <c r="C86" s="10"/>
      <c r="D86" s="10">
        <v>1</v>
      </c>
      <c r="E86" s="10"/>
    </row>
    <row r="87" spans="2:10" x14ac:dyDescent="0.2">
      <c r="B87" s="10">
        <v>6</v>
      </c>
      <c r="C87" s="10"/>
      <c r="D87" s="10"/>
      <c r="E87" s="10">
        <v>1</v>
      </c>
    </row>
    <row r="88" spans="2:10" x14ac:dyDescent="0.2">
      <c r="B88" s="10">
        <v>14</v>
      </c>
      <c r="C88" s="10"/>
      <c r="D88" s="10"/>
      <c r="E88" s="10">
        <v>0</v>
      </c>
    </row>
    <row r="89" spans="2:10" x14ac:dyDescent="0.2">
      <c r="B89" s="10">
        <v>14</v>
      </c>
      <c r="C89" s="10"/>
      <c r="D89" s="10"/>
      <c r="E89" s="10">
        <v>0</v>
      </c>
    </row>
    <row r="90" spans="2:10" x14ac:dyDescent="0.2">
      <c r="B90" s="10">
        <v>14</v>
      </c>
      <c r="C90" s="10"/>
      <c r="D90" s="10"/>
      <c r="E90" s="10">
        <v>0</v>
      </c>
    </row>
    <row r="91" spans="2:10" x14ac:dyDescent="0.2">
      <c r="B91" s="10">
        <v>14</v>
      </c>
      <c r="C91" s="10"/>
      <c r="D91" s="10"/>
      <c r="E91" s="10">
        <v>0</v>
      </c>
    </row>
    <row r="92" spans="2:10" x14ac:dyDescent="0.2">
      <c r="B92" s="10">
        <v>5</v>
      </c>
      <c r="C92" s="10"/>
      <c r="D92" s="10"/>
      <c r="E92" s="10">
        <v>1</v>
      </c>
    </row>
  </sheetData>
  <mergeCells count="30">
    <mergeCell ref="T32:V32"/>
    <mergeCell ref="B76:J76"/>
    <mergeCell ref="B1:P1"/>
    <mergeCell ref="B19:D19"/>
    <mergeCell ref="E19:G19"/>
    <mergeCell ref="H19:J19"/>
    <mergeCell ref="B18:J18"/>
    <mergeCell ref="B2:D2"/>
    <mergeCell ref="E2:G2"/>
    <mergeCell ref="H2:J2"/>
    <mergeCell ref="K2:M2"/>
    <mergeCell ref="N2:P2"/>
    <mergeCell ref="B31:V31"/>
    <mergeCell ref="B32:D32"/>
    <mergeCell ref="E32:G32"/>
    <mergeCell ref="H32:J32"/>
    <mergeCell ref="A8:C8"/>
    <mergeCell ref="A25:C25"/>
    <mergeCell ref="A41:C41"/>
    <mergeCell ref="A58:C58"/>
    <mergeCell ref="K32:M32"/>
    <mergeCell ref="B51:S51"/>
    <mergeCell ref="B52:D52"/>
    <mergeCell ref="E52:G52"/>
    <mergeCell ref="H52:J52"/>
    <mergeCell ref="K52:M52"/>
    <mergeCell ref="N52:P52"/>
    <mergeCell ref="Q52:S52"/>
    <mergeCell ref="N32:P32"/>
    <mergeCell ref="Q32:S32"/>
  </mergeCells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64"/>
  <sheetViews>
    <sheetView topLeftCell="A25" zoomScale="70" zoomScaleNormal="70" workbookViewId="0">
      <selection activeCell="F61" sqref="F61"/>
    </sheetView>
  </sheetViews>
  <sheetFormatPr defaultColWidth="9.140625" defaultRowHeight="14.25" x14ac:dyDescent="0.2"/>
  <cols>
    <col min="1" max="1" width="20.42578125" style="39" customWidth="1"/>
    <col min="2" max="2" width="17.7109375" style="39" bestFit="1" customWidth="1"/>
    <col min="3" max="3" width="19.28515625" style="39" bestFit="1" customWidth="1"/>
    <col min="4" max="4" width="15.5703125" style="39" bestFit="1" customWidth="1"/>
    <col min="5" max="5" width="19.5703125" style="39" bestFit="1" customWidth="1"/>
    <col min="6" max="6" width="11.140625" style="39" bestFit="1" customWidth="1"/>
    <col min="7" max="7" width="19.140625" style="39" bestFit="1" customWidth="1"/>
    <col min="8" max="8" width="12.42578125" style="39" bestFit="1" customWidth="1"/>
    <col min="9" max="9" width="12" style="39" bestFit="1" customWidth="1"/>
    <col min="10" max="10" width="11.140625" style="39" bestFit="1" customWidth="1"/>
    <col min="11" max="11" width="19.5703125" style="39" bestFit="1" customWidth="1"/>
    <col min="12" max="12" width="12" style="39" bestFit="1" customWidth="1"/>
    <col min="13" max="13" width="11.5703125" style="39" bestFit="1" customWidth="1"/>
    <col min="14" max="14" width="8.28515625" style="39" bestFit="1" customWidth="1"/>
    <col min="15" max="15" width="17.42578125" style="39" bestFit="1" customWidth="1"/>
    <col min="16" max="16" width="12" style="39" bestFit="1" customWidth="1"/>
    <col min="17" max="17" width="40.85546875" style="39" bestFit="1" customWidth="1"/>
    <col min="18" max="18" width="10.28515625" style="39" bestFit="1" customWidth="1"/>
    <col min="19" max="19" width="17.85546875" style="39" bestFit="1" customWidth="1"/>
    <col min="20" max="20" width="12.42578125" style="39" bestFit="1" customWidth="1"/>
    <col min="21" max="21" width="12" style="39" bestFit="1" customWidth="1"/>
    <col min="22" max="22" width="40.85546875" style="39" bestFit="1" customWidth="1"/>
    <col min="23" max="23" width="17.42578125" style="39" bestFit="1" customWidth="1"/>
    <col min="24" max="24" width="12" style="39" bestFit="1" customWidth="1"/>
    <col min="25" max="25" width="11.5703125" style="39" bestFit="1" customWidth="1"/>
    <col min="26" max="26" width="6.85546875" style="39" bestFit="1" customWidth="1"/>
    <col min="27" max="27" width="15.85546875" style="39" bestFit="1" customWidth="1"/>
    <col min="28" max="28" width="10.5703125" style="39" bestFit="1" customWidth="1"/>
    <col min="29" max="29" width="10.140625" style="39" bestFit="1" customWidth="1"/>
    <col min="30" max="16384" width="9.140625" style="39"/>
  </cols>
  <sheetData>
    <row r="1" spans="1:18" x14ac:dyDescent="0.2">
      <c r="B1" s="120" t="s">
        <v>405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Q1" s="75" t="s">
        <v>425</v>
      </c>
      <c r="R1" s="76" t="s">
        <v>409</v>
      </c>
    </row>
    <row r="2" spans="1:18" x14ac:dyDescent="0.2">
      <c r="B2" s="68">
        <v>0</v>
      </c>
      <c r="C2" s="68">
        <v>1.56</v>
      </c>
      <c r="D2" s="68">
        <v>3.12</v>
      </c>
      <c r="E2" s="68">
        <v>6.25</v>
      </c>
      <c r="F2" s="68">
        <v>7.5</v>
      </c>
      <c r="G2" s="68">
        <v>12.5</v>
      </c>
      <c r="H2" s="68">
        <v>15</v>
      </c>
      <c r="I2" s="68">
        <v>25</v>
      </c>
      <c r="J2" s="68">
        <v>30</v>
      </c>
      <c r="K2" s="68">
        <v>50</v>
      </c>
      <c r="L2" s="68">
        <v>60</v>
      </c>
      <c r="M2" s="68">
        <v>120</v>
      </c>
      <c r="N2" s="68">
        <v>240</v>
      </c>
      <c r="O2" s="68" t="s">
        <v>407</v>
      </c>
      <c r="Q2" s="166" t="s">
        <v>410</v>
      </c>
      <c r="R2" s="166"/>
    </row>
    <row r="3" spans="1:18" x14ac:dyDescent="0.2">
      <c r="B3" s="70">
        <v>0</v>
      </c>
      <c r="C3" s="70">
        <v>0.19312499999999999</v>
      </c>
      <c r="D3" s="70">
        <v>0.49415500000000001</v>
      </c>
      <c r="E3" s="70">
        <v>0.79588000000000003</v>
      </c>
      <c r="F3" s="70">
        <v>0.87506099999999998</v>
      </c>
      <c r="G3" s="70">
        <v>1.0969100000000001</v>
      </c>
      <c r="H3" s="70">
        <v>1.176091</v>
      </c>
      <c r="I3" s="70">
        <v>1.39794</v>
      </c>
      <c r="J3" s="70">
        <v>1.4771209999999999</v>
      </c>
      <c r="K3" s="70">
        <v>1.6989700000000001</v>
      </c>
      <c r="L3" s="70">
        <v>1.778151</v>
      </c>
      <c r="M3" s="70">
        <v>2.0791810000000002</v>
      </c>
      <c r="N3" s="70">
        <v>2.3802110000000001</v>
      </c>
      <c r="O3" s="70" t="s">
        <v>408</v>
      </c>
      <c r="Q3" s="78" t="s">
        <v>411</v>
      </c>
      <c r="R3" s="74">
        <v>1.452</v>
      </c>
    </row>
    <row r="4" spans="1:18" x14ac:dyDescent="0.2">
      <c r="A4" s="39" t="s">
        <v>14</v>
      </c>
      <c r="B4" s="56">
        <v>100</v>
      </c>
      <c r="C4" s="73">
        <v>109</v>
      </c>
      <c r="D4" s="73">
        <v>91</v>
      </c>
      <c r="E4" s="73">
        <v>117</v>
      </c>
      <c r="F4" s="73">
        <v>90</v>
      </c>
      <c r="G4" s="73">
        <v>113</v>
      </c>
      <c r="H4" s="73">
        <v>98</v>
      </c>
      <c r="I4" s="73">
        <v>119</v>
      </c>
      <c r="J4" s="73">
        <v>35</v>
      </c>
      <c r="K4" s="73">
        <v>32</v>
      </c>
      <c r="L4" s="73">
        <v>11</v>
      </c>
      <c r="M4" s="73">
        <v>35</v>
      </c>
      <c r="N4" s="73">
        <v>15</v>
      </c>
      <c r="O4" s="165" t="s">
        <v>406</v>
      </c>
      <c r="Q4" s="78" t="s">
        <v>412</v>
      </c>
      <c r="R4" s="74">
        <v>28.3</v>
      </c>
    </row>
    <row r="5" spans="1:18" x14ac:dyDescent="0.2">
      <c r="A5" s="39" t="s">
        <v>15</v>
      </c>
      <c r="B5" s="56">
        <v>100</v>
      </c>
      <c r="C5" s="73">
        <v>96</v>
      </c>
      <c r="D5" s="73">
        <v>100</v>
      </c>
      <c r="E5" s="73">
        <v>101</v>
      </c>
      <c r="F5" s="73">
        <v>100</v>
      </c>
      <c r="G5" s="73">
        <v>76</v>
      </c>
      <c r="H5" s="73">
        <v>115</v>
      </c>
      <c r="I5" s="73">
        <v>106</v>
      </c>
      <c r="J5" s="73">
        <v>31</v>
      </c>
      <c r="K5" s="73">
        <v>25</v>
      </c>
      <c r="L5" s="73">
        <v>20</v>
      </c>
      <c r="M5" s="73">
        <v>17</v>
      </c>
      <c r="N5" s="73">
        <v>12</v>
      </c>
      <c r="O5" s="165"/>
    </row>
    <row r="6" spans="1:18" x14ac:dyDescent="0.2">
      <c r="A6" s="39" t="s">
        <v>16</v>
      </c>
      <c r="B6" s="56">
        <v>100</v>
      </c>
      <c r="C6" s="73">
        <v>119</v>
      </c>
      <c r="D6" s="73">
        <v>110</v>
      </c>
      <c r="E6" s="73">
        <v>92</v>
      </c>
      <c r="F6" s="73">
        <v>96</v>
      </c>
      <c r="G6" s="73">
        <v>118</v>
      </c>
      <c r="H6" s="73">
        <v>86</v>
      </c>
      <c r="I6" s="73">
        <v>86</v>
      </c>
      <c r="J6" s="73">
        <v>40</v>
      </c>
      <c r="K6" s="73">
        <v>38</v>
      </c>
      <c r="L6" s="73">
        <v>23</v>
      </c>
      <c r="M6" s="73">
        <v>23</v>
      </c>
      <c r="N6" s="73">
        <v>18</v>
      </c>
      <c r="O6" s="165"/>
    </row>
    <row r="7" spans="1:18" x14ac:dyDescent="0.2">
      <c r="A7" s="39" t="s">
        <v>174</v>
      </c>
      <c r="B7" s="56">
        <v>100</v>
      </c>
      <c r="C7" s="73">
        <v>99</v>
      </c>
      <c r="D7" s="73">
        <v>98</v>
      </c>
      <c r="E7" s="73">
        <v>106</v>
      </c>
      <c r="F7" s="73">
        <v>109</v>
      </c>
      <c r="G7" s="73">
        <v>96</v>
      </c>
      <c r="H7" s="73">
        <v>98</v>
      </c>
      <c r="I7" s="73">
        <v>71</v>
      </c>
      <c r="J7" s="73">
        <v>55</v>
      </c>
      <c r="K7" s="73">
        <v>22</v>
      </c>
      <c r="L7" s="73">
        <v>21</v>
      </c>
      <c r="M7" s="73">
        <v>19</v>
      </c>
      <c r="N7" s="73">
        <v>15</v>
      </c>
      <c r="O7" s="165"/>
    </row>
    <row r="8" spans="1:18" x14ac:dyDescent="0.2"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9"/>
    </row>
    <row r="10" spans="1:18" x14ac:dyDescent="0.2">
      <c r="B10" s="120" t="s">
        <v>413</v>
      </c>
      <c r="C10" s="120"/>
      <c r="D10" s="120"/>
      <c r="E10" s="120"/>
      <c r="F10" s="120"/>
      <c r="G10" s="120"/>
      <c r="H10" s="120"/>
      <c r="Q10" s="75" t="s">
        <v>425</v>
      </c>
      <c r="R10" s="76" t="s">
        <v>409</v>
      </c>
    </row>
    <row r="11" spans="1:18" x14ac:dyDescent="0.2">
      <c r="B11" s="68">
        <v>0</v>
      </c>
      <c r="C11" s="68">
        <v>1.5</v>
      </c>
      <c r="D11" s="68">
        <v>3</v>
      </c>
      <c r="E11" s="68">
        <v>6</v>
      </c>
      <c r="F11" s="68">
        <v>12</v>
      </c>
      <c r="G11" s="68">
        <v>24</v>
      </c>
      <c r="H11" s="68" t="s">
        <v>414</v>
      </c>
      <c r="Q11" s="166" t="s">
        <v>410</v>
      </c>
      <c r="R11" s="166"/>
    </row>
    <row r="12" spans="1:18" x14ac:dyDescent="0.2">
      <c r="B12" s="70">
        <v>0</v>
      </c>
      <c r="C12" s="70">
        <v>0.176091</v>
      </c>
      <c r="D12" s="70">
        <v>0.47712100000000002</v>
      </c>
      <c r="E12" s="70">
        <v>0.77815100000000004</v>
      </c>
      <c r="F12" s="70">
        <v>1.0791809999999999</v>
      </c>
      <c r="G12" s="70">
        <v>1.3802110000000001</v>
      </c>
      <c r="H12" s="70" t="s">
        <v>415</v>
      </c>
      <c r="Q12" s="72" t="s">
        <v>411</v>
      </c>
      <c r="R12" s="72">
        <v>0.85140000000000005</v>
      </c>
    </row>
    <row r="13" spans="1:18" x14ac:dyDescent="0.2">
      <c r="A13" s="39" t="s">
        <v>14</v>
      </c>
      <c r="B13" s="56">
        <v>100</v>
      </c>
      <c r="C13" s="73">
        <v>94</v>
      </c>
      <c r="D13" s="73">
        <v>70</v>
      </c>
      <c r="E13" s="73">
        <v>57</v>
      </c>
      <c r="F13" s="73">
        <v>52</v>
      </c>
      <c r="G13" s="73">
        <v>47</v>
      </c>
      <c r="H13" s="165" t="s">
        <v>406</v>
      </c>
      <c r="Q13" s="72" t="s">
        <v>412</v>
      </c>
      <c r="R13" s="72">
        <v>7.1020000000000003</v>
      </c>
    </row>
    <row r="14" spans="1:18" x14ac:dyDescent="0.2">
      <c r="A14" s="39" t="s">
        <v>15</v>
      </c>
      <c r="B14" s="56">
        <v>100</v>
      </c>
      <c r="C14" s="73">
        <v>96</v>
      </c>
      <c r="D14" s="73">
        <v>99</v>
      </c>
      <c r="E14" s="73">
        <v>82</v>
      </c>
      <c r="F14" s="73">
        <v>67</v>
      </c>
      <c r="G14" s="73">
        <v>36</v>
      </c>
      <c r="H14" s="165"/>
    </row>
    <row r="15" spans="1:18" x14ac:dyDescent="0.2">
      <c r="A15" s="39" t="s">
        <v>16</v>
      </c>
      <c r="B15" s="56">
        <v>100</v>
      </c>
      <c r="C15" s="73">
        <v>100</v>
      </c>
      <c r="D15" s="73">
        <v>99</v>
      </c>
      <c r="E15" s="73">
        <v>89</v>
      </c>
      <c r="F15" s="73">
        <v>41</v>
      </c>
      <c r="G15" s="73">
        <v>42</v>
      </c>
      <c r="H15" s="165"/>
    </row>
    <row r="16" spans="1:18" x14ac:dyDescent="0.2">
      <c r="A16" s="39" t="s">
        <v>174</v>
      </c>
      <c r="B16" s="56">
        <v>100</v>
      </c>
      <c r="C16" s="73">
        <v>96</v>
      </c>
      <c r="D16" s="73">
        <v>120</v>
      </c>
      <c r="E16" s="73">
        <v>93</v>
      </c>
      <c r="F16" s="73">
        <v>57</v>
      </c>
      <c r="G16" s="73">
        <v>38</v>
      </c>
      <c r="H16" s="165"/>
    </row>
    <row r="17" spans="1:25" x14ac:dyDescent="0.2">
      <c r="B17" s="63"/>
      <c r="C17" s="97"/>
      <c r="D17" s="97"/>
      <c r="E17" s="97"/>
      <c r="F17" s="97"/>
      <c r="G17" s="97"/>
      <c r="H17" s="69"/>
    </row>
    <row r="18" spans="1:25" x14ac:dyDescent="0.2">
      <c r="B18" s="63"/>
      <c r="C18" s="97"/>
      <c r="D18" s="97"/>
      <c r="E18" s="97"/>
      <c r="F18" s="97"/>
      <c r="G18" s="97"/>
      <c r="H18" s="69"/>
    </row>
    <row r="19" spans="1:25" x14ac:dyDescent="0.2">
      <c r="A19" s="120" t="s">
        <v>424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0"/>
      <c r="Q19" s="120"/>
      <c r="R19" s="120"/>
      <c r="S19" s="120"/>
      <c r="T19" s="120"/>
      <c r="V19" s="75" t="s">
        <v>425</v>
      </c>
      <c r="W19" s="76" t="s">
        <v>426</v>
      </c>
      <c r="X19" s="76" t="s">
        <v>427</v>
      </c>
      <c r="Y19" s="76" t="s">
        <v>428</v>
      </c>
    </row>
    <row r="20" spans="1:25" x14ac:dyDescent="0.2">
      <c r="A20" s="168" t="s">
        <v>419</v>
      </c>
      <c r="B20" s="169" t="s">
        <v>420</v>
      </c>
      <c r="C20" s="167" t="s">
        <v>421</v>
      </c>
      <c r="D20" s="167"/>
      <c r="E20" s="167"/>
      <c r="F20" s="167"/>
      <c r="G20" s="167"/>
      <c r="H20" s="167"/>
      <c r="I20" s="167" t="s">
        <v>422</v>
      </c>
      <c r="J20" s="167"/>
      <c r="K20" s="167"/>
      <c r="L20" s="167"/>
      <c r="M20" s="167"/>
      <c r="N20" s="167"/>
      <c r="O20" s="167" t="s">
        <v>423</v>
      </c>
      <c r="P20" s="167"/>
      <c r="Q20" s="167"/>
      <c r="R20" s="167"/>
      <c r="S20" s="167"/>
      <c r="T20" s="167"/>
      <c r="V20" s="166" t="s">
        <v>410</v>
      </c>
      <c r="W20" s="166"/>
      <c r="X20" s="166"/>
      <c r="Y20" s="166"/>
    </row>
    <row r="21" spans="1:25" x14ac:dyDescent="0.2">
      <c r="A21" s="168"/>
      <c r="B21" s="169"/>
      <c r="C21" s="13" t="s">
        <v>14</v>
      </c>
      <c r="D21" s="13" t="s">
        <v>15</v>
      </c>
      <c r="E21" s="13" t="s">
        <v>16</v>
      </c>
      <c r="F21" s="13" t="s">
        <v>174</v>
      </c>
      <c r="G21" s="13" t="s">
        <v>175</v>
      </c>
      <c r="H21" s="13" t="s">
        <v>176</v>
      </c>
      <c r="I21" s="13" t="s">
        <v>14</v>
      </c>
      <c r="J21" s="13" t="s">
        <v>15</v>
      </c>
      <c r="K21" s="13" t="s">
        <v>16</v>
      </c>
      <c r="L21" s="13" t="s">
        <v>174</v>
      </c>
      <c r="M21" s="13" t="s">
        <v>175</v>
      </c>
      <c r="N21" s="13" t="s">
        <v>176</v>
      </c>
      <c r="O21" s="13" t="s">
        <v>14</v>
      </c>
      <c r="P21" s="13" t="s">
        <v>15</v>
      </c>
      <c r="Q21" s="13" t="s">
        <v>16</v>
      </c>
      <c r="R21" s="13" t="s">
        <v>174</v>
      </c>
      <c r="S21" s="13" t="s">
        <v>175</v>
      </c>
      <c r="T21" s="13" t="s">
        <v>176</v>
      </c>
      <c r="V21" s="78" t="s">
        <v>411</v>
      </c>
      <c r="W21" s="73">
        <v>4.2240000000000002</v>
      </c>
      <c r="X21" s="73">
        <v>1.1850000000000001</v>
      </c>
      <c r="Y21" s="73">
        <v>1.145</v>
      </c>
    </row>
    <row r="22" spans="1:25" x14ac:dyDescent="0.2">
      <c r="A22" s="73">
        <v>1.56</v>
      </c>
      <c r="B22" s="73">
        <v>0.19312499999999999</v>
      </c>
      <c r="C22" s="73">
        <v>98</v>
      </c>
      <c r="D22" s="73">
        <v>100</v>
      </c>
      <c r="E22" s="73">
        <v>93</v>
      </c>
      <c r="F22" s="73">
        <v>90</v>
      </c>
      <c r="G22" s="73">
        <v>108</v>
      </c>
      <c r="H22" s="73">
        <v>103</v>
      </c>
      <c r="I22" s="73">
        <v>99</v>
      </c>
      <c r="J22" s="73">
        <v>70</v>
      </c>
      <c r="K22" s="73">
        <v>95</v>
      </c>
      <c r="L22" s="73">
        <v>96</v>
      </c>
      <c r="M22" s="73">
        <v>82</v>
      </c>
      <c r="N22" s="73">
        <v>88</v>
      </c>
      <c r="O22" s="73">
        <v>82</v>
      </c>
      <c r="P22" s="73">
        <v>80</v>
      </c>
      <c r="Q22" s="73">
        <v>57</v>
      </c>
      <c r="R22" s="73">
        <v>66</v>
      </c>
      <c r="S22" s="73">
        <v>65</v>
      </c>
      <c r="T22" s="73">
        <v>78</v>
      </c>
      <c r="V22" s="78" t="s">
        <v>412</v>
      </c>
      <c r="W22" s="73" t="s">
        <v>429</v>
      </c>
      <c r="X22" s="73">
        <v>15.3</v>
      </c>
      <c r="Y22" s="73">
        <v>13.96</v>
      </c>
    </row>
    <row r="23" spans="1:25" x14ac:dyDescent="0.2">
      <c r="A23" s="73">
        <v>3.12</v>
      </c>
      <c r="B23" s="73">
        <v>0.49415500000000001</v>
      </c>
      <c r="C23" s="73">
        <v>108</v>
      </c>
      <c r="D23" s="73">
        <v>86</v>
      </c>
      <c r="E23" s="73">
        <v>92</v>
      </c>
      <c r="F23" s="73">
        <v>90</v>
      </c>
      <c r="G23" s="73">
        <v>80</v>
      </c>
      <c r="H23" s="73">
        <v>85</v>
      </c>
      <c r="I23" s="73">
        <v>103</v>
      </c>
      <c r="J23" s="73">
        <v>93</v>
      </c>
      <c r="K23" s="73">
        <v>70</v>
      </c>
      <c r="L23" s="73">
        <v>81</v>
      </c>
      <c r="M23" s="73">
        <v>78</v>
      </c>
      <c r="N23" s="73">
        <v>88</v>
      </c>
      <c r="O23" s="73">
        <v>100</v>
      </c>
      <c r="P23" s="73">
        <v>83</v>
      </c>
      <c r="Q23" s="73">
        <v>56</v>
      </c>
      <c r="R23" s="73">
        <v>58</v>
      </c>
      <c r="S23" s="73">
        <v>52</v>
      </c>
      <c r="T23" s="73">
        <v>70</v>
      </c>
    </row>
    <row r="24" spans="1:25" x14ac:dyDescent="0.2">
      <c r="A24" s="73">
        <v>6.25</v>
      </c>
      <c r="B24" s="73">
        <v>0.79588000000000003</v>
      </c>
      <c r="C24" s="73">
        <v>97</v>
      </c>
      <c r="D24" s="73">
        <v>82</v>
      </c>
      <c r="E24" s="73">
        <v>78</v>
      </c>
      <c r="F24" s="73">
        <v>83</v>
      </c>
      <c r="G24" s="73">
        <v>57</v>
      </c>
      <c r="H24" s="73">
        <v>53</v>
      </c>
      <c r="I24" s="73">
        <v>99</v>
      </c>
      <c r="J24" s="73">
        <v>95</v>
      </c>
      <c r="K24" s="73">
        <v>25</v>
      </c>
      <c r="L24" s="73">
        <v>63</v>
      </c>
      <c r="M24" s="73">
        <v>73</v>
      </c>
      <c r="N24" s="73">
        <v>53</v>
      </c>
      <c r="O24" s="73">
        <v>99</v>
      </c>
      <c r="P24" s="73">
        <v>54</v>
      </c>
      <c r="Q24" s="73">
        <v>31</v>
      </c>
      <c r="R24" s="73">
        <v>44</v>
      </c>
      <c r="S24" s="73">
        <v>51</v>
      </c>
      <c r="T24" s="73">
        <v>30</v>
      </c>
    </row>
    <row r="25" spans="1:25" x14ac:dyDescent="0.2">
      <c r="A25" s="73">
        <v>12.5</v>
      </c>
      <c r="B25" s="73">
        <v>1.0969100000000001</v>
      </c>
      <c r="C25" s="73">
        <v>90</v>
      </c>
      <c r="D25" s="73">
        <v>79</v>
      </c>
      <c r="E25" s="73">
        <v>58</v>
      </c>
      <c r="F25" s="73">
        <v>79</v>
      </c>
      <c r="G25" s="73">
        <v>44</v>
      </c>
      <c r="H25" s="73">
        <v>61</v>
      </c>
      <c r="I25" s="73">
        <v>96</v>
      </c>
      <c r="J25" s="73">
        <v>69</v>
      </c>
      <c r="K25" s="73">
        <v>39</v>
      </c>
      <c r="L25" s="73">
        <v>64</v>
      </c>
      <c r="M25" s="73">
        <v>30</v>
      </c>
      <c r="N25" s="73">
        <v>25</v>
      </c>
      <c r="O25" s="73">
        <v>69</v>
      </c>
      <c r="P25" s="73">
        <v>45</v>
      </c>
      <c r="Q25" s="73">
        <v>38</v>
      </c>
      <c r="R25" s="73">
        <v>60</v>
      </c>
      <c r="S25" s="73">
        <v>57</v>
      </c>
      <c r="T25" s="73">
        <v>24</v>
      </c>
    </row>
    <row r="26" spans="1:25" x14ac:dyDescent="0.2">
      <c r="A26" s="73">
        <v>25</v>
      </c>
      <c r="B26" s="73">
        <v>1.39794</v>
      </c>
      <c r="C26" s="73">
        <v>59</v>
      </c>
      <c r="D26" s="73">
        <v>52</v>
      </c>
      <c r="E26" s="73">
        <v>45</v>
      </c>
      <c r="F26" s="73">
        <v>38</v>
      </c>
      <c r="G26" s="73">
        <v>46</v>
      </c>
      <c r="H26" s="73">
        <v>53</v>
      </c>
      <c r="I26" s="73">
        <v>66</v>
      </c>
      <c r="J26" s="73">
        <v>50</v>
      </c>
      <c r="K26" s="73">
        <v>51</v>
      </c>
      <c r="L26" s="73">
        <v>38</v>
      </c>
      <c r="M26" s="73">
        <v>23</v>
      </c>
      <c r="N26" s="73">
        <v>18</v>
      </c>
      <c r="O26" s="73">
        <v>43</v>
      </c>
      <c r="P26" s="73">
        <v>25</v>
      </c>
      <c r="Q26" s="73">
        <v>15</v>
      </c>
      <c r="R26" s="73">
        <v>34</v>
      </c>
      <c r="S26" s="73">
        <v>17</v>
      </c>
      <c r="T26" s="73">
        <v>20</v>
      </c>
      <c r="V26" s="61"/>
      <c r="W26" s="4"/>
      <c r="X26" s="4"/>
      <c r="Y26" s="4"/>
    </row>
    <row r="27" spans="1:25" x14ac:dyDescent="0.2">
      <c r="A27" s="73">
        <v>50</v>
      </c>
      <c r="B27" s="73">
        <v>1.6989700000000001</v>
      </c>
      <c r="C27" s="73">
        <v>31</v>
      </c>
      <c r="D27" s="73">
        <v>35</v>
      </c>
      <c r="E27" s="73">
        <v>30</v>
      </c>
      <c r="F27" s="73">
        <v>28</v>
      </c>
      <c r="G27" s="73">
        <v>34</v>
      </c>
      <c r="H27" s="73">
        <v>44</v>
      </c>
      <c r="I27" s="73">
        <v>38</v>
      </c>
      <c r="J27" s="73">
        <v>31</v>
      </c>
      <c r="K27" s="73">
        <v>22</v>
      </c>
      <c r="L27" s="73">
        <v>18</v>
      </c>
      <c r="M27" s="73">
        <v>17</v>
      </c>
      <c r="N27" s="73">
        <v>20</v>
      </c>
      <c r="O27" s="73">
        <v>40</v>
      </c>
      <c r="P27" s="73">
        <v>22</v>
      </c>
      <c r="Q27" s="73">
        <v>10</v>
      </c>
      <c r="R27" s="73">
        <v>19</v>
      </c>
      <c r="S27" s="73">
        <v>8</v>
      </c>
      <c r="T27" s="73">
        <v>15</v>
      </c>
      <c r="V27" s="61"/>
      <c r="W27" s="4"/>
      <c r="X27" s="4"/>
      <c r="Y27" s="4"/>
    </row>
    <row r="28" spans="1:25" x14ac:dyDescent="0.2">
      <c r="A28" s="97"/>
      <c r="B28" s="97"/>
      <c r="C28" s="97"/>
      <c r="D28" s="97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7"/>
      <c r="Q28" s="97"/>
      <c r="R28" s="97"/>
      <c r="S28" s="97"/>
      <c r="T28" s="97"/>
      <c r="V28" s="61"/>
      <c r="W28" s="4"/>
      <c r="X28" s="4"/>
      <c r="Y28" s="4"/>
    </row>
    <row r="30" spans="1:25" x14ac:dyDescent="0.2">
      <c r="A30" s="120" t="s">
        <v>450</v>
      </c>
      <c r="B30" s="120"/>
      <c r="C30" s="120"/>
      <c r="D30" s="120"/>
      <c r="E30" s="120"/>
      <c r="F30" s="120"/>
      <c r="G30" s="120"/>
      <c r="H30" s="120"/>
      <c r="I30" s="120"/>
      <c r="J30" s="120"/>
      <c r="K30" s="120"/>
      <c r="L30" s="120"/>
      <c r="M30" s="120"/>
      <c r="N30" s="120"/>
      <c r="O30" s="120"/>
      <c r="P30" s="120"/>
      <c r="Q30" s="120"/>
      <c r="R30" s="120"/>
      <c r="S30" s="120"/>
      <c r="T30" s="120"/>
      <c r="U30" s="120"/>
      <c r="V30" s="72"/>
    </row>
    <row r="31" spans="1:25" x14ac:dyDescent="0.2">
      <c r="A31" s="72"/>
      <c r="B31" s="88" t="s">
        <v>430</v>
      </c>
      <c r="C31" s="88" t="s">
        <v>431</v>
      </c>
      <c r="D31" s="88" t="s">
        <v>432</v>
      </c>
      <c r="E31" s="88" t="s">
        <v>433</v>
      </c>
      <c r="F31" s="88" t="s">
        <v>434</v>
      </c>
      <c r="G31" s="88" t="s">
        <v>435</v>
      </c>
      <c r="H31" s="88" t="s">
        <v>436</v>
      </c>
      <c r="I31" s="88" t="s">
        <v>437</v>
      </c>
      <c r="J31" s="88" t="s">
        <v>438</v>
      </c>
      <c r="K31" s="88" t="s">
        <v>439</v>
      </c>
      <c r="L31" s="88" t="s">
        <v>440</v>
      </c>
      <c r="M31" s="88" t="s">
        <v>441</v>
      </c>
      <c r="N31" s="88" t="s">
        <v>442</v>
      </c>
      <c r="O31" s="88" t="s">
        <v>443</v>
      </c>
      <c r="P31" s="88" t="s">
        <v>444</v>
      </c>
      <c r="Q31" s="88" t="s">
        <v>445</v>
      </c>
      <c r="R31" s="88" t="s">
        <v>446</v>
      </c>
      <c r="S31" s="88" t="s">
        <v>447</v>
      </c>
      <c r="T31" s="88" t="s">
        <v>448</v>
      </c>
      <c r="U31" s="88" t="s">
        <v>449</v>
      </c>
      <c r="V31" s="72"/>
    </row>
    <row r="32" spans="1:25" x14ac:dyDescent="0.2">
      <c r="A32" s="72" t="s">
        <v>14</v>
      </c>
      <c r="B32" s="56">
        <v>0.03</v>
      </c>
      <c r="C32" s="56">
        <v>0.04</v>
      </c>
      <c r="D32" s="56">
        <v>0.14000000000000001</v>
      </c>
      <c r="E32" s="56">
        <v>0.16</v>
      </c>
      <c r="F32" s="56">
        <v>0.03</v>
      </c>
      <c r="G32" s="56">
        <v>0.04</v>
      </c>
      <c r="H32" s="56">
        <v>0.14000000000000001</v>
      </c>
      <c r="I32" s="56">
        <v>0.15</v>
      </c>
      <c r="J32" s="56">
        <v>0.04</v>
      </c>
      <c r="K32" s="56">
        <v>0.05</v>
      </c>
      <c r="L32" s="56">
        <v>0.12</v>
      </c>
      <c r="M32" s="56">
        <v>0.13</v>
      </c>
      <c r="N32" s="56">
        <v>7.0000000000000007E-2</v>
      </c>
      <c r="O32" s="56">
        <v>0.06</v>
      </c>
      <c r="P32" s="56">
        <v>0.14000000000000001</v>
      </c>
      <c r="Q32" s="56">
        <v>0.17</v>
      </c>
      <c r="R32" s="56">
        <v>0.04</v>
      </c>
      <c r="S32" s="56">
        <v>0.08</v>
      </c>
      <c r="T32" s="56">
        <v>0.14000000000000001</v>
      </c>
      <c r="U32" s="56">
        <v>0.19</v>
      </c>
      <c r="V32" s="170" t="s">
        <v>451</v>
      </c>
    </row>
    <row r="33" spans="1:22" x14ac:dyDescent="0.2">
      <c r="A33" s="72" t="s">
        <v>15</v>
      </c>
      <c r="B33" s="56">
        <v>0.09</v>
      </c>
      <c r="C33" s="56">
        <v>0.04</v>
      </c>
      <c r="D33" s="56">
        <v>0.16</v>
      </c>
      <c r="E33" s="56">
        <v>0.16</v>
      </c>
      <c r="F33" s="56">
        <v>0.06</v>
      </c>
      <c r="G33" s="56">
        <v>0.04</v>
      </c>
      <c r="H33" s="56">
        <v>0.15</v>
      </c>
      <c r="I33" s="56">
        <v>0.14000000000000001</v>
      </c>
      <c r="J33" s="56">
        <v>7.0000000000000007E-2</v>
      </c>
      <c r="K33" s="56">
        <v>0.03</v>
      </c>
      <c r="L33" s="56">
        <v>0.14000000000000001</v>
      </c>
      <c r="M33" s="56">
        <v>0.14000000000000001</v>
      </c>
      <c r="N33" s="56">
        <v>0.03</v>
      </c>
      <c r="O33" s="56">
        <v>0.04</v>
      </c>
      <c r="P33" s="56">
        <v>0.14000000000000001</v>
      </c>
      <c r="Q33" s="56">
        <v>0.17</v>
      </c>
      <c r="R33" s="56">
        <v>0.04</v>
      </c>
      <c r="S33" s="56">
        <v>0.06</v>
      </c>
      <c r="T33" s="56">
        <v>0.15</v>
      </c>
      <c r="U33" s="56">
        <v>0.17</v>
      </c>
      <c r="V33" s="170"/>
    </row>
    <row r="34" spans="1:22" x14ac:dyDescent="0.2">
      <c r="A34" s="72" t="s">
        <v>16</v>
      </c>
      <c r="B34" s="56">
        <v>0.05</v>
      </c>
      <c r="C34" s="56">
        <v>0.03</v>
      </c>
      <c r="D34" s="56">
        <v>0.1</v>
      </c>
      <c r="E34" s="56">
        <v>0.14000000000000001</v>
      </c>
      <c r="F34" s="56">
        <v>0.06</v>
      </c>
      <c r="G34" s="56">
        <v>0.03</v>
      </c>
      <c r="H34" s="56">
        <v>0.11</v>
      </c>
      <c r="I34" s="56">
        <v>0.13</v>
      </c>
      <c r="J34" s="56">
        <v>0.05</v>
      </c>
      <c r="K34" s="56">
        <v>0.04</v>
      </c>
      <c r="L34" s="56">
        <v>0.11</v>
      </c>
      <c r="M34" s="56">
        <v>0.16</v>
      </c>
      <c r="N34" s="56">
        <v>0.04</v>
      </c>
      <c r="O34" s="56">
        <v>0.04</v>
      </c>
      <c r="P34" s="56">
        <v>0.11</v>
      </c>
      <c r="Q34" s="56">
        <v>0.2</v>
      </c>
      <c r="R34" s="56">
        <v>0.03</v>
      </c>
      <c r="S34" s="56">
        <v>0.09</v>
      </c>
      <c r="T34" s="56">
        <v>0.16</v>
      </c>
      <c r="U34" s="56">
        <v>0.24</v>
      </c>
      <c r="V34" s="170"/>
    </row>
    <row r="35" spans="1:22" x14ac:dyDescent="0.2">
      <c r="A35" s="72" t="s">
        <v>174</v>
      </c>
      <c r="B35" s="56">
        <v>0.06</v>
      </c>
      <c r="C35" s="56">
        <v>0.03</v>
      </c>
      <c r="D35" s="56">
        <v>0.14000000000000001</v>
      </c>
      <c r="E35" s="56">
        <v>0.14000000000000001</v>
      </c>
      <c r="F35" s="56">
        <v>0.06</v>
      </c>
      <c r="G35" s="56">
        <v>0.03</v>
      </c>
      <c r="H35" s="56">
        <v>0.12</v>
      </c>
      <c r="I35" s="56">
        <v>0.16</v>
      </c>
      <c r="J35" s="56">
        <v>0.04</v>
      </c>
      <c r="K35" s="56">
        <v>0.04</v>
      </c>
      <c r="L35" s="56">
        <v>0.15</v>
      </c>
      <c r="M35" s="56">
        <v>0.16</v>
      </c>
      <c r="N35" s="56">
        <v>0.06</v>
      </c>
      <c r="O35" s="56">
        <v>0.05</v>
      </c>
      <c r="P35" s="56">
        <v>0.13</v>
      </c>
      <c r="Q35" s="56">
        <v>0.19</v>
      </c>
      <c r="R35" s="56">
        <v>0.03</v>
      </c>
      <c r="S35" s="56">
        <v>7.0000000000000007E-2</v>
      </c>
      <c r="T35" s="56">
        <v>0.18</v>
      </c>
      <c r="U35" s="56">
        <v>0.18</v>
      </c>
      <c r="V35" s="170"/>
    </row>
    <row r="36" spans="1:22" x14ac:dyDescent="0.2">
      <c r="A36" s="72" t="s">
        <v>175</v>
      </c>
      <c r="B36" s="56">
        <v>0.05</v>
      </c>
      <c r="C36" s="56">
        <v>0.03</v>
      </c>
      <c r="D36" s="56">
        <v>0.14000000000000001</v>
      </c>
      <c r="E36" s="56">
        <v>0.17</v>
      </c>
      <c r="F36" s="56">
        <v>0.05</v>
      </c>
      <c r="G36" s="56">
        <v>0.03</v>
      </c>
      <c r="H36" s="56">
        <v>0.13</v>
      </c>
      <c r="I36" s="56">
        <v>0.14000000000000001</v>
      </c>
      <c r="J36" s="56">
        <v>0.05</v>
      </c>
      <c r="K36" s="56">
        <v>0.04</v>
      </c>
      <c r="L36" s="56">
        <v>0.16</v>
      </c>
      <c r="M36" s="56">
        <v>0.14000000000000001</v>
      </c>
      <c r="N36" s="56">
        <v>0.03</v>
      </c>
      <c r="O36" s="56">
        <v>0.05</v>
      </c>
      <c r="P36" s="56">
        <v>0.15</v>
      </c>
      <c r="Q36" s="56">
        <v>0.17</v>
      </c>
      <c r="R36" s="56">
        <v>0.04</v>
      </c>
      <c r="S36" s="56">
        <v>0.06</v>
      </c>
      <c r="T36" s="56">
        <v>0.14000000000000001</v>
      </c>
      <c r="U36" s="56">
        <v>0.17</v>
      </c>
      <c r="V36" s="170"/>
    </row>
    <row r="37" spans="1:22" x14ac:dyDescent="0.2">
      <c r="A37" s="71" t="s">
        <v>468</v>
      </c>
      <c r="B37" s="70">
        <v>488</v>
      </c>
      <c r="C37" s="70">
        <v>462</v>
      </c>
      <c r="D37" s="70">
        <v>320</v>
      </c>
      <c r="E37" s="70">
        <v>317</v>
      </c>
      <c r="F37" s="70">
        <v>500</v>
      </c>
      <c r="G37" s="70">
        <v>511</v>
      </c>
      <c r="H37" s="70">
        <v>332</v>
      </c>
      <c r="I37" s="70">
        <v>343</v>
      </c>
      <c r="J37" s="70">
        <v>568</v>
      </c>
      <c r="K37" s="70">
        <v>474</v>
      </c>
      <c r="L37" s="70">
        <v>415</v>
      </c>
      <c r="M37" s="70">
        <v>369</v>
      </c>
      <c r="N37" s="70">
        <v>561</v>
      </c>
      <c r="O37" s="70">
        <v>497</v>
      </c>
      <c r="P37" s="70">
        <v>465</v>
      </c>
      <c r="Q37" s="70">
        <v>396</v>
      </c>
      <c r="R37" s="70">
        <v>554</v>
      </c>
      <c r="S37" s="70">
        <v>513</v>
      </c>
      <c r="T37" s="70">
        <v>448</v>
      </c>
      <c r="U37" s="70">
        <v>353</v>
      </c>
      <c r="V37" s="70"/>
    </row>
    <row r="40" spans="1:22" x14ac:dyDescent="0.2">
      <c r="A40" s="123" t="s">
        <v>462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5"/>
    </row>
    <row r="41" spans="1:22" x14ac:dyDescent="0.2">
      <c r="A41" s="72"/>
      <c r="B41" s="88" t="s">
        <v>452</v>
      </c>
      <c r="C41" s="88" t="s">
        <v>453</v>
      </c>
      <c r="D41" s="88" t="s">
        <v>454</v>
      </c>
      <c r="E41" s="88" t="s">
        <v>455</v>
      </c>
      <c r="F41" s="88" t="s">
        <v>456</v>
      </c>
      <c r="G41" s="88" t="s">
        <v>457</v>
      </c>
      <c r="H41" s="88" t="s">
        <v>458</v>
      </c>
      <c r="I41" s="88" t="s">
        <v>459</v>
      </c>
      <c r="J41" s="88" t="s">
        <v>460</v>
      </c>
      <c r="K41" s="88" t="s">
        <v>461</v>
      </c>
      <c r="L41" s="72"/>
    </row>
    <row r="42" spans="1:22" x14ac:dyDescent="0.2">
      <c r="A42" s="72" t="s">
        <v>463</v>
      </c>
      <c r="B42" s="56">
        <v>0.17</v>
      </c>
      <c r="C42" s="56">
        <v>0.02</v>
      </c>
      <c r="D42" s="56">
        <v>0.13</v>
      </c>
      <c r="E42" s="56">
        <v>0.03</v>
      </c>
      <c r="F42" s="56">
        <v>0.12</v>
      </c>
      <c r="G42" s="56">
        <v>0.03</v>
      </c>
      <c r="H42" s="56">
        <v>0.16</v>
      </c>
      <c r="I42" s="56">
        <v>0.04</v>
      </c>
      <c r="J42" s="56">
        <v>0.16</v>
      </c>
      <c r="K42" s="56">
        <v>0.06</v>
      </c>
      <c r="L42" s="170" t="s">
        <v>451</v>
      </c>
    </row>
    <row r="43" spans="1:22" x14ac:dyDescent="0.2">
      <c r="A43" s="72" t="s">
        <v>464</v>
      </c>
      <c r="B43" s="56">
        <v>0.16</v>
      </c>
      <c r="C43" s="56">
        <v>0.04</v>
      </c>
      <c r="D43" s="56">
        <v>0.16</v>
      </c>
      <c r="E43" s="56">
        <v>0.04</v>
      </c>
      <c r="F43" s="56">
        <v>0.17</v>
      </c>
      <c r="G43" s="56">
        <v>0.04</v>
      </c>
      <c r="H43" s="56">
        <v>0.13</v>
      </c>
      <c r="I43" s="56">
        <v>0.04</v>
      </c>
      <c r="J43" s="56">
        <v>0.15</v>
      </c>
      <c r="K43" s="56">
        <v>0.06</v>
      </c>
      <c r="L43" s="170"/>
    </row>
    <row r="44" spans="1:22" x14ac:dyDescent="0.2">
      <c r="A44" s="72" t="s">
        <v>465</v>
      </c>
      <c r="B44" s="56">
        <v>0.09</v>
      </c>
      <c r="C44" s="56">
        <v>0.04</v>
      </c>
      <c r="D44" s="56">
        <v>0.09</v>
      </c>
      <c r="E44" s="56">
        <v>0.05</v>
      </c>
      <c r="F44" s="56">
        <v>0.1</v>
      </c>
      <c r="G44" s="56">
        <v>0.04</v>
      </c>
      <c r="H44" s="56">
        <v>0.14000000000000001</v>
      </c>
      <c r="I44" s="56">
        <v>0.06</v>
      </c>
      <c r="J44" s="56">
        <v>0.18</v>
      </c>
      <c r="K44" s="56">
        <v>0.08</v>
      </c>
      <c r="L44" s="170"/>
    </row>
    <row r="45" spans="1:22" x14ac:dyDescent="0.2">
      <c r="A45" s="72" t="s">
        <v>466</v>
      </c>
      <c r="B45" s="56">
        <v>0.17</v>
      </c>
      <c r="C45" s="56">
        <v>0.04</v>
      </c>
      <c r="D45" s="56">
        <v>0.15</v>
      </c>
      <c r="E45" s="56">
        <v>0.04</v>
      </c>
      <c r="F45" s="56">
        <v>0.14000000000000001</v>
      </c>
      <c r="G45" s="56">
        <v>0.05</v>
      </c>
      <c r="H45" s="56">
        <v>0.12</v>
      </c>
      <c r="I45" s="56">
        <v>0.05</v>
      </c>
      <c r="J45" s="56">
        <v>0.15</v>
      </c>
      <c r="K45" s="56">
        <v>7.0000000000000007E-2</v>
      </c>
      <c r="L45" s="170"/>
    </row>
    <row r="46" spans="1:22" x14ac:dyDescent="0.2">
      <c r="A46" s="72" t="s">
        <v>467</v>
      </c>
      <c r="B46" s="56">
        <v>0.18</v>
      </c>
      <c r="C46" s="56">
        <v>0.04</v>
      </c>
      <c r="D46" s="56">
        <v>0.14000000000000001</v>
      </c>
      <c r="E46" s="56">
        <v>0.04</v>
      </c>
      <c r="F46" s="56">
        <v>0.15</v>
      </c>
      <c r="G46" s="56">
        <v>0.04</v>
      </c>
      <c r="H46" s="56">
        <v>0.16</v>
      </c>
      <c r="I46" s="56">
        <v>7.0000000000000007E-2</v>
      </c>
      <c r="J46" s="56">
        <v>0.18</v>
      </c>
      <c r="K46" s="56">
        <v>0.05</v>
      </c>
      <c r="L46" s="170"/>
    </row>
    <row r="47" spans="1:22" x14ac:dyDescent="0.2">
      <c r="A47" s="71" t="s">
        <v>468</v>
      </c>
      <c r="B47" s="70">
        <v>278</v>
      </c>
      <c r="C47" s="70">
        <v>505</v>
      </c>
      <c r="D47" s="70">
        <v>355</v>
      </c>
      <c r="E47" s="70">
        <v>527</v>
      </c>
      <c r="F47" s="70">
        <v>380</v>
      </c>
      <c r="G47" s="70">
        <v>542</v>
      </c>
      <c r="H47" s="70">
        <v>414</v>
      </c>
      <c r="I47" s="70">
        <v>509</v>
      </c>
      <c r="J47" s="70">
        <v>365</v>
      </c>
      <c r="K47" s="70">
        <v>551</v>
      </c>
      <c r="L47" s="71"/>
    </row>
    <row r="50" spans="1:4" x14ac:dyDescent="0.2">
      <c r="A50" s="123" t="s">
        <v>469</v>
      </c>
      <c r="B50" s="124"/>
      <c r="C50" s="125"/>
    </row>
    <row r="51" spans="1:4" x14ac:dyDescent="0.2">
      <c r="A51" s="68" t="s">
        <v>3</v>
      </c>
      <c r="B51" s="68" t="s">
        <v>470</v>
      </c>
      <c r="C51" s="68" t="s">
        <v>471</v>
      </c>
    </row>
    <row r="52" spans="1:4" x14ac:dyDescent="0.2">
      <c r="A52" s="98">
        <v>3360000</v>
      </c>
      <c r="B52" s="98">
        <v>31400000</v>
      </c>
      <c r="C52" s="98">
        <v>5600000</v>
      </c>
    </row>
    <row r="53" spans="1:4" x14ac:dyDescent="0.2">
      <c r="A53" s="98">
        <v>3730000</v>
      </c>
      <c r="B53" s="98">
        <v>16400000</v>
      </c>
      <c r="C53" s="98">
        <v>3080000</v>
      </c>
    </row>
    <row r="54" spans="1:4" x14ac:dyDescent="0.2">
      <c r="A54" s="98">
        <v>4480000</v>
      </c>
      <c r="B54" s="98">
        <v>17900000</v>
      </c>
      <c r="C54" s="98">
        <v>5600000</v>
      </c>
    </row>
    <row r="55" spans="1:4" x14ac:dyDescent="0.2">
      <c r="A55" s="98">
        <v>2050000</v>
      </c>
      <c r="B55" s="98">
        <v>14000000</v>
      </c>
      <c r="C55" s="98">
        <v>3550000</v>
      </c>
    </row>
    <row r="56" spans="1:4" x14ac:dyDescent="0.2">
      <c r="C56" s="4"/>
    </row>
    <row r="57" spans="1:4" x14ac:dyDescent="0.2">
      <c r="C57" s="4"/>
    </row>
    <row r="58" spans="1:4" x14ac:dyDescent="0.2">
      <c r="C58" s="4"/>
    </row>
    <row r="59" spans="1:4" x14ac:dyDescent="0.2">
      <c r="C59" s="4"/>
      <c r="D59" s="4"/>
    </row>
    <row r="60" spans="1:4" x14ac:dyDescent="0.2">
      <c r="C60" s="4"/>
    </row>
    <row r="61" spans="1:4" x14ac:dyDescent="0.2">
      <c r="C61" s="4"/>
    </row>
    <row r="62" spans="1:4" x14ac:dyDescent="0.2">
      <c r="C62" s="4"/>
      <c r="D62" s="4"/>
    </row>
    <row r="63" spans="1:4" x14ac:dyDescent="0.2">
      <c r="D63" s="4"/>
    </row>
    <row r="64" spans="1:4" x14ac:dyDescent="0.2">
      <c r="D64" s="4"/>
    </row>
  </sheetData>
  <mergeCells count="18">
    <mergeCell ref="A50:C50"/>
    <mergeCell ref="A30:U30"/>
    <mergeCell ref="V32:V36"/>
    <mergeCell ref="L42:L46"/>
    <mergeCell ref="A40:L40"/>
    <mergeCell ref="C20:H20"/>
    <mergeCell ref="I20:N20"/>
    <mergeCell ref="O20:T20"/>
    <mergeCell ref="A19:T19"/>
    <mergeCell ref="V20:Y20"/>
    <mergeCell ref="A20:A21"/>
    <mergeCell ref="B20:B21"/>
    <mergeCell ref="H13:H16"/>
    <mergeCell ref="B10:H10"/>
    <mergeCell ref="Q11:R11"/>
    <mergeCell ref="B1:O1"/>
    <mergeCell ref="O4:O7"/>
    <mergeCell ref="Q2:R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 2 data</vt:lpstr>
      <vt:lpstr>Sup. Fig. 2 data</vt:lpstr>
      <vt:lpstr>Fig. 3 Data</vt:lpstr>
      <vt:lpstr>Sup. Fig. 3 data</vt:lpstr>
      <vt:lpstr>Sup. Fig. 6 data</vt:lpstr>
      <vt:lpstr>Fig. 5 data</vt:lpstr>
      <vt:lpstr>Sup. Fig. 7 data</vt:lpstr>
      <vt:lpstr>Fig. 7 data_Expression</vt:lpstr>
      <vt:lpstr>Fig. 7 data_Statistics</vt:lpstr>
      <vt:lpstr>Fig. 7 data_Motif</vt:lpstr>
      <vt:lpstr>Sup. Fig. 8 data</vt:lpstr>
      <vt:lpstr>Sup. Fig. 9 data</vt:lpstr>
      <vt:lpstr>Fig. 8 data</vt:lpstr>
      <vt:lpstr>Sup. Fig. 10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Connor</dc:creator>
  <cp:lastModifiedBy>Connor</cp:lastModifiedBy>
  <dcterms:created xsi:type="dcterms:W3CDTF">2025-09-23T17:31:01Z</dcterms:created>
  <dcterms:modified xsi:type="dcterms:W3CDTF">2026-03-15T20:56:56Z</dcterms:modified>
</cp:coreProperties>
</file>