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oper/Desktop/"/>
    </mc:Choice>
  </mc:AlternateContent>
  <xr:revisionPtr revIDLastSave="0" documentId="13_ncr:1_{86164453-9019-C74C-8612-69FD998D4E32}" xr6:coauthVersionLast="47" xr6:coauthVersionMax="47" xr10:uidLastSave="{00000000-0000-0000-0000-000000000000}"/>
  <bookViews>
    <workbookView xWindow="3080" yWindow="2060" windowWidth="28040" windowHeight="17440" activeTab="4" xr2:uid="{C5A81C85-8C99-FF42-B2B7-156FF2174AB0}"/>
  </bookViews>
  <sheets>
    <sheet name="Fig. 1A-C" sheetId="1" r:id="rId1"/>
    <sheet name="Fig. 1F-I" sheetId="2" r:id="rId2"/>
    <sheet name="Fig. 2" sheetId="3" r:id="rId3"/>
    <sheet name="Fig. 3" sheetId="4" r:id="rId4"/>
    <sheet name="Fig. 4" sheetId="5" r:id="rId5"/>
    <sheet name="Supplementary Fig. 1" sheetId="6" r:id="rId6"/>
    <sheet name="Supplementary Fig. 3" sheetId="7" r:id="rId7"/>
    <sheet name="Supplementary Fig. 4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7" i="8" l="1"/>
  <c r="U87" i="8"/>
  <c r="V86" i="8"/>
  <c r="U86" i="8"/>
  <c r="V85" i="8"/>
  <c r="U85" i="8"/>
  <c r="V84" i="8"/>
  <c r="U84" i="8"/>
  <c r="V83" i="8"/>
  <c r="U83" i="8"/>
  <c r="V82" i="8"/>
  <c r="U82" i="8"/>
  <c r="V81" i="8"/>
  <c r="U81" i="8"/>
  <c r="V80" i="8"/>
  <c r="U80" i="8"/>
  <c r="V79" i="8"/>
  <c r="U79" i="8"/>
  <c r="V78" i="8"/>
  <c r="U78" i="8"/>
  <c r="V77" i="8"/>
  <c r="U77" i="8"/>
  <c r="V76" i="8"/>
  <c r="U76" i="8"/>
  <c r="V75" i="8"/>
  <c r="U75" i="8"/>
  <c r="V74" i="8"/>
  <c r="U74" i="8"/>
  <c r="V73" i="8"/>
  <c r="U73" i="8"/>
  <c r="V69" i="8"/>
  <c r="U69" i="8"/>
  <c r="V68" i="8"/>
  <c r="U68" i="8"/>
  <c r="V67" i="8"/>
  <c r="U67" i="8"/>
  <c r="V66" i="8"/>
  <c r="U66" i="8"/>
  <c r="V65" i="8"/>
  <c r="U65" i="8"/>
  <c r="V64" i="8"/>
  <c r="U64" i="8"/>
  <c r="V63" i="8"/>
  <c r="U63" i="8"/>
  <c r="V62" i="8"/>
  <c r="U62" i="8"/>
  <c r="V61" i="8"/>
  <c r="U61" i="8"/>
  <c r="V60" i="8"/>
  <c r="U60" i="8"/>
  <c r="V59" i="8"/>
  <c r="U59" i="8"/>
  <c r="V58" i="8"/>
  <c r="U58" i="8"/>
  <c r="V57" i="8"/>
  <c r="U57" i="8"/>
  <c r="V56" i="8"/>
  <c r="U56" i="8"/>
  <c r="V55" i="8"/>
  <c r="U55" i="8"/>
  <c r="U48" i="8"/>
  <c r="V48" i="8"/>
  <c r="U49" i="8"/>
  <c r="V49" i="8"/>
  <c r="U50" i="8"/>
  <c r="V50" i="8"/>
  <c r="U51" i="8"/>
  <c r="V51" i="8"/>
  <c r="V47" i="8"/>
  <c r="U47" i="8"/>
  <c r="V46" i="8"/>
  <c r="U46" i="8"/>
  <c r="V45" i="8"/>
  <c r="U45" i="8"/>
  <c r="V44" i="8"/>
  <c r="U44" i="8"/>
  <c r="V43" i="8"/>
  <c r="U43" i="8"/>
  <c r="V42" i="8"/>
  <c r="U42" i="8"/>
  <c r="V41" i="8"/>
  <c r="U41" i="8"/>
  <c r="V40" i="8"/>
  <c r="U40" i="8"/>
  <c r="V39" i="8"/>
  <c r="U39" i="8"/>
  <c r="V38" i="8"/>
  <c r="U38" i="8"/>
  <c r="V37" i="8"/>
  <c r="U37" i="8"/>
  <c r="V33" i="8"/>
  <c r="U33" i="8"/>
  <c r="V32" i="8"/>
  <c r="U32" i="8"/>
  <c r="V31" i="8"/>
  <c r="U31" i="8"/>
  <c r="V30" i="8"/>
  <c r="U30" i="8"/>
  <c r="V29" i="8"/>
  <c r="U29" i="8"/>
  <c r="V28" i="8"/>
  <c r="U28" i="8"/>
  <c r="V27" i="8"/>
  <c r="U27" i="8"/>
  <c r="V26" i="8"/>
  <c r="U26" i="8"/>
  <c r="V25" i="8"/>
  <c r="U25" i="8"/>
  <c r="V24" i="8"/>
  <c r="U24" i="8"/>
  <c r="V23" i="8"/>
  <c r="U23" i="8"/>
  <c r="V22" i="8"/>
  <c r="U22" i="8"/>
  <c r="V21" i="8"/>
  <c r="U21" i="8"/>
  <c r="V17" i="8"/>
  <c r="U17" i="8"/>
  <c r="V16" i="8"/>
  <c r="U16" i="8"/>
  <c r="V15" i="8"/>
  <c r="U15" i="8"/>
  <c r="V14" i="8"/>
  <c r="U14" i="8"/>
  <c r="V13" i="8"/>
  <c r="U13" i="8"/>
  <c r="V12" i="8"/>
  <c r="U12" i="8"/>
  <c r="V11" i="8"/>
  <c r="U11" i="8"/>
  <c r="V10" i="8"/>
  <c r="U10" i="8"/>
  <c r="V9" i="8"/>
  <c r="U9" i="8"/>
  <c r="V8" i="8"/>
  <c r="U8" i="8"/>
  <c r="V7" i="8"/>
  <c r="U7" i="8"/>
  <c r="V6" i="8"/>
  <c r="U6" i="8"/>
  <c r="V5" i="8"/>
  <c r="U5" i="8"/>
  <c r="O9" i="8"/>
  <c r="O8" i="8"/>
  <c r="O7" i="8"/>
  <c r="O6" i="8"/>
  <c r="O5" i="8"/>
  <c r="R39" i="7"/>
  <c r="S39" i="7"/>
  <c r="R40" i="7"/>
  <c r="S40" i="7"/>
  <c r="R41" i="7"/>
  <c r="S41" i="7"/>
  <c r="R42" i="7"/>
  <c r="S42" i="7"/>
  <c r="R43" i="7"/>
  <c r="S43" i="7"/>
  <c r="R44" i="7"/>
  <c r="S44" i="7"/>
  <c r="R45" i="7"/>
  <c r="S45" i="7"/>
  <c r="R46" i="7"/>
  <c r="S46" i="7"/>
  <c r="R47" i="7"/>
  <c r="S47" i="7"/>
  <c r="R48" i="7"/>
  <c r="S48" i="7"/>
  <c r="R49" i="7"/>
  <c r="S49" i="7"/>
  <c r="S38" i="7"/>
  <c r="R38" i="7"/>
  <c r="S34" i="7"/>
  <c r="R34" i="7"/>
  <c r="S33" i="7"/>
  <c r="R33" i="7"/>
  <c r="S32" i="7"/>
  <c r="R32" i="7"/>
  <c r="S31" i="7"/>
  <c r="R31" i="7"/>
  <c r="S30" i="7"/>
  <c r="R30" i="7"/>
  <c r="S29" i="7"/>
  <c r="R29" i="7"/>
  <c r="S28" i="7"/>
  <c r="R28" i="7"/>
  <c r="S27" i="7"/>
  <c r="R27" i="7"/>
  <c r="S26" i="7"/>
  <c r="R26" i="7"/>
  <c r="S25" i="7"/>
  <c r="R25" i="7"/>
  <c r="S24" i="7"/>
  <c r="R24" i="7"/>
  <c r="S23" i="7"/>
  <c r="R23" i="7"/>
  <c r="S19" i="7"/>
  <c r="R19" i="7"/>
  <c r="S18" i="7"/>
  <c r="R18" i="7"/>
  <c r="S17" i="7"/>
  <c r="R17" i="7"/>
  <c r="S16" i="7"/>
  <c r="R16" i="7"/>
  <c r="S15" i="7"/>
  <c r="R15" i="7"/>
  <c r="S14" i="7"/>
  <c r="R14" i="7"/>
  <c r="S13" i="7"/>
  <c r="R13" i="7"/>
  <c r="S12" i="7"/>
  <c r="R12" i="7"/>
  <c r="S11" i="7"/>
  <c r="R11" i="7"/>
  <c r="S10" i="7"/>
  <c r="R10" i="7"/>
  <c r="S9" i="7"/>
  <c r="R9" i="7"/>
  <c r="S8" i="7"/>
  <c r="R8" i="7"/>
  <c r="S7" i="7"/>
  <c r="R7" i="7"/>
  <c r="S6" i="7"/>
  <c r="R6" i="7"/>
  <c r="S5" i="7"/>
  <c r="R5" i="7"/>
  <c r="L10" i="7"/>
  <c r="L9" i="7"/>
  <c r="L8" i="7"/>
  <c r="L7" i="7"/>
  <c r="L6" i="7"/>
  <c r="L5" i="7"/>
  <c r="F8" i="7"/>
  <c r="F7" i="7"/>
  <c r="F6" i="7"/>
  <c r="F5" i="7"/>
  <c r="O14" i="6"/>
  <c r="O9" i="6"/>
  <c r="O10" i="6"/>
  <c r="O11" i="6"/>
  <c r="O12" i="6"/>
  <c r="O13" i="6"/>
  <c r="O8" i="6"/>
  <c r="O7" i="6"/>
  <c r="O6" i="6"/>
  <c r="O5" i="6"/>
  <c r="AM5" i="5"/>
  <c r="AN5" i="5"/>
  <c r="AM6" i="5"/>
  <c r="AN6" i="5"/>
  <c r="AM7" i="5"/>
  <c r="AN7" i="5"/>
  <c r="AN9" i="5"/>
  <c r="AM9" i="5"/>
  <c r="AN8" i="5"/>
  <c r="AM8" i="5"/>
  <c r="AD56" i="5"/>
  <c r="AC56" i="5"/>
  <c r="AD55" i="5"/>
  <c r="AC55" i="5"/>
  <c r="AD54" i="5"/>
  <c r="AC54" i="5"/>
  <c r="AD53" i="5"/>
  <c r="AC53" i="5"/>
  <c r="AD52" i="5"/>
  <c r="AC52" i="5"/>
  <c r="AD51" i="5"/>
  <c r="AC51" i="5"/>
  <c r="AD50" i="5"/>
  <c r="AC50" i="5"/>
  <c r="AD49" i="5"/>
  <c r="AC49" i="5"/>
  <c r="AD45" i="5"/>
  <c r="AC45" i="5"/>
  <c r="AD44" i="5"/>
  <c r="AC44" i="5"/>
  <c r="AD43" i="5"/>
  <c r="AC43" i="5"/>
  <c r="AD42" i="5"/>
  <c r="AC42" i="5"/>
  <c r="AD41" i="5"/>
  <c r="AC41" i="5"/>
  <c r="AD40" i="5"/>
  <c r="AC40" i="5"/>
  <c r="AD39" i="5"/>
  <c r="AC39" i="5"/>
  <c r="AD38" i="5"/>
  <c r="AC38" i="5"/>
  <c r="AD34" i="5"/>
  <c r="AC34" i="5"/>
  <c r="AD33" i="5"/>
  <c r="AC33" i="5"/>
  <c r="AD32" i="5"/>
  <c r="AC32" i="5"/>
  <c r="AD31" i="5"/>
  <c r="AC31" i="5"/>
  <c r="AD30" i="5"/>
  <c r="AC30" i="5"/>
  <c r="AD29" i="5"/>
  <c r="AC29" i="5"/>
  <c r="AD28" i="5"/>
  <c r="AC28" i="5"/>
  <c r="AD27" i="5"/>
  <c r="AC27" i="5"/>
  <c r="AD23" i="5"/>
  <c r="AC23" i="5"/>
  <c r="AD22" i="5"/>
  <c r="AC22" i="5"/>
  <c r="AD21" i="5"/>
  <c r="AC21" i="5"/>
  <c r="AD20" i="5"/>
  <c r="AC20" i="5"/>
  <c r="AD19" i="5"/>
  <c r="AC19" i="5"/>
  <c r="AD18" i="5"/>
  <c r="AC18" i="5"/>
  <c r="AD17" i="5"/>
  <c r="AC17" i="5"/>
  <c r="AD16" i="5"/>
  <c r="AC16" i="5"/>
  <c r="AC12" i="5"/>
  <c r="AD12" i="5"/>
  <c r="AD11" i="5"/>
  <c r="AC11" i="5"/>
  <c r="AD10" i="5"/>
  <c r="AC10" i="5"/>
  <c r="AD9" i="5"/>
  <c r="AC9" i="5"/>
  <c r="AD8" i="5"/>
  <c r="AC8" i="5"/>
  <c r="AD7" i="5"/>
  <c r="AC7" i="5"/>
  <c r="AD6" i="5"/>
  <c r="AC6" i="5"/>
  <c r="AD5" i="5"/>
  <c r="AC5" i="5"/>
  <c r="W69" i="5"/>
  <c r="V69" i="5"/>
  <c r="W68" i="5"/>
  <c r="V68" i="5"/>
  <c r="W67" i="5"/>
  <c r="V67" i="5"/>
  <c r="W66" i="5"/>
  <c r="V66" i="5"/>
  <c r="W65" i="5"/>
  <c r="V65" i="5"/>
  <c r="W64" i="5"/>
  <c r="V64" i="5"/>
  <c r="W63" i="5"/>
  <c r="V63" i="5"/>
  <c r="W62" i="5"/>
  <c r="V62" i="5"/>
  <c r="W61" i="5"/>
  <c r="V61" i="5"/>
  <c r="W60" i="5"/>
  <c r="V60" i="5"/>
  <c r="W59" i="5"/>
  <c r="V59" i="5"/>
  <c r="W58" i="5"/>
  <c r="V58" i="5"/>
  <c r="W57" i="5"/>
  <c r="V57" i="5"/>
  <c r="W56" i="5"/>
  <c r="V56" i="5"/>
  <c r="W52" i="5"/>
  <c r="V52" i="5"/>
  <c r="W51" i="5"/>
  <c r="V51" i="5"/>
  <c r="W50" i="5"/>
  <c r="V50" i="5"/>
  <c r="W49" i="5"/>
  <c r="V49" i="5"/>
  <c r="W48" i="5"/>
  <c r="V48" i="5"/>
  <c r="W47" i="5"/>
  <c r="V47" i="5"/>
  <c r="W46" i="5"/>
  <c r="V46" i="5"/>
  <c r="W45" i="5"/>
  <c r="V45" i="5"/>
  <c r="W44" i="5"/>
  <c r="V44" i="5"/>
  <c r="W43" i="5"/>
  <c r="V43" i="5"/>
  <c r="W42" i="5"/>
  <c r="V42" i="5"/>
  <c r="W41" i="5"/>
  <c r="V41" i="5"/>
  <c r="W40" i="5"/>
  <c r="V40" i="5"/>
  <c r="W39" i="5"/>
  <c r="V39" i="5"/>
  <c r="W35" i="5"/>
  <c r="V35" i="5"/>
  <c r="W34" i="5"/>
  <c r="V34" i="5"/>
  <c r="W33" i="5"/>
  <c r="V33" i="5"/>
  <c r="W32" i="5"/>
  <c r="V32" i="5"/>
  <c r="W31" i="5"/>
  <c r="V31" i="5"/>
  <c r="W30" i="5"/>
  <c r="V30" i="5"/>
  <c r="W29" i="5"/>
  <c r="V29" i="5"/>
  <c r="W28" i="5"/>
  <c r="V28" i="5"/>
  <c r="W27" i="5"/>
  <c r="V27" i="5"/>
  <c r="W26" i="5"/>
  <c r="V26" i="5"/>
  <c r="W25" i="5"/>
  <c r="V25" i="5"/>
  <c r="W24" i="5"/>
  <c r="V24" i="5"/>
  <c r="W23" i="5"/>
  <c r="V23" i="5"/>
  <c r="W22" i="5"/>
  <c r="V22" i="5"/>
  <c r="W18" i="5"/>
  <c r="V18" i="5"/>
  <c r="W17" i="5"/>
  <c r="V17" i="5"/>
  <c r="W16" i="5"/>
  <c r="V16" i="5"/>
  <c r="W15" i="5"/>
  <c r="V15" i="5"/>
  <c r="W14" i="5"/>
  <c r="V14" i="5"/>
  <c r="W13" i="5"/>
  <c r="V13" i="5"/>
  <c r="W12" i="5"/>
  <c r="V12" i="5"/>
  <c r="W11" i="5"/>
  <c r="V11" i="5"/>
  <c r="W10" i="5"/>
  <c r="V10" i="5"/>
  <c r="W9" i="5"/>
  <c r="V9" i="5"/>
  <c r="W8" i="5"/>
  <c r="V8" i="5"/>
  <c r="W7" i="5"/>
  <c r="V7" i="5"/>
  <c r="W6" i="5"/>
  <c r="V6" i="5"/>
  <c r="W5" i="5"/>
  <c r="V5" i="5"/>
  <c r="P32" i="5"/>
  <c r="O32" i="5"/>
  <c r="P31" i="5"/>
  <c r="O31" i="5"/>
  <c r="P30" i="5"/>
  <c r="O30" i="5"/>
  <c r="P29" i="5"/>
  <c r="O29" i="5"/>
  <c r="P25" i="5"/>
  <c r="O25" i="5"/>
  <c r="P24" i="5"/>
  <c r="O24" i="5"/>
  <c r="P23" i="5"/>
  <c r="O23" i="5"/>
  <c r="P22" i="5"/>
  <c r="O22" i="5"/>
  <c r="P18" i="5"/>
  <c r="O18" i="5"/>
  <c r="P17" i="5"/>
  <c r="O17" i="5"/>
  <c r="P16" i="5"/>
  <c r="O16" i="5"/>
  <c r="P15" i="5"/>
  <c r="O15" i="5"/>
  <c r="P14" i="5"/>
  <c r="O14" i="5"/>
  <c r="P13" i="5"/>
  <c r="O13" i="5"/>
  <c r="P12" i="5"/>
  <c r="O12" i="5"/>
  <c r="P11" i="5"/>
  <c r="O11" i="5"/>
  <c r="P10" i="5"/>
  <c r="O10" i="5"/>
  <c r="P9" i="5"/>
  <c r="O9" i="5"/>
  <c r="P8" i="5"/>
  <c r="O8" i="5"/>
  <c r="P7" i="5"/>
  <c r="O7" i="5"/>
  <c r="P6" i="5"/>
  <c r="O6" i="5"/>
  <c r="P5" i="5"/>
  <c r="O5" i="5"/>
  <c r="AJ37" i="4"/>
  <c r="AI37" i="4"/>
  <c r="AJ36" i="4"/>
  <c r="AI36" i="4"/>
  <c r="AJ35" i="4"/>
  <c r="AI35" i="4"/>
  <c r="AJ34" i="4"/>
  <c r="AI34" i="4"/>
  <c r="AJ33" i="4"/>
  <c r="AI33" i="4"/>
  <c r="AJ32" i="4"/>
  <c r="AI32" i="4"/>
  <c r="AJ31" i="4"/>
  <c r="AI31" i="4"/>
  <c r="AJ30" i="4"/>
  <c r="AI30" i="4"/>
  <c r="AJ29" i="4"/>
  <c r="AI29" i="4"/>
  <c r="AJ28" i="4"/>
  <c r="AI28" i="4"/>
  <c r="AJ27" i="4"/>
  <c r="AI27" i="4"/>
  <c r="AJ26" i="4"/>
  <c r="AI26" i="4"/>
  <c r="AJ25" i="4"/>
  <c r="AI25" i="4"/>
  <c r="AJ24" i="4"/>
  <c r="AI24" i="4"/>
  <c r="AJ23" i="4"/>
  <c r="AI23" i="4"/>
  <c r="AJ19" i="4"/>
  <c r="AI19" i="4"/>
  <c r="AJ18" i="4"/>
  <c r="AI18" i="4"/>
  <c r="AJ17" i="4"/>
  <c r="AI17" i="4"/>
  <c r="AJ16" i="4"/>
  <c r="AI16" i="4"/>
  <c r="AJ15" i="4"/>
  <c r="AI15" i="4"/>
  <c r="AJ14" i="4"/>
  <c r="AI14" i="4"/>
  <c r="AJ13" i="4"/>
  <c r="AI13" i="4"/>
  <c r="AJ12" i="4"/>
  <c r="AI12" i="4"/>
  <c r="AJ11" i="4"/>
  <c r="AI11" i="4"/>
  <c r="AJ10" i="4"/>
  <c r="AI10" i="4"/>
  <c r="AJ9" i="4"/>
  <c r="AI9" i="4"/>
  <c r="AJ8" i="4"/>
  <c r="AI8" i="4"/>
  <c r="AJ7" i="4"/>
  <c r="AI7" i="4"/>
  <c r="AJ6" i="4"/>
  <c r="AI6" i="4"/>
  <c r="AJ5" i="4"/>
  <c r="AI5" i="4"/>
  <c r="AB6" i="4"/>
  <c r="AB7" i="4"/>
  <c r="AB8" i="4"/>
  <c r="AB9" i="4"/>
  <c r="AB5" i="4"/>
  <c r="AA7" i="4"/>
  <c r="AA8" i="4"/>
  <c r="AA9" i="4"/>
  <c r="AA6" i="4"/>
  <c r="AA5" i="4"/>
  <c r="T5" i="4"/>
  <c r="U5" i="4"/>
  <c r="T6" i="4"/>
  <c r="U6" i="4"/>
  <c r="T7" i="4"/>
  <c r="U7" i="4"/>
  <c r="T8" i="4"/>
  <c r="U8" i="4"/>
  <c r="T9" i="4"/>
  <c r="U9" i="4"/>
  <c r="T10" i="4"/>
  <c r="U10" i="4"/>
  <c r="T11" i="4"/>
  <c r="U11" i="4"/>
  <c r="T12" i="4"/>
  <c r="U12" i="4"/>
  <c r="N6" i="4"/>
  <c r="N7" i="4"/>
  <c r="N8" i="4"/>
  <c r="N9" i="4"/>
  <c r="N10" i="4"/>
  <c r="N11" i="4"/>
  <c r="N12" i="4"/>
  <c r="N5" i="4"/>
  <c r="M6" i="4"/>
  <c r="M7" i="4"/>
  <c r="M8" i="4"/>
  <c r="M9" i="4"/>
  <c r="M10" i="4"/>
  <c r="M11" i="4"/>
  <c r="M12" i="4"/>
  <c r="M5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6" i="4"/>
  <c r="G7" i="4"/>
  <c r="G8" i="4"/>
  <c r="G9" i="4"/>
  <c r="G10" i="4"/>
  <c r="G11" i="4"/>
  <c r="G5" i="4"/>
  <c r="F6" i="4"/>
  <c r="F7" i="4"/>
  <c r="F8" i="4"/>
  <c r="F9" i="4"/>
  <c r="F10" i="4"/>
  <c r="F11" i="4"/>
  <c r="F5" i="4"/>
  <c r="AH34" i="3"/>
  <c r="AG34" i="3"/>
  <c r="AH33" i="3"/>
  <c r="AG33" i="3"/>
  <c r="AH32" i="3"/>
  <c r="AG32" i="3"/>
  <c r="AH31" i="3"/>
  <c r="AG31" i="3"/>
  <c r="AH30" i="3"/>
  <c r="AG30" i="3"/>
  <c r="AH29" i="3"/>
  <c r="AG29" i="3"/>
  <c r="AH28" i="3"/>
  <c r="AG28" i="3"/>
  <c r="AH27" i="3"/>
  <c r="AG27" i="3"/>
  <c r="AH26" i="3"/>
  <c r="AG26" i="3"/>
  <c r="AH25" i="3"/>
  <c r="AG25" i="3"/>
  <c r="AH24" i="3"/>
  <c r="AG24" i="3"/>
  <c r="AH23" i="3"/>
  <c r="AG23" i="3"/>
  <c r="AG6" i="3"/>
  <c r="AH6" i="3"/>
  <c r="AG7" i="3"/>
  <c r="AH7" i="3"/>
  <c r="AG8" i="3"/>
  <c r="AH8" i="3"/>
  <c r="AG9" i="3"/>
  <c r="AH9" i="3"/>
  <c r="AG10" i="3"/>
  <c r="AH10" i="3"/>
  <c r="AG11" i="3"/>
  <c r="AH11" i="3"/>
  <c r="AG12" i="3"/>
  <c r="AH12" i="3"/>
  <c r="AG13" i="3"/>
  <c r="AH13" i="3"/>
  <c r="AG14" i="3"/>
  <c r="AH14" i="3"/>
  <c r="AG15" i="3"/>
  <c r="AH15" i="3"/>
  <c r="AG16" i="3"/>
  <c r="AH16" i="3"/>
  <c r="AG17" i="3"/>
  <c r="AH17" i="3"/>
  <c r="AG18" i="3"/>
  <c r="AH18" i="3"/>
  <c r="AG19" i="3"/>
  <c r="AH19" i="3"/>
  <c r="AH5" i="3"/>
  <c r="AG5" i="3"/>
  <c r="AA18" i="3"/>
  <c r="Z18" i="3"/>
  <c r="AA17" i="3"/>
  <c r="Z17" i="3"/>
  <c r="AA16" i="3"/>
  <c r="Z16" i="3"/>
  <c r="AA15" i="3"/>
  <c r="Z15" i="3"/>
  <c r="AA14" i="3"/>
  <c r="Z14" i="3"/>
  <c r="AA13" i="3"/>
  <c r="Z13" i="3"/>
  <c r="AA12" i="3"/>
  <c r="Z12" i="3"/>
  <c r="AA11" i="3"/>
  <c r="Z11" i="3"/>
  <c r="AA10" i="3"/>
  <c r="Z10" i="3"/>
  <c r="AA9" i="3"/>
  <c r="Z9" i="3"/>
  <c r="AA8" i="3"/>
  <c r="Z8" i="3"/>
  <c r="AA7" i="3"/>
  <c r="Z7" i="3"/>
  <c r="AA6" i="3"/>
  <c r="Z6" i="3"/>
  <c r="AA5" i="3"/>
  <c r="Z5" i="3"/>
  <c r="V18" i="3"/>
  <c r="U18" i="3"/>
  <c r="V17" i="3"/>
  <c r="U17" i="3"/>
  <c r="V16" i="3"/>
  <c r="U16" i="3"/>
  <c r="V15" i="3"/>
  <c r="U15" i="3"/>
  <c r="V14" i="3"/>
  <c r="U14" i="3"/>
  <c r="V13" i="3"/>
  <c r="U13" i="3"/>
  <c r="V12" i="3"/>
  <c r="U12" i="3"/>
  <c r="V11" i="3"/>
  <c r="U11" i="3"/>
  <c r="V10" i="3"/>
  <c r="U10" i="3"/>
  <c r="V9" i="3"/>
  <c r="U9" i="3"/>
  <c r="V8" i="3"/>
  <c r="U8" i="3"/>
  <c r="V7" i="3"/>
  <c r="U7" i="3"/>
  <c r="V6" i="3"/>
  <c r="U6" i="3"/>
  <c r="V5" i="3"/>
  <c r="U5" i="3"/>
  <c r="P6" i="3"/>
  <c r="Q6" i="3"/>
  <c r="P7" i="3"/>
  <c r="Q7" i="3"/>
  <c r="P8" i="3"/>
  <c r="Q8" i="3"/>
  <c r="P9" i="3"/>
  <c r="Q9" i="3"/>
  <c r="P10" i="3"/>
  <c r="Q10" i="3"/>
  <c r="P11" i="3"/>
  <c r="Q11" i="3"/>
  <c r="P12" i="3"/>
  <c r="Q12" i="3"/>
  <c r="P13" i="3"/>
  <c r="Q13" i="3"/>
  <c r="P14" i="3"/>
  <c r="Q14" i="3"/>
  <c r="P15" i="3"/>
  <c r="Q15" i="3"/>
  <c r="P16" i="3"/>
  <c r="Q16" i="3"/>
  <c r="P17" i="3"/>
  <c r="Q17" i="3"/>
  <c r="P18" i="3"/>
  <c r="Q18" i="3"/>
  <c r="Q5" i="3"/>
  <c r="P5" i="3"/>
  <c r="AF50" i="2"/>
  <c r="AE50" i="2"/>
  <c r="AF49" i="2"/>
  <c r="AE49" i="2"/>
  <c r="AF48" i="2"/>
  <c r="AE48" i="2"/>
  <c r="AF47" i="2"/>
  <c r="AE47" i="2"/>
  <c r="AF46" i="2"/>
  <c r="AE46" i="2"/>
  <c r="AF45" i="2"/>
  <c r="AE45" i="2"/>
  <c r="AF44" i="2"/>
  <c r="AE44" i="2"/>
  <c r="AF43" i="2"/>
  <c r="AE43" i="2"/>
  <c r="AF42" i="2"/>
  <c r="AE42" i="2"/>
  <c r="AF41" i="2"/>
  <c r="AE41" i="2"/>
  <c r="AF40" i="2"/>
  <c r="AE40" i="2"/>
  <c r="AF39" i="2"/>
  <c r="AE39" i="2"/>
  <c r="AF38" i="2"/>
  <c r="AE38" i="2"/>
  <c r="AF37" i="2"/>
  <c r="AE37" i="2"/>
  <c r="AF33" i="2"/>
  <c r="AE33" i="2"/>
  <c r="AF32" i="2"/>
  <c r="AE32" i="2"/>
  <c r="AF31" i="2"/>
  <c r="AE31" i="2"/>
  <c r="AF30" i="2"/>
  <c r="AE30" i="2"/>
  <c r="AF29" i="2"/>
  <c r="AE29" i="2"/>
  <c r="AF28" i="2"/>
  <c r="AE28" i="2"/>
  <c r="AF27" i="2"/>
  <c r="AE27" i="2"/>
  <c r="AF26" i="2"/>
  <c r="AE26" i="2"/>
  <c r="AF25" i="2"/>
  <c r="AE25" i="2"/>
  <c r="AF24" i="2"/>
  <c r="AE24" i="2"/>
  <c r="AF23" i="2"/>
  <c r="AE23" i="2"/>
  <c r="AF22" i="2"/>
  <c r="AE22" i="2"/>
  <c r="AF21" i="2"/>
  <c r="AE21" i="2"/>
  <c r="AF20" i="2"/>
  <c r="AE20" i="2"/>
  <c r="X41" i="2"/>
  <c r="Y41" i="2"/>
  <c r="Y50" i="2"/>
  <c r="X50" i="2"/>
  <c r="Y49" i="2"/>
  <c r="X49" i="2"/>
  <c r="Y48" i="2"/>
  <c r="X48" i="2"/>
  <c r="Y47" i="2"/>
  <c r="X47" i="2"/>
  <c r="Y46" i="2"/>
  <c r="X46" i="2"/>
  <c r="Y45" i="2"/>
  <c r="X45" i="2"/>
  <c r="Y44" i="2"/>
  <c r="X44" i="2"/>
  <c r="Y43" i="2"/>
  <c r="X43" i="2"/>
  <c r="Y42" i="2"/>
  <c r="X42" i="2"/>
  <c r="Y40" i="2"/>
  <c r="X40" i="2"/>
  <c r="Y39" i="2"/>
  <c r="X39" i="2"/>
  <c r="Y38" i="2"/>
  <c r="X38" i="2"/>
  <c r="X25" i="2"/>
  <c r="Y25" i="2"/>
  <c r="Y34" i="2"/>
  <c r="X34" i="2"/>
  <c r="Y33" i="2"/>
  <c r="X33" i="2"/>
  <c r="Y32" i="2"/>
  <c r="X32" i="2"/>
  <c r="Y31" i="2"/>
  <c r="X31" i="2"/>
  <c r="Y30" i="2"/>
  <c r="X30" i="2"/>
  <c r="Y29" i="2"/>
  <c r="X29" i="2"/>
  <c r="Y28" i="2"/>
  <c r="X28" i="2"/>
  <c r="Y27" i="2"/>
  <c r="X27" i="2"/>
  <c r="Y26" i="2"/>
  <c r="X26" i="2"/>
  <c r="Y24" i="2"/>
  <c r="X24" i="2"/>
  <c r="Y23" i="2"/>
  <c r="X23" i="2"/>
  <c r="Y22" i="2"/>
  <c r="X22" i="2"/>
  <c r="X5" i="2"/>
  <c r="AF16" i="2"/>
  <c r="AE16" i="2"/>
  <c r="AF15" i="2"/>
  <c r="AE15" i="2"/>
  <c r="AF14" i="2"/>
  <c r="AE14" i="2"/>
  <c r="AF13" i="2"/>
  <c r="AE13" i="2"/>
  <c r="AF12" i="2"/>
  <c r="AE12" i="2"/>
  <c r="AF11" i="2"/>
  <c r="AE11" i="2"/>
  <c r="AF10" i="2"/>
  <c r="AE10" i="2"/>
  <c r="AF9" i="2"/>
  <c r="AE9" i="2"/>
  <c r="AF8" i="2"/>
  <c r="AE8" i="2"/>
  <c r="AF7" i="2"/>
  <c r="AE7" i="2"/>
  <c r="AF6" i="2"/>
  <c r="AE6" i="2"/>
  <c r="AF5" i="2"/>
  <c r="AE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F6" i="2"/>
  <c r="F7" i="2"/>
  <c r="F8" i="2"/>
  <c r="F9" i="2"/>
  <c r="F10" i="2"/>
  <c r="F11" i="2"/>
  <c r="F5" i="2"/>
</calcChain>
</file>

<file path=xl/sharedStrings.xml><?xml version="1.0" encoding="utf-8"?>
<sst xmlns="http://schemas.openxmlformats.org/spreadsheetml/2006/main" count="397" uniqueCount="115">
  <si>
    <t>Exp. 1</t>
  </si>
  <si>
    <t>Exp. 2</t>
  </si>
  <si>
    <t>Exp. 3</t>
  </si>
  <si>
    <t>Substrate</t>
  </si>
  <si>
    <t>ssDNA</t>
  </si>
  <si>
    <t>dsDNA</t>
  </si>
  <si>
    <t>Forked DNA</t>
  </si>
  <si>
    <t>3' overhang</t>
  </si>
  <si>
    <t>5' overhang</t>
  </si>
  <si>
    <t>ssRNA</t>
  </si>
  <si>
    <t>ssDNA (dHna)</t>
  </si>
  <si>
    <t>Average</t>
  </si>
  <si>
    <t>Fig. 1F</t>
  </si>
  <si>
    <t>Nucleotides removed</t>
  </si>
  <si>
    <t>Initial length of 3' overhang (nt)</t>
  </si>
  <si>
    <t>Fig. 1G</t>
  </si>
  <si>
    <t>Time (min)</t>
  </si>
  <si>
    <t>0.1 mM ATP</t>
  </si>
  <si>
    <t>0.5 mM ATP</t>
  </si>
  <si>
    <t>5 mM ATP</t>
  </si>
  <si>
    <t>10 mM ATP</t>
  </si>
  <si>
    <t>STDEV</t>
  </si>
  <si>
    <t>0 mM ATP</t>
  </si>
  <si>
    <t>Fig. 1H</t>
  </si>
  <si>
    <t>1 mM ATP</t>
  </si>
  <si>
    <t>[ATP] (mM)</t>
  </si>
  <si>
    <t>Avg. kobs (min-1)</t>
  </si>
  <si>
    <t>Fig. 1I</t>
  </si>
  <si>
    <t>[Cold Hna] (nM)</t>
  </si>
  <si>
    <t>-ATP</t>
  </si>
  <si>
    <t>+ATP</t>
  </si>
  <si>
    <t>Hna Dimer Mutant</t>
  </si>
  <si>
    <t>Fig. 2B</t>
  </si>
  <si>
    <t>Fig. 2F</t>
  </si>
  <si>
    <t>UvrD + dsDNA</t>
  </si>
  <si>
    <t>Hna + dsDNA</t>
  </si>
  <si>
    <t>Time (min)</t>
  </si>
  <si>
    <t>Hna + 3' overhang</t>
  </si>
  <si>
    <t>Hna + 5' overhang</t>
  </si>
  <si>
    <t>Fig. 3A</t>
  </si>
  <si>
    <t>Nuclease Activity</t>
  </si>
  <si>
    <t>ATPase Activity</t>
  </si>
  <si>
    <r>
      <t>[Free Mg</t>
    </r>
    <r>
      <rPr>
        <b/>
        <vertAlign val="superscript"/>
        <sz val="12"/>
        <rFont val="Arial"/>
        <family val="2"/>
      </rPr>
      <t>2+</t>
    </r>
    <r>
      <rPr>
        <b/>
        <sz val="12"/>
        <rFont val="Arial"/>
        <family val="2"/>
      </rPr>
      <t>] (mM)</t>
    </r>
  </si>
  <si>
    <t>Fig. 3B</t>
  </si>
  <si>
    <t>Fig. 3C</t>
  </si>
  <si>
    <t>dHna</t>
  </si>
  <si>
    <t>Hna variant</t>
  </si>
  <si>
    <t>Wild-type</t>
  </si>
  <si>
    <t>PDE Hna</t>
  </si>
  <si>
    <t>RQ Hna</t>
  </si>
  <si>
    <t>Dimer Mutant</t>
  </si>
  <si>
    <t>Fig. 3F</t>
  </si>
  <si>
    <t>p-value</t>
  </si>
  <si>
    <t>&lt;0.0001</t>
  </si>
  <si>
    <t>-</t>
  </si>
  <si>
    <t>Fig. 3G</t>
  </si>
  <si>
    <t>Fig. 3I</t>
  </si>
  <si>
    <t>Hna + SSB Binding</t>
  </si>
  <si>
    <t>[Cold WT SSB] (nM)</t>
  </si>
  <si>
    <t>[Cold E201K SSB] (nM)</t>
  </si>
  <si>
    <t>WT SSB Competition</t>
  </si>
  <si>
    <t>E201K SSB Competition</t>
  </si>
  <si>
    <t>Fig. 4C</t>
  </si>
  <si>
    <t>Fig. 4F</t>
  </si>
  <si>
    <t>Hna + SSB</t>
  </si>
  <si>
    <t>Hna + E38K SSB</t>
  </si>
  <si>
    <t>Hna + E49A SSB</t>
  </si>
  <si>
    <t>Hna + E201K SSB</t>
  </si>
  <si>
    <t>Hna (no SSB)</t>
  </si>
  <si>
    <t>Fig. 4G</t>
  </si>
  <si>
    <t>Hna (+ WT SSB)</t>
  </si>
  <si>
    <t>Hna (+ E38K SSB)</t>
  </si>
  <si>
    <t>Hna (+ E201K SSB)</t>
  </si>
  <si>
    <t>Hna (+ E49A SSB)</t>
  </si>
  <si>
    <t>SSB variant</t>
  </si>
  <si>
    <t>No SSB</t>
  </si>
  <si>
    <t>WT SSB</t>
  </si>
  <si>
    <t>E38K SSB</t>
  </si>
  <si>
    <t>E49A SSB</t>
  </si>
  <si>
    <t>E201K SSB</t>
  </si>
  <si>
    <t>Fig. 4H</t>
  </si>
  <si>
    <t>Hna</t>
  </si>
  <si>
    <t>Protein</t>
  </si>
  <si>
    <t>ssDNA Binding Affinity (uM)</t>
  </si>
  <si>
    <t>Fig. 4I</t>
  </si>
  <si>
    <t>Supp. Fig. 1B</t>
  </si>
  <si>
    <t>3'-PS ssDNA</t>
  </si>
  <si>
    <t>5'-PS ssDNA</t>
  </si>
  <si>
    <t>3' 3-nt overhang</t>
  </si>
  <si>
    <t>3' 9-nt overhang</t>
  </si>
  <si>
    <t>3' 25-nt overhang</t>
  </si>
  <si>
    <t>5' 9-nt overhang</t>
  </si>
  <si>
    <t>WT Hna (-ssDNA)</t>
  </si>
  <si>
    <t>WT Hna (+ssDNA)</t>
  </si>
  <si>
    <t>R36A/Q39A Hna (-ssDNA)</t>
  </si>
  <si>
    <t>R36A/Q39A Hna (+ssDNA)</t>
  </si>
  <si>
    <t>Supp. Fig. 3A</t>
  </si>
  <si>
    <t>ADP</t>
  </si>
  <si>
    <t>AMP-PNP</t>
  </si>
  <si>
    <t>CTP</t>
  </si>
  <si>
    <t>GTP</t>
  </si>
  <si>
    <t>Supp. Fig. 3B</t>
  </si>
  <si>
    <t>Condition</t>
  </si>
  <si>
    <t>ATP Analog</t>
  </si>
  <si>
    <t>ATP</t>
  </si>
  <si>
    <t>ADP•BeF2</t>
  </si>
  <si>
    <t>+ADP•BeF2</t>
  </si>
  <si>
    <t>Supp. Fig. 3C</t>
  </si>
  <si>
    <t>SSB Added</t>
  </si>
  <si>
    <t>Supp. Fig. 4D</t>
  </si>
  <si>
    <t>Supp. Fig. 4E</t>
  </si>
  <si>
    <t>Hna (-ATP)</t>
  </si>
  <si>
    <t>Hna (+ATP)</t>
  </si>
  <si>
    <t>[Hna] (uM)</t>
  </si>
  <si>
    <t>[SSB] (μM)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</si>
</sst>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1" formatCode="0.000000"/>
    <numFmt numFmtId="173" formatCode="0.0000"/>
    <numFmt numFmtId="175" formatCode="0.0"/>
  </numFmts>
  <fonts count="10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Arial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  <family val="2"/>
    </font>
    <font>
      <b/>
      <sz val="16"/>
      <color theme="1"/>
      <name val="Helvetica"/>
      <family val="2"/>
    </font>
    <font>
      <i/>
      <sz val="12"/>
      <color theme="1"/>
      <name val="Helvetica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5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75" fontId="2" fillId="0" borderId="0" xfId="0" applyNumberFormat="1" applyFont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2" fillId="0" borderId="0" xfId="0" applyFont="1" applyBorder="1" applyAlignment="1"/>
    <xf numFmtId="175" fontId="2" fillId="0" borderId="0" xfId="0" applyNumberFormat="1" applyFont="1" applyBorder="1" applyAlignment="1">
      <alignment horizontal="center"/>
    </xf>
    <xf numFmtId="0" fontId="7" fillId="0" borderId="0" xfId="0" applyFont="1" applyAlignment="1"/>
    <xf numFmtId="173" fontId="2" fillId="0" borderId="0" xfId="0" applyNumberFormat="1" applyFont="1" applyBorder="1" applyAlignment="1">
      <alignment horizontal="center"/>
    </xf>
    <xf numFmtId="171" fontId="2" fillId="0" borderId="0" xfId="0" applyNumberFormat="1" applyFont="1" applyBorder="1" applyAlignment="1">
      <alignment horizontal="center"/>
    </xf>
    <xf numFmtId="0" fontId="6" fillId="2" borderId="0" xfId="0" applyFont="1" applyFill="1" applyBorder="1" applyAlignment="1"/>
    <xf numFmtId="0" fontId="4" fillId="0" borderId="0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75" fontId="0" fillId="0" borderId="0" xfId="0" applyNumberFormat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2" fontId="2" fillId="0" borderId="0" xfId="0" applyNumberFormat="1" applyFont="1"/>
    <xf numFmtId="2" fontId="3" fillId="0" borderId="0" xfId="0" applyNumberFormat="1" applyFont="1" applyAlignment="1">
      <alignment horizontal="center"/>
    </xf>
    <xf numFmtId="175" fontId="8" fillId="0" borderId="0" xfId="0" applyNumberFormat="1" applyFont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5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88020</xdr:rowOff>
    </xdr:from>
    <xdr:to>
      <xdr:col>13</xdr:col>
      <xdr:colOff>800819</xdr:colOff>
      <xdr:row>24</xdr:row>
      <xdr:rowOff>138317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16829F-EACA-9FE7-EC29-B10AB42FA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9208"/>
          <a:ext cx="11589532" cy="4677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12700</xdr:colOff>
      <xdr:row>10</xdr:row>
      <xdr:rowOff>152400</xdr:rowOff>
    </xdr:from>
    <xdr:to>
      <xdr:col>35</xdr:col>
      <xdr:colOff>38100</xdr:colOff>
      <xdr:row>14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FF0FFD-5A3E-9989-C786-0A78A24F4F53}"/>
            </a:ext>
          </a:extLst>
        </xdr:cNvPr>
        <xdr:cNvSpPr txBox="1"/>
      </xdr:nvSpPr>
      <xdr:spPr>
        <a:xfrm>
          <a:off x="17551400" y="2527300"/>
          <a:ext cx="2298700" cy="673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latin typeface="Helvetica" pitchFamily="2" charset="0"/>
            </a:rPr>
            <a:t>Rates determined from the average fit of 3 independent time course cleavage assays (data</a:t>
          </a:r>
          <a:r>
            <a:rPr lang="en-US" sz="1100" b="1" baseline="0">
              <a:latin typeface="Helvetica" pitchFamily="2" charset="0"/>
            </a:rPr>
            <a:t> from Fig. 1H)</a:t>
          </a:r>
          <a:endParaRPr lang="en-US" sz="1100" b="1">
            <a:latin typeface="Helvetica" pitchFamily="2" charset="0"/>
          </a:endParaRPr>
        </a:p>
      </xdr:txBody>
    </xdr:sp>
    <xdr:clientData/>
  </xdr:twoCellAnchor>
  <xdr:twoCellAnchor>
    <xdr:from>
      <xdr:col>7</xdr:col>
      <xdr:colOff>1651000</xdr:colOff>
      <xdr:row>15</xdr:row>
      <xdr:rowOff>101600</xdr:rowOff>
    </xdr:from>
    <xdr:to>
      <xdr:col>18</xdr:col>
      <xdr:colOff>25400</xdr:colOff>
      <xdr:row>19</xdr:row>
      <xdr:rowOff>101600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CB5C52-7FE6-214D-BF5D-3543B3D21137}"/>
            </a:ext>
          </a:extLst>
        </xdr:cNvPr>
        <xdr:cNvSpPr txBox="1"/>
      </xdr:nvSpPr>
      <xdr:spPr>
        <a:xfrm>
          <a:off x="6096000" y="3314700"/>
          <a:ext cx="2705100" cy="876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represents the percent (%) of product formed of the specified length determined via capillary electrophoresis</a:t>
          </a:r>
          <a:r>
            <a:rPr lang="en-US">
              <a:effectLst/>
            </a:rPr>
            <a:t> </a:t>
          </a:r>
        </a:p>
      </xdr:txBody>
    </xdr:sp>
    <xdr:clientData/>
  </xdr:twoCellAnchor>
  <xdr:twoCellAnchor>
    <xdr:from>
      <xdr:col>1</xdr:col>
      <xdr:colOff>1092200</xdr:colOff>
      <xdr:row>11</xdr:row>
      <xdr:rowOff>101600</xdr:rowOff>
    </xdr:from>
    <xdr:to>
      <xdr:col>6</xdr:col>
      <xdr:colOff>12700</xdr:colOff>
      <xdr:row>14</xdr:row>
      <xdr:rowOff>88900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E866086-0AE8-0D44-AA78-44A5377AEECD}"/>
            </a:ext>
          </a:extLst>
        </xdr:cNvPr>
        <xdr:cNvSpPr txBox="1"/>
      </xdr:nvSpPr>
      <xdr:spPr>
        <a:xfrm>
          <a:off x="1917700" y="2501900"/>
          <a:ext cx="2362200" cy="5969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represents the raw [Product] (nM)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determined via capillary electrophoresis</a:t>
          </a:r>
          <a:endParaRPr lang="en-US">
            <a:effectLst/>
          </a:endParaRPr>
        </a:p>
      </xdr:txBody>
    </xdr:sp>
    <xdr:clientData/>
  </xdr:twoCellAnchor>
  <xdr:twoCellAnchor>
    <xdr:from>
      <xdr:col>19</xdr:col>
      <xdr:colOff>50800</xdr:colOff>
      <xdr:row>50</xdr:row>
      <xdr:rowOff>177800</xdr:rowOff>
    </xdr:from>
    <xdr:to>
      <xdr:col>32</xdr:col>
      <xdr:colOff>25400</xdr:colOff>
      <xdr:row>52</xdr:row>
      <xdr:rowOff>63500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FB0A82B-3446-BB4C-8A63-087264394357}"/>
            </a:ext>
          </a:extLst>
        </xdr:cNvPr>
        <xdr:cNvSpPr txBox="1"/>
      </xdr:nvSpPr>
      <xdr:spPr>
        <a:xfrm>
          <a:off x="9017000" y="10731500"/>
          <a:ext cx="7721600" cy="292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represents the raw [Product]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(nM) formed determined via capillary electrophoresis over time</a:t>
          </a:r>
          <a:endParaRPr lang="en-US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1</xdr:row>
      <xdr:rowOff>0</xdr:rowOff>
    </xdr:from>
    <xdr:to>
      <xdr:col>9</xdr:col>
      <xdr:colOff>622300</xdr:colOff>
      <xdr:row>30</xdr:row>
      <xdr:rowOff>108386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902E7E-A7A8-8276-77B7-EB7FF24DF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215900"/>
          <a:ext cx="7772400" cy="6229786"/>
        </a:xfrm>
        <a:prstGeom prst="rect">
          <a:avLst/>
        </a:prstGeom>
      </xdr:spPr>
    </xdr:pic>
    <xdr:clientData/>
  </xdr:twoCellAnchor>
  <xdr:twoCellAnchor>
    <xdr:from>
      <xdr:col>0</xdr:col>
      <xdr:colOff>762000</xdr:colOff>
      <xdr:row>1</xdr:row>
      <xdr:rowOff>165100</xdr:rowOff>
    </xdr:from>
    <xdr:to>
      <xdr:col>3</xdr:col>
      <xdr:colOff>76200</xdr:colOff>
      <xdr:row>3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D484B16-772D-57AF-F9F1-7B3B49CA7E90}"/>
            </a:ext>
          </a:extLst>
        </xdr:cNvPr>
        <xdr:cNvSpPr txBox="1"/>
      </xdr:nvSpPr>
      <xdr:spPr>
        <a:xfrm>
          <a:off x="762000" y="381000"/>
          <a:ext cx="1790700" cy="469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chemeClr val="tx1"/>
              </a:solidFill>
              <a:latin typeface="Helvetica" pitchFamily="2" charset="0"/>
            </a:rPr>
            <a:t>Figure 2A</a:t>
          </a:r>
        </a:p>
      </xdr:txBody>
    </xdr:sp>
    <xdr:clientData/>
  </xdr:twoCellAnchor>
  <xdr:twoCellAnchor>
    <xdr:from>
      <xdr:col>12</xdr:col>
      <xdr:colOff>12700</xdr:colOff>
      <xdr:row>18</xdr:row>
      <xdr:rowOff>139700</xdr:rowOff>
    </xdr:from>
    <xdr:to>
      <xdr:col>26</xdr:col>
      <xdr:colOff>584200</xdr:colOff>
      <xdr:row>21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9889AB6-DE67-6942-B7A1-9597C382CBCB}"/>
            </a:ext>
          </a:extLst>
        </xdr:cNvPr>
        <xdr:cNvSpPr txBox="1"/>
      </xdr:nvSpPr>
      <xdr:spPr>
        <a:xfrm>
          <a:off x="9766300" y="3962400"/>
          <a:ext cx="8699500" cy="4699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fluorescence</a:t>
          </a: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 anisotropy values determined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using fluorescently labeled Hna (10 nM) and increasing concentration of cold (unlabeled) Hna</a:t>
          </a:r>
          <a:endParaRPr lang="en-US">
            <a:effectLst/>
          </a:endParaRPr>
        </a:p>
      </xdr:txBody>
    </xdr:sp>
    <xdr:clientData/>
  </xdr:twoCellAnchor>
  <xdr:twoCellAnchor>
    <xdr:from>
      <xdr:col>28</xdr:col>
      <xdr:colOff>25400</xdr:colOff>
      <xdr:row>34</xdr:row>
      <xdr:rowOff>114300</xdr:rowOff>
    </xdr:from>
    <xdr:to>
      <xdr:col>33</xdr:col>
      <xdr:colOff>812800</xdr:colOff>
      <xdr:row>38</xdr:row>
      <xdr:rowOff>50800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154CEBD-99AE-4F4F-89F1-40C889D6B5C0}"/>
            </a:ext>
          </a:extLst>
        </xdr:cNvPr>
        <xdr:cNvSpPr txBox="1"/>
      </xdr:nvSpPr>
      <xdr:spPr>
        <a:xfrm>
          <a:off x="19329400" y="7264400"/>
          <a:ext cx="49149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[Product] (nM) formation determined via capillary electrophoresis over time; Rates of cleavage determined from best fit of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the average of 3 independent experiments</a:t>
          </a:r>
          <a:endParaRPr lang="en-US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812800</xdr:colOff>
      <xdr:row>41</xdr:row>
      <xdr:rowOff>88900</xdr:rowOff>
    </xdr:from>
    <xdr:to>
      <xdr:col>7</xdr:col>
      <xdr:colOff>25400</xdr:colOff>
      <xdr:row>45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6E4A28-117C-8440-83E9-734E61C36D32}"/>
            </a:ext>
          </a:extLst>
        </xdr:cNvPr>
        <xdr:cNvSpPr txBox="1"/>
      </xdr:nvSpPr>
      <xdr:spPr>
        <a:xfrm>
          <a:off x="812800" y="8813800"/>
          <a:ext cx="3797300" cy="800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fluorescence values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determined via DNA unwinding assay using fluorescently labeled ssDNA and quencher-paired complementary DNA in the presence of UvrD or Hna</a:t>
          </a:r>
          <a:endParaRPr lang="en-US">
            <a:effectLst/>
          </a:endParaRPr>
        </a:p>
      </xdr:txBody>
    </xdr:sp>
    <xdr:clientData/>
  </xdr:twoCellAnchor>
  <xdr:twoCellAnchor>
    <xdr:from>
      <xdr:col>8</xdr:col>
      <xdr:colOff>38100</xdr:colOff>
      <xdr:row>12</xdr:row>
      <xdr:rowOff>50800</xdr:rowOff>
    </xdr:from>
    <xdr:to>
      <xdr:col>14</xdr:col>
      <xdr:colOff>12700</xdr:colOff>
      <xdr:row>15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9F5022-8D86-4542-A20C-DF0B3FB72DD4}"/>
            </a:ext>
          </a:extLst>
        </xdr:cNvPr>
        <xdr:cNvSpPr txBox="1"/>
      </xdr:nvSpPr>
      <xdr:spPr>
        <a:xfrm>
          <a:off x="4902200" y="2692400"/>
          <a:ext cx="4191000" cy="635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product formation in the presence of varying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concentrations of Mg2+ over three independent experiments determined via capillary electrophoresis</a:t>
          </a:r>
          <a:endParaRPr lang="en-US">
            <a:effectLst/>
          </a:endParaRPr>
        </a:p>
      </xdr:txBody>
    </xdr:sp>
    <xdr:clientData/>
  </xdr:twoCellAnchor>
  <xdr:twoCellAnchor>
    <xdr:from>
      <xdr:col>15</xdr:col>
      <xdr:colOff>38100</xdr:colOff>
      <xdr:row>12</xdr:row>
      <xdr:rowOff>50800</xdr:rowOff>
    </xdr:from>
    <xdr:to>
      <xdr:col>21</xdr:col>
      <xdr:colOff>12700</xdr:colOff>
      <xdr:row>15</xdr:row>
      <xdr:rowOff>127000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88214B7-233F-184B-B3D5-185191904544}"/>
            </a:ext>
          </a:extLst>
        </xdr:cNvPr>
        <xdr:cNvSpPr txBox="1"/>
      </xdr:nvSpPr>
      <xdr:spPr>
        <a:xfrm>
          <a:off x="9372600" y="2692400"/>
          <a:ext cx="41910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ATPase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activity </a:t>
          </a: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in the presence of varying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concentrations of Mg2+ over three independent experiments determined via Malachite green phosphate assay</a:t>
          </a:r>
          <a:endParaRPr lang="en-US">
            <a:effectLst/>
          </a:endParaRPr>
        </a:p>
      </xdr:txBody>
    </xdr:sp>
    <xdr:clientData/>
  </xdr:twoCellAnchor>
  <xdr:twoCellAnchor>
    <xdr:from>
      <xdr:col>22</xdr:col>
      <xdr:colOff>38100</xdr:colOff>
      <xdr:row>9</xdr:row>
      <xdr:rowOff>63500</xdr:rowOff>
    </xdr:from>
    <xdr:to>
      <xdr:col>29</xdr:col>
      <xdr:colOff>0</xdr:colOff>
      <xdr:row>12</xdr:row>
      <xdr:rowOff>190500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0D0F53A-09BC-5D45-B24E-339C184C370F}"/>
            </a:ext>
          </a:extLst>
        </xdr:cNvPr>
        <xdr:cNvSpPr txBox="1"/>
      </xdr:nvSpPr>
      <xdr:spPr>
        <a:xfrm>
          <a:off x="14058900" y="2082800"/>
          <a:ext cx="55753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ATPase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activity </a:t>
          </a: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of different Hna variants 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over three independent experiments determined via Malachite green phosphate assay. Statistical significance determined via two-sided unpaired t-tests</a:t>
          </a:r>
          <a:endParaRPr lang="en-US">
            <a:effectLst/>
          </a:endParaRPr>
        </a:p>
      </xdr:txBody>
    </xdr:sp>
    <xdr:clientData/>
  </xdr:twoCellAnchor>
  <xdr:twoCellAnchor>
    <xdr:from>
      <xdr:col>30</xdr:col>
      <xdr:colOff>88900</xdr:colOff>
      <xdr:row>37</xdr:row>
      <xdr:rowOff>88900</xdr:rowOff>
    </xdr:from>
    <xdr:to>
      <xdr:col>36</xdr:col>
      <xdr:colOff>50800</xdr:colOff>
      <xdr:row>41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96D0C14-1DF2-E64C-9B3A-0CEFE8127490}"/>
            </a:ext>
          </a:extLst>
        </xdr:cNvPr>
        <xdr:cNvSpPr txBox="1"/>
      </xdr:nvSpPr>
      <xdr:spPr>
        <a:xfrm>
          <a:off x="18834100" y="8077200"/>
          <a:ext cx="49149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[Product] (nM) formation determined via capillary electrophoresis over time; Rates of cleavage determined from best fit of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the average of 3 independent experiments</a:t>
          </a:r>
          <a:endParaRPr lang="en-US">
            <a:effectLst/>
          </a:endParaRPr>
        </a:p>
      </xdr:txBody>
    </xdr:sp>
    <xdr:clientData/>
  </xdr:twoCellAnchor>
  <xdr:twoCellAnchor>
    <xdr:from>
      <xdr:col>37</xdr:col>
      <xdr:colOff>0</xdr:colOff>
      <xdr:row>9</xdr:row>
      <xdr:rowOff>126999</xdr:rowOff>
    </xdr:from>
    <xdr:to>
      <xdr:col>41</xdr:col>
      <xdr:colOff>0</xdr:colOff>
      <xdr:row>13</xdr:row>
      <xdr:rowOff>23196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9DCCE87-424A-DC4A-9355-7E4711D316D7}"/>
            </a:ext>
          </a:extLst>
        </xdr:cNvPr>
        <xdr:cNvSpPr txBox="1"/>
      </xdr:nvSpPr>
      <xdr:spPr>
        <a:xfrm>
          <a:off x="22802009" y="2139282"/>
          <a:ext cx="3114110" cy="742864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indicates cellular toxicity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for various Hna mutants across three independent experiments determined via fold interference in cell growth</a:t>
          </a:r>
          <a:endParaRPr lang="en-US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177800</xdr:rowOff>
    </xdr:from>
    <xdr:to>
      <xdr:col>9</xdr:col>
      <xdr:colOff>38100</xdr:colOff>
      <xdr:row>27</xdr:row>
      <xdr:rowOff>30725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837B72-1D02-CFFC-2505-F131F548E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77800"/>
          <a:ext cx="7124700" cy="5745725"/>
        </a:xfrm>
        <a:prstGeom prst="rect">
          <a:avLst/>
        </a:prstGeom>
      </xdr:spPr>
    </xdr:pic>
    <xdr:clientData/>
  </xdr:twoCellAnchor>
  <xdr:twoCellAnchor>
    <xdr:from>
      <xdr:col>10</xdr:col>
      <xdr:colOff>50800</xdr:colOff>
      <xdr:row>32</xdr:row>
      <xdr:rowOff>165100</xdr:rowOff>
    </xdr:from>
    <xdr:to>
      <xdr:col>16</xdr:col>
      <xdr:colOff>0</xdr:colOff>
      <xdr:row>36</xdr:row>
      <xdr:rowOff>177800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194453-E2CB-FB46-9B51-EB87658D629C}"/>
            </a:ext>
          </a:extLst>
        </xdr:cNvPr>
        <xdr:cNvSpPr txBox="1"/>
      </xdr:nvSpPr>
      <xdr:spPr>
        <a:xfrm>
          <a:off x="8597900" y="6985000"/>
          <a:ext cx="4635500" cy="825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fluorescence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anisotropy values using fluorescently labeled wild-type SSB (10 nM) and cold (unlabeled) Hna. Hna + SSB heterodimer was then challenged with cold SSB competitors to visualized descreased binding.</a:t>
          </a:r>
          <a:endParaRPr lang="en-US">
            <a:effectLst/>
          </a:endParaRPr>
        </a:p>
      </xdr:txBody>
    </xdr:sp>
    <xdr:clientData/>
  </xdr:twoCellAnchor>
  <xdr:twoCellAnchor>
    <xdr:from>
      <xdr:col>17</xdr:col>
      <xdr:colOff>50800</xdr:colOff>
      <xdr:row>69</xdr:row>
      <xdr:rowOff>114300</xdr:rowOff>
    </xdr:from>
    <xdr:to>
      <xdr:col>22</xdr:col>
      <xdr:colOff>584200</xdr:colOff>
      <xdr:row>73</xdr:row>
      <xdr:rowOff>165100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07E71-B4C3-B14F-BAA4-A0323412BACB}"/>
            </a:ext>
          </a:extLst>
        </xdr:cNvPr>
        <xdr:cNvSpPr txBox="1"/>
      </xdr:nvSpPr>
      <xdr:spPr>
        <a:xfrm>
          <a:off x="13639800" y="14833600"/>
          <a:ext cx="4064000" cy="8636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fluorescence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anisotropy values using fluorescently labeled Hna (10 nM) and cold (unlabeled) SSB variants. Hna preincubated to form dimer to observe SSB-mediated dissolution of Hna dimer.</a:t>
          </a:r>
          <a:endParaRPr lang="en-US">
            <a:effectLst/>
          </a:endParaRPr>
        </a:p>
      </xdr:txBody>
    </xdr:sp>
    <xdr:clientData/>
  </xdr:twoCellAnchor>
  <xdr:twoCellAnchor>
    <xdr:from>
      <xdr:col>24</xdr:col>
      <xdr:colOff>50800</xdr:colOff>
      <xdr:row>56</xdr:row>
      <xdr:rowOff>88900</xdr:rowOff>
    </xdr:from>
    <xdr:to>
      <xdr:col>29</xdr:col>
      <xdr:colOff>584200</xdr:colOff>
      <xdr:row>59</xdr:row>
      <xdr:rowOff>177800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76A00F0-6BD4-E742-9918-B8E9429E2A51}"/>
            </a:ext>
          </a:extLst>
        </xdr:cNvPr>
        <xdr:cNvSpPr txBox="1"/>
      </xdr:nvSpPr>
      <xdr:spPr>
        <a:xfrm>
          <a:off x="18046700" y="12166600"/>
          <a:ext cx="3695700" cy="698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represents product formed over time by Hna in the presence of various SSB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variants and ATP across three independent experiments determined via capillary electrophoresis</a:t>
          </a:r>
          <a:endParaRPr lang="en-US">
            <a:effectLst/>
          </a:endParaRPr>
        </a:p>
      </xdr:txBody>
    </xdr:sp>
    <xdr:clientData/>
  </xdr:twoCellAnchor>
  <xdr:twoCellAnchor>
    <xdr:from>
      <xdr:col>31</xdr:col>
      <xdr:colOff>0</xdr:colOff>
      <xdr:row>9</xdr:row>
      <xdr:rowOff>101600</xdr:rowOff>
    </xdr:from>
    <xdr:to>
      <xdr:col>32</xdr:col>
      <xdr:colOff>1346200</xdr:colOff>
      <xdr:row>12</xdr:row>
      <xdr:rowOff>165100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7E5771B-0F27-7243-8589-B75F33BEB41F}"/>
            </a:ext>
          </a:extLst>
        </xdr:cNvPr>
        <xdr:cNvSpPr txBox="1"/>
      </xdr:nvSpPr>
      <xdr:spPr>
        <a:xfrm>
          <a:off x="21183600" y="2095500"/>
          <a:ext cx="2298700" cy="673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latin typeface="Helvetica" pitchFamily="2" charset="0"/>
            </a:rPr>
            <a:t>Rates determined from the average fit of 3 independent time course cleavage assays (data</a:t>
          </a:r>
          <a:r>
            <a:rPr lang="en-US" sz="1100" b="1" baseline="0">
              <a:latin typeface="Helvetica" pitchFamily="2" charset="0"/>
            </a:rPr>
            <a:t> from Fig. 4G)</a:t>
          </a:r>
          <a:endParaRPr lang="en-US" sz="1100" b="1">
            <a:latin typeface="Helvetica" pitchFamily="2" charset="0"/>
          </a:endParaRPr>
        </a:p>
      </xdr:txBody>
    </xdr:sp>
    <xdr:clientData/>
  </xdr:twoCellAnchor>
  <xdr:twoCellAnchor>
    <xdr:from>
      <xdr:col>34</xdr:col>
      <xdr:colOff>25400</xdr:colOff>
      <xdr:row>9</xdr:row>
      <xdr:rowOff>101600</xdr:rowOff>
    </xdr:from>
    <xdr:to>
      <xdr:col>39</xdr:col>
      <xdr:colOff>812800</xdr:colOff>
      <xdr:row>11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1BED249-1CA1-7942-8D59-E83604AEFCA4}"/>
            </a:ext>
          </a:extLst>
        </xdr:cNvPr>
        <xdr:cNvSpPr txBox="1"/>
      </xdr:nvSpPr>
      <xdr:spPr>
        <a:xfrm>
          <a:off x="23761700" y="2095500"/>
          <a:ext cx="4914900" cy="444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latin typeface="Helvetica" pitchFamily="2" charset="0"/>
            </a:rPr>
            <a:t>Data represent ssDNA binding affinities determined via fluorescence</a:t>
          </a:r>
          <a:r>
            <a:rPr lang="en-US" sz="1100" b="1" baseline="0">
              <a:latin typeface="Helvetica" pitchFamily="2" charset="0"/>
            </a:rPr>
            <a:t> anisotropy over three independent experiments.</a:t>
          </a:r>
          <a:endParaRPr lang="en-US" sz="1100" b="1">
            <a:latin typeface="Helvetica" pitchFamily="2" charset="0"/>
          </a:endParaRPr>
        </a:p>
      </xdr:txBody>
    </xdr:sp>
    <xdr:clientData/>
  </xdr:twoCellAnchor>
  <xdr:twoCellAnchor editAs="oneCell">
    <xdr:from>
      <xdr:col>0</xdr:col>
      <xdr:colOff>279400</xdr:colOff>
      <xdr:row>27</xdr:row>
      <xdr:rowOff>25400</xdr:rowOff>
    </xdr:from>
    <xdr:to>
      <xdr:col>9</xdr:col>
      <xdr:colOff>63500</xdr:colOff>
      <xdr:row>49</xdr:row>
      <xdr:rowOff>193111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30EF472-DB99-F877-EF55-0E8CE57CA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9400" y="5918200"/>
          <a:ext cx="7213600" cy="48540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101600</xdr:rowOff>
    </xdr:from>
    <xdr:to>
      <xdr:col>9</xdr:col>
      <xdr:colOff>127000</xdr:colOff>
      <xdr:row>30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5714A5-C747-8394-CBEA-AD1694E66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7556500" cy="6032500"/>
        </a:xfrm>
        <a:prstGeom prst="rect">
          <a:avLst/>
        </a:prstGeom>
      </xdr:spPr>
    </xdr:pic>
    <xdr:clientData/>
  </xdr:twoCellAnchor>
  <xdr:twoCellAnchor>
    <xdr:from>
      <xdr:col>9</xdr:col>
      <xdr:colOff>787400</xdr:colOff>
      <xdr:row>14</xdr:row>
      <xdr:rowOff>101600</xdr:rowOff>
    </xdr:from>
    <xdr:to>
      <xdr:col>14</xdr:col>
      <xdr:colOff>685800</xdr:colOff>
      <xdr:row>17</xdr:row>
      <xdr:rowOff>88900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1C95D7F-2E1A-7243-A338-F4929B9FCE98}"/>
            </a:ext>
          </a:extLst>
        </xdr:cNvPr>
        <xdr:cNvSpPr txBox="1"/>
      </xdr:nvSpPr>
      <xdr:spPr>
        <a:xfrm>
          <a:off x="8216900" y="3086100"/>
          <a:ext cx="3683000" cy="5969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represents the raw [Product] (nM)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determined using various substrates across three independent experiments via capillary electrophoresis</a:t>
          </a:r>
          <a:endParaRPr lang="en-US">
            <a:effectLst/>
          </a:endParaRPr>
        </a:p>
      </xdr:txBody>
    </xdr:sp>
    <xdr:clientData/>
  </xdr:twoCellAnchor>
  <xdr:twoCellAnchor editAs="oneCell">
    <xdr:from>
      <xdr:col>15</xdr:col>
      <xdr:colOff>203200</xdr:colOff>
      <xdr:row>1</xdr:row>
      <xdr:rowOff>76200</xdr:rowOff>
    </xdr:from>
    <xdr:to>
      <xdr:col>24</xdr:col>
      <xdr:colOff>546100</xdr:colOff>
      <xdr:row>24</xdr:row>
      <xdr:rowOff>115593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3390AC-7263-D87C-18B9-2B547A097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58600" y="292100"/>
          <a:ext cx="7772400" cy="48399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</xdr:row>
      <xdr:rowOff>76200</xdr:rowOff>
    </xdr:from>
    <xdr:to>
      <xdr:col>5</xdr:col>
      <xdr:colOff>622300</xdr:colOff>
      <xdr:row>12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E245F4-DB4D-0D44-9408-0EBB614E6BCE}"/>
            </a:ext>
          </a:extLst>
        </xdr:cNvPr>
        <xdr:cNvSpPr txBox="1"/>
      </xdr:nvSpPr>
      <xdr:spPr>
        <a:xfrm>
          <a:off x="863600" y="1841500"/>
          <a:ext cx="41910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ATPase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activity </a:t>
          </a: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in the presence of 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ssDNA by various Hna variants over three independent experiments determined via Malachite green phosphate assay</a:t>
          </a:r>
          <a:endParaRPr lang="en-US">
            <a:effectLst/>
          </a:endParaRPr>
        </a:p>
      </xdr:txBody>
    </xdr:sp>
    <xdr:clientData/>
  </xdr:twoCellAnchor>
  <xdr:twoCellAnchor>
    <xdr:from>
      <xdr:col>7</xdr:col>
      <xdr:colOff>12700</xdr:colOff>
      <xdr:row>10</xdr:row>
      <xdr:rowOff>76200</xdr:rowOff>
    </xdr:from>
    <xdr:to>
      <xdr:col>11</xdr:col>
      <xdr:colOff>698500</xdr:colOff>
      <xdr:row>14</xdr:row>
      <xdr:rowOff>12700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098FB2-0D90-434B-A110-A8F89A6BE7EB}"/>
            </a:ext>
          </a:extLst>
        </xdr:cNvPr>
        <xdr:cNvSpPr txBox="1"/>
      </xdr:nvSpPr>
      <xdr:spPr>
        <a:xfrm>
          <a:off x="5384800" y="2247900"/>
          <a:ext cx="41910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phosphate release (nM) in the presence of 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ssDNA and various nucleoside analogs by Hna over three independent experiments determined via Malachite green phosphate assay</a:t>
          </a:r>
          <a:endParaRPr lang="en-US">
            <a:effectLst/>
          </a:endParaRPr>
        </a:p>
      </xdr:txBody>
    </xdr:sp>
    <xdr:clientData/>
  </xdr:twoCellAnchor>
  <xdr:twoCellAnchor>
    <xdr:from>
      <xdr:col>13</xdr:col>
      <xdr:colOff>25400</xdr:colOff>
      <xdr:row>49</xdr:row>
      <xdr:rowOff>63500</xdr:rowOff>
    </xdr:from>
    <xdr:to>
      <xdr:col>18</xdr:col>
      <xdr:colOff>812800</xdr:colOff>
      <xdr:row>53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D19BC0D-EB49-2341-BA94-060DC3205F5B}"/>
            </a:ext>
          </a:extLst>
        </xdr:cNvPr>
        <xdr:cNvSpPr txBox="1"/>
      </xdr:nvSpPr>
      <xdr:spPr>
        <a:xfrm>
          <a:off x="10045700" y="10337800"/>
          <a:ext cx="4914900" cy="749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[Product] (nM) formation determined via capillary electrophoresis over time; Rates of cleavage determined from best fit of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the average of 3 independent experiments</a:t>
          </a:r>
          <a:endParaRPr lang="en-US">
            <a:effectLst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177800</xdr:rowOff>
    </xdr:from>
    <xdr:to>
      <xdr:col>9</xdr:col>
      <xdr:colOff>165100</xdr:colOff>
      <xdr:row>25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84F55D-B67C-57D4-4540-1C00A3704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7594600" cy="5105400"/>
        </a:xfrm>
        <a:prstGeom prst="rect">
          <a:avLst/>
        </a:prstGeom>
      </xdr:spPr>
    </xdr:pic>
    <xdr:clientData/>
  </xdr:twoCellAnchor>
  <xdr:twoCellAnchor>
    <xdr:from>
      <xdr:col>10</xdr:col>
      <xdr:colOff>12700</xdr:colOff>
      <xdr:row>9</xdr:row>
      <xdr:rowOff>139700</xdr:rowOff>
    </xdr:from>
    <xdr:to>
      <xdr:col>15</xdr:col>
      <xdr:colOff>12700</xdr:colOff>
      <xdr:row>14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4C33441-B7CE-5642-A29B-34340101A57D}"/>
            </a:ext>
          </a:extLst>
        </xdr:cNvPr>
        <xdr:cNvSpPr txBox="1"/>
      </xdr:nvSpPr>
      <xdr:spPr>
        <a:xfrm>
          <a:off x="7912100" y="2108200"/>
          <a:ext cx="3238500" cy="10287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raw ATPase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activity </a:t>
          </a: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in the presence of 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ssDNA by various and SSB variants over three independent experiments determined via Malachite green phosphate assay</a:t>
          </a:r>
          <a:endParaRPr lang="en-US">
            <a:effectLst/>
          </a:endParaRPr>
        </a:p>
      </xdr:txBody>
    </xdr:sp>
    <xdr:clientData/>
  </xdr:twoCellAnchor>
  <xdr:twoCellAnchor>
    <xdr:from>
      <xdr:col>16</xdr:col>
      <xdr:colOff>0</xdr:colOff>
      <xdr:row>88</xdr:row>
      <xdr:rowOff>0</xdr:rowOff>
    </xdr:from>
    <xdr:to>
      <xdr:col>22</xdr:col>
      <xdr:colOff>25400</xdr:colOff>
      <xdr:row>91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E61B4AD-B505-F248-948D-78F47773A5E5}"/>
            </a:ext>
          </a:extLst>
        </xdr:cNvPr>
        <xdr:cNvSpPr txBox="1"/>
      </xdr:nvSpPr>
      <xdr:spPr>
        <a:xfrm>
          <a:off x="11480800" y="18351500"/>
          <a:ext cx="4152900" cy="6096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buNone/>
          </a:pPr>
          <a:r>
            <a:rPr lang="en-US" sz="1100" b="1" i="0" u="none" strike="noStrike">
              <a:solidFill>
                <a:srgbClr val="000000"/>
              </a:solidFill>
              <a:effectLst/>
              <a:latin typeface="Helvetica" pitchFamily="2" charset="0"/>
            </a:rPr>
            <a:t>Data represent anisotropy values determined via fluorescence anisotropy</a:t>
          </a:r>
          <a:r>
            <a:rPr lang="en-US" sz="1100" b="1" i="0" u="none" strike="noStrike" baseline="0">
              <a:solidFill>
                <a:srgbClr val="000000"/>
              </a:solidFill>
              <a:effectLst/>
              <a:latin typeface="Helvetica" pitchFamily="2" charset="0"/>
            </a:rPr>
            <a:t> using a fluorescently labeled ssDNA in the presence of Hna or various SSB variants</a:t>
          </a:r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77CC-62AA-574A-8ECC-23A934667F3F}">
  <dimension ref="A1"/>
  <sheetViews>
    <sheetView zoomScale="86" workbookViewId="0">
      <selection activeCell="H29" sqref="H29"/>
    </sheetView>
  </sheetViews>
  <sheetFormatPr baseColWidth="10" defaultRowHeight="1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74E07-A3D2-3044-9FD8-AC21DF49A1F0}">
  <dimension ref="B1:AY50"/>
  <sheetViews>
    <sheetView workbookViewId="0">
      <selection activeCell="B2" sqref="B2:F11"/>
    </sheetView>
  </sheetViews>
  <sheetFormatPr baseColWidth="10" defaultRowHeight="16"/>
  <cols>
    <col min="1" max="1" width="10.83203125" style="13"/>
    <col min="2" max="2" width="14.83203125" style="13" bestFit="1" customWidth="1"/>
    <col min="3" max="5" width="7" style="13" bestFit="1" customWidth="1"/>
    <col min="6" max="6" width="9.33203125" style="13" bestFit="1" customWidth="1"/>
    <col min="7" max="7" width="2.33203125" style="13" customWidth="1"/>
    <col min="8" max="8" width="21.83203125" style="13" bestFit="1" customWidth="1"/>
    <col min="9" max="18" width="3.5" style="13" bestFit="1" customWidth="1"/>
    <col min="19" max="19" width="2.5" style="13" customWidth="1"/>
    <col min="20" max="20" width="11.33203125" style="13" bestFit="1" customWidth="1"/>
    <col min="21" max="23" width="7" style="13" bestFit="1" customWidth="1"/>
    <col min="24" max="24" width="9.33203125" style="13" bestFit="1" customWidth="1"/>
    <col min="25" max="25" width="7.83203125" style="13" bestFit="1" customWidth="1"/>
    <col min="26" max="26" width="2.6640625" style="13" customWidth="1"/>
    <col min="27" max="27" width="11.33203125" style="13" bestFit="1" customWidth="1"/>
    <col min="28" max="30" width="7" style="13" bestFit="1" customWidth="1"/>
    <col min="31" max="31" width="9.33203125" style="13" bestFit="1" customWidth="1"/>
    <col min="32" max="32" width="7.83203125" style="13" bestFit="1" customWidth="1"/>
    <col min="33" max="33" width="2.6640625" style="13" customWidth="1"/>
    <col min="34" max="34" width="11.83203125" style="13" bestFit="1" customWidth="1"/>
    <col min="35" max="35" width="18" style="13" bestFit="1" customWidth="1"/>
    <col min="36" max="16384" width="10.83203125" style="13"/>
  </cols>
  <sheetData>
    <row r="1" spans="2:51" ht="17" thickBot="1"/>
    <row r="2" spans="2:51" ht="23" thickTop="1" thickBot="1">
      <c r="B2" s="38" t="s">
        <v>12</v>
      </c>
      <c r="C2" s="38"/>
      <c r="D2" s="38"/>
      <c r="E2" s="38"/>
      <c r="F2" s="38"/>
      <c r="H2" s="38" t="s">
        <v>15</v>
      </c>
      <c r="I2" s="38"/>
      <c r="J2" s="38"/>
      <c r="K2" s="38"/>
      <c r="L2" s="38"/>
      <c r="M2" s="38"/>
      <c r="N2" s="38"/>
      <c r="O2" s="38"/>
      <c r="P2" s="38"/>
      <c r="Q2" s="38"/>
      <c r="R2" s="38"/>
      <c r="T2" s="38" t="s">
        <v>23</v>
      </c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H2" s="38" t="s">
        <v>27</v>
      </c>
      <c r="AI2" s="38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</row>
    <row r="3" spans="2:51" ht="18" thickTop="1" thickBot="1">
      <c r="C3" s="37"/>
      <c r="D3" s="37"/>
      <c r="E3" s="37"/>
      <c r="F3" s="37"/>
      <c r="I3" s="14" t="s">
        <v>14</v>
      </c>
      <c r="J3" s="14"/>
      <c r="K3" s="14"/>
      <c r="L3" s="14"/>
      <c r="M3" s="14"/>
      <c r="N3" s="14"/>
      <c r="O3" s="14"/>
      <c r="P3" s="14"/>
      <c r="Q3" s="14"/>
      <c r="R3" s="14"/>
      <c r="T3" s="30" t="s">
        <v>22</v>
      </c>
      <c r="U3" s="30"/>
      <c r="V3" s="30"/>
      <c r="W3" s="30"/>
      <c r="X3" s="30"/>
      <c r="Y3" s="30"/>
      <c r="AA3" s="30" t="s">
        <v>24</v>
      </c>
      <c r="AB3" s="30"/>
      <c r="AC3" s="30"/>
      <c r="AD3" s="30"/>
      <c r="AE3" s="30"/>
      <c r="AF3" s="30"/>
      <c r="AG3" s="3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26"/>
      <c r="AU3" s="26"/>
      <c r="AV3" s="26"/>
      <c r="AW3" s="26"/>
      <c r="AX3" s="26"/>
      <c r="AY3" s="26"/>
    </row>
    <row r="4" spans="2:51" ht="18" thickTop="1" thickBot="1">
      <c r="B4" s="15" t="s">
        <v>3</v>
      </c>
      <c r="C4" s="15" t="s">
        <v>0</v>
      </c>
      <c r="D4" s="15" t="s">
        <v>1</v>
      </c>
      <c r="E4" s="15" t="s">
        <v>2</v>
      </c>
      <c r="F4" s="15" t="s">
        <v>11</v>
      </c>
      <c r="H4" s="16" t="s">
        <v>13</v>
      </c>
      <c r="I4" s="17">
        <v>1</v>
      </c>
      <c r="J4" s="17">
        <v>2</v>
      </c>
      <c r="K4" s="17">
        <v>3</v>
      </c>
      <c r="L4" s="17">
        <v>4</v>
      </c>
      <c r="M4" s="17">
        <v>5</v>
      </c>
      <c r="N4" s="17">
        <v>6</v>
      </c>
      <c r="O4" s="17">
        <v>7</v>
      </c>
      <c r="P4" s="17">
        <v>8</v>
      </c>
      <c r="Q4" s="17">
        <v>9</v>
      </c>
      <c r="R4" s="17">
        <v>10</v>
      </c>
      <c r="T4" s="15" t="s">
        <v>16</v>
      </c>
      <c r="U4" s="15" t="s">
        <v>0</v>
      </c>
      <c r="V4" s="15" t="s">
        <v>1</v>
      </c>
      <c r="W4" s="15" t="s">
        <v>2</v>
      </c>
      <c r="X4" s="15" t="s">
        <v>11</v>
      </c>
      <c r="Y4" s="15" t="s">
        <v>21</v>
      </c>
      <c r="AA4" s="15" t="s">
        <v>16</v>
      </c>
      <c r="AB4" s="15" t="s">
        <v>0</v>
      </c>
      <c r="AC4" s="15" t="s">
        <v>1</v>
      </c>
      <c r="AD4" s="15" t="s">
        <v>2</v>
      </c>
      <c r="AE4" s="15" t="s">
        <v>11</v>
      </c>
      <c r="AF4" s="15" t="s">
        <v>21</v>
      </c>
      <c r="AG4" s="4"/>
      <c r="AH4" s="15" t="s">
        <v>25</v>
      </c>
      <c r="AI4" s="15" t="s">
        <v>26</v>
      </c>
      <c r="AJ4" s="26"/>
      <c r="AK4" s="26"/>
      <c r="AL4" s="26"/>
      <c r="AM4" s="25"/>
      <c r="AN4" s="25"/>
      <c r="AO4" s="26"/>
      <c r="AP4" s="26"/>
      <c r="AQ4" s="26"/>
      <c r="AR4" s="25"/>
      <c r="AS4" s="25"/>
      <c r="AT4" s="26"/>
      <c r="AU4" s="26"/>
      <c r="AV4" s="26"/>
      <c r="AW4" s="26"/>
      <c r="AX4" s="26"/>
      <c r="AY4" s="26"/>
    </row>
    <row r="5" spans="2:51" ht="17" thickTop="1">
      <c r="B5" s="18" t="s">
        <v>4</v>
      </c>
      <c r="C5" s="19">
        <v>4.7</v>
      </c>
      <c r="D5" s="19">
        <v>4.8</v>
      </c>
      <c r="E5" s="19">
        <v>4.8</v>
      </c>
      <c r="F5" s="20">
        <f>AVERAGE(C5:E5)</f>
        <v>4.7666666666666666</v>
      </c>
      <c r="H5" s="21">
        <v>0</v>
      </c>
      <c r="I5" s="13">
        <v>72</v>
      </c>
      <c r="J5" s="13">
        <v>50</v>
      </c>
      <c r="K5" s="13">
        <v>44</v>
      </c>
      <c r="L5" s="13">
        <v>15</v>
      </c>
      <c r="M5" s="13">
        <v>0</v>
      </c>
      <c r="N5" s="13">
        <v>0</v>
      </c>
      <c r="O5" s="13">
        <v>0</v>
      </c>
      <c r="P5" s="13">
        <v>0</v>
      </c>
      <c r="Q5" s="13">
        <v>35</v>
      </c>
      <c r="R5" s="13">
        <v>0</v>
      </c>
      <c r="T5" s="12">
        <v>1</v>
      </c>
      <c r="U5" s="4">
        <v>0</v>
      </c>
      <c r="V5" s="4">
        <v>0</v>
      </c>
      <c r="W5" s="4">
        <v>0</v>
      </c>
      <c r="X5" s="28">
        <f>AVERAGE(U5:W5)</f>
        <v>0</v>
      </c>
      <c r="Y5" s="28">
        <f>STDEV(U5:W5)</f>
        <v>0</v>
      </c>
      <c r="AA5" s="12">
        <v>1</v>
      </c>
      <c r="AB5" s="4">
        <v>0</v>
      </c>
      <c r="AC5" s="4">
        <v>0</v>
      </c>
      <c r="AD5" s="4">
        <v>0</v>
      </c>
      <c r="AE5" s="28">
        <f>AVERAGE(AB5:AD5)</f>
        <v>0</v>
      </c>
      <c r="AF5" s="28">
        <f>STDEV(AB5:AD5)</f>
        <v>0</v>
      </c>
      <c r="AG5" s="4"/>
      <c r="AH5" s="32">
        <v>0</v>
      </c>
      <c r="AI5" s="34">
        <v>8.0000000000000002E-3</v>
      </c>
      <c r="AJ5" s="26"/>
      <c r="AK5" s="26"/>
      <c r="AL5" s="26"/>
      <c r="AM5" s="32"/>
      <c r="AN5" s="32"/>
      <c r="AO5" s="26"/>
      <c r="AP5" s="26"/>
      <c r="AQ5" s="26"/>
      <c r="AR5" s="32"/>
      <c r="AS5" s="32"/>
      <c r="AT5" s="26"/>
      <c r="AU5" s="26"/>
      <c r="AV5" s="26"/>
      <c r="AW5" s="26"/>
      <c r="AX5" s="26"/>
      <c r="AY5" s="26"/>
    </row>
    <row r="6" spans="2:51">
      <c r="B6" s="18" t="s">
        <v>5</v>
      </c>
      <c r="C6" s="19">
        <v>0</v>
      </c>
      <c r="D6" s="19">
        <v>0</v>
      </c>
      <c r="E6" s="19">
        <v>0</v>
      </c>
      <c r="F6" s="20">
        <f t="shared" ref="F6:F11" si="0">AVERAGE(C6:E6)</f>
        <v>0</v>
      </c>
      <c r="H6" s="21">
        <v>1</v>
      </c>
      <c r="I6" s="13">
        <v>28</v>
      </c>
      <c r="J6" s="13">
        <v>33</v>
      </c>
      <c r="K6" s="13">
        <v>47</v>
      </c>
      <c r="L6" s="13">
        <v>61</v>
      </c>
      <c r="M6" s="13">
        <v>13</v>
      </c>
      <c r="N6" s="13">
        <v>36</v>
      </c>
      <c r="O6" s="13">
        <v>0</v>
      </c>
      <c r="P6" s="13">
        <v>0</v>
      </c>
      <c r="Q6" s="13">
        <v>46</v>
      </c>
      <c r="R6" s="13">
        <v>0</v>
      </c>
      <c r="T6" s="12">
        <v>3</v>
      </c>
      <c r="U6" s="4">
        <v>0.5</v>
      </c>
      <c r="V6" s="4">
        <v>0.7</v>
      </c>
      <c r="W6" s="4">
        <v>0.5</v>
      </c>
      <c r="X6" s="28">
        <f t="shared" ref="X6:X18" si="1">AVERAGE(U6:W6)</f>
        <v>0.56666666666666665</v>
      </c>
      <c r="Y6" s="28">
        <f t="shared" ref="Y6:Y18" si="2">STDEV(U6:W6)</f>
        <v>0.11547005383792529</v>
      </c>
      <c r="AA6" s="12">
        <v>3</v>
      </c>
      <c r="AB6" s="4">
        <v>0</v>
      </c>
      <c r="AC6" s="4">
        <v>0</v>
      </c>
      <c r="AD6" s="4">
        <v>0</v>
      </c>
      <c r="AE6" s="28">
        <f t="shared" ref="AE6:AE16" si="3">AVERAGE(AB6:AD6)</f>
        <v>0</v>
      </c>
      <c r="AF6" s="28">
        <f t="shared" ref="AF6:AF16" si="4">STDEV(AB6:AD6)</f>
        <v>0</v>
      </c>
      <c r="AG6" s="4"/>
      <c r="AH6" s="32">
        <v>0.1</v>
      </c>
      <c r="AI6" s="34">
        <v>6.0000000000000001E-3</v>
      </c>
      <c r="AJ6" s="26"/>
      <c r="AK6" s="26"/>
      <c r="AL6" s="26"/>
      <c r="AM6" s="32"/>
      <c r="AN6" s="32"/>
      <c r="AO6" s="26"/>
      <c r="AP6" s="26"/>
      <c r="AQ6" s="26"/>
      <c r="AR6" s="32"/>
      <c r="AS6" s="32"/>
      <c r="AT6" s="26"/>
      <c r="AU6" s="26"/>
      <c r="AV6" s="26"/>
      <c r="AW6" s="26"/>
      <c r="AX6" s="26"/>
      <c r="AY6" s="26"/>
    </row>
    <row r="7" spans="2:51">
      <c r="B7" s="18" t="s">
        <v>6</v>
      </c>
      <c r="C7" s="19">
        <v>1</v>
      </c>
      <c r="D7" s="19">
        <v>1.2</v>
      </c>
      <c r="E7" s="19">
        <v>1.2</v>
      </c>
      <c r="F7" s="20">
        <f t="shared" si="0"/>
        <v>1.1333333333333335</v>
      </c>
      <c r="H7" s="21">
        <v>2</v>
      </c>
      <c r="I7" s="13">
        <v>0</v>
      </c>
      <c r="J7" s="13">
        <v>17</v>
      </c>
      <c r="K7" s="13">
        <v>6</v>
      </c>
      <c r="L7" s="13">
        <v>6</v>
      </c>
      <c r="M7" s="13">
        <v>20</v>
      </c>
      <c r="N7" s="13">
        <v>38</v>
      </c>
      <c r="O7" s="13">
        <v>32</v>
      </c>
      <c r="P7" s="13">
        <v>10</v>
      </c>
      <c r="Q7" s="13">
        <v>14</v>
      </c>
      <c r="R7" s="13">
        <v>0</v>
      </c>
      <c r="T7" s="12">
        <v>5</v>
      </c>
      <c r="U7" s="4">
        <v>0.6</v>
      </c>
      <c r="V7" s="4">
        <v>1</v>
      </c>
      <c r="W7" s="4">
        <v>0.6</v>
      </c>
      <c r="X7" s="28">
        <f t="shared" si="1"/>
        <v>0.73333333333333339</v>
      </c>
      <c r="Y7" s="28">
        <f t="shared" si="2"/>
        <v>0.23094010767584985</v>
      </c>
      <c r="AA7" s="12">
        <v>5</v>
      </c>
      <c r="AB7" s="4">
        <v>0</v>
      </c>
      <c r="AC7" s="4">
        <v>0</v>
      </c>
      <c r="AD7" s="4">
        <v>0</v>
      </c>
      <c r="AE7" s="28">
        <f t="shared" si="3"/>
        <v>0</v>
      </c>
      <c r="AF7" s="28">
        <f t="shared" si="4"/>
        <v>0</v>
      </c>
      <c r="AG7" s="4"/>
      <c r="AH7" s="32">
        <v>0.5</v>
      </c>
      <c r="AI7" s="34">
        <v>2.2000000000000001E-3</v>
      </c>
      <c r="AJ7" s="26"/>
      <c r="AK7" s="26"/>
      <c r="AL7" s="26"/>
      <c r="AM7" s="32"/>
      <c r="AN7" s="32"/>
      <c r="AO7" s="26"/>
      <c r="AP7" s="26"/>
      <c r="AQ7" s="26"/>
      <c r="AR7" s="32"/>
      <c r="AS7" s="32"/>
      <c r="AT7" s="26"/>
      <c r="AU7" s="26"/>
      <c r="AV7" s="26"/>
      <c r="AW7" s="26"/>
      <c r="AX7" s="26"/>
      <c r="AY7" s="26"/>
    </row>
    <row r="8" spans="2:51">
      <c r="B8" s="18" t="s">
        <v>7</v>
      </c>
      <c r="C8" s="13">
        <v>1.9</v>
      </c>
      <c r="D8" s="13">
        <v>2.2999999999999998</v>
      </c>
      <c r="E8" s="13">
        <v>2</v>
      </c>
      <c r="F8" s="20">
        <f t="shared" si="0"/>
        <v>2.0666666666666664</v>
      </c>
      <c r="H8" s="21">
        <v>3</v>
      </c>
      <c r="I8" s="13">
        <v>0</v>
      </c>
      <c r="J8" s="13">
        <v>0</v>
      </c>
      <c r="K8" s="13">
        <v>3</v>
      </c>
      <c r="L8" s="13">
        <v>10</v>
      </c>
      <c r="M8" s="13">
        <v>25</v>
      </c>
      <c r="N8" s="13">
        <v>7</v>
      </c>
      <c r="O8" s="13">
        <v>35</v>
      </c>
      <c r="P8" s="13">
        <v>21</v>
      </c>
      <c r="Q8" s="13">
        <v>5</v>
      </c>
      <c r="R8" s="13">
        <v>8</v>
      </c>
      <c r="T8" s="12">
        <v>7</v>
      </c>
      <c r="U8" s="4">
        <v>0.7</v>
      </c>
      <c r="V8" s="4">
        <v>1</v>
      </c>
      <c r="W8" s="4">
        <v>0.8</v>
      </c>
      <c r="X8" s="28">
        <f t="shared" si="1"/>
        <v>0.83333333333333337</v>
      </c>
      <c r="Y8" s="28">
        <f t="shared" si="2"/>
        <v>0.15275252316519425</v>
      </c>
      <c r="AA8" s="12">
        <v>10</v>
      </c>
      <c r="AB8" s="4">
        <v>0</v>
      </c>
      <c r="AC8" s="4">
        <v>0</v>
      </c>
      <c r="AD8" s="4">
        <v>0</v>
      </c>
      <c r="AE8" s="28">
        <f t="shared" si="3"/>
        <v>0</v>
      </c>
      <c r="AF8" s="28">
        <f t="shared" si="4"/>
        <v>0</v>
      </c>
      <c r="AG8" s="4"/>
      <c r="AH8" s="32">
        <v>1</v>
      </c>
      <c r="AI8" s="34">
        <v>1.9E-3</v>
      </c>
      <c r="AJ8" s="26"/>
      <c r="AK8" s="26"/>
      <c r="AL8" s="26"/>
      <c r="AM8" s="32"/>
      <c r="AN8" s="32"/>
      <c r="AO8" s="26"/>
      <c r="AP8" s="26"/>
      <c r="AQ8" s="26"/>
      <c r="AR8" s="32"/>
      <c r="AS8" s="32"/>
      <c r="AT8" s="26"/>
      <c r="AU8" s="26"/>
      <c r="AV8" s="26"/>
      <c r="AW8" s="26"/>
      <c r="AX8" s="26"/>
      <c r="AY8" s="26"/>
    </row>
    <row r="9" spans="2:51">
      <c r="B9" s="18" t="s">
        <v>8</v>
      </c>
      <c r="C9" s="13">
        <v>0</v>
      </c>
      <c r="D9" s="13">
        <v>0</v>
      </c>
      <c r="E9" s="13">
        <v>0</v>
      </c>
      <c r="F9" s="20">
        <f t="shared" si="0"/>
        <v>0</v>
      </c>
      <c r="H9" s="21">
        <v>4</v>
      </c>
      <c r="I9" s="13">
        <v>0</v>
      </c>
      <c r="J9" s="13">
        <v>0</v>
      </c>
      <c r="K9" s="13">
        <v>0</v>
      </c>
      <c r="L9" s="13">
        <v>9</v>
      </c>
      <c r="M9" s="13">
        <v>30</v>
      </c>
      <c r="N9" s="13">
        <v>4</v>
      </c>
      <c r="O9" s="13">
        <v>5</v>
      </c>
      <c r="P9" s="13">
        <v>31</v>
      </c>
      <c r="Q9" s="13">
        <v>0</v>
      </c>
      <c r="R9" s="13">
        <v>9</v>
      </c>
      <c r="T9" s="12">
        <v>10</v>
      </c>
      <c r="U9" s="4">
        <v>0.9</v>
      </c>
      <c r="V9" s="4">
        <v>1.3</v>
      </c>
      <c r="W9" s="4">
        <v>1</v>
      </c>
      <c r="X9" s="28">
        <f t="shared" si="1"/>
        <v>1.0666666666666667</v>
      </c>
      <c r="Y9" s="28">
        <f t="shared" si="2"/>
        <v>0.20816659994661249</v>
      </c>
      <c r="AA9" s="12">
        <v>15</v>
      </c>
      <c r="AB9" s="4">
        <v>0</v>
      </c>
      <c r="AC9" s="4">
        <v>0</v>
      </c>
      <c r="AD9" s="4">
        <v>0.2</v>
      </c>
      <c r="AE9" s="28">
        <f t="shared" si="3"/>
        <v>6.6666666666666666E-2</v>
      </c>
      <c r="AF9" s="28">
        <f t="shared" si="4"/>
        <v>0.11547005383792516</v>
      </c>
      <c r="AG9" s="4"/>
      <c r="AH9" s="32">
        <v>5</v>
      </c>
      <c r="AI9" s="35">
        <v>4.8999999999999998E-5</v>
      </c>
      <c r="AJ9" s="26"/>
      <c r="AK9" s="26"/>
      <c r="AL9" s="26"/>
      <c r="AM9" s="32"/>
      <c r="AN9" s="32"/>
      <c r="AO9" s="26"/>
      <c r="AP9" s="26"/>
      <c r="AQ9" s="26"/>
      <c r="AR9" s="32"/>
      <c r="AS9" s="32"/>
      <c r="AT9" s="26"/>
      <c r="AU9" s="26"/>
      <c r="AV9" s="26"/>
      <c r="AW9" s="26"/>
      <c r="AX9" s="26"/>
      <c r="AY9" s="26"/>
    </row>
    <row r="10" spans="2:51">
      <c r="B10" s="18" t="s">
        <v>9</v>
      </c>
      <c r="C10" s="13">
        <v>0</v>
      </c>
      <c r="D10" s="13">
        <v>0</v>
      </c>
      <c r="E10" s="13">
        <v>0</v>
      </c>
      <c r="F10" s="20">
        <f t="shared" si="0"/>
        <v>0</v>
      </c>
      <c r="H10" s="21">
        <v>5</v>
      </c>
      <c r="I10" s="13">
        <v>0</v>
      </c>
      <c r="J10" s="13">
        <v>0</v>
      </c>
      <c r="K10" s="13">
        <v>0</v>
      </c>
      <c r="L10" s="13">
        <v>0</v>
      </c>
      <c r="M10" s="13">
        <v>11</v>
      </c>
      <c r="N10" s="13">
        <v>4</v>
      </c>
      <c r="O10" s="13">
        <v>1</v>
      </c>
      <c r="P10" s="13">
        <v>8</v>
      </c>
      <c r="Q10" s="13">
        <v>0</v>
      </c>
      <c r="R10" s="13">
        <v>2</v>
      </c>
      <c r="T10" s="12">
        <v>15</v>
      </c>
      <c r="U10" s="4">
        <v>1.3</v>
      </c>
      <c r="V10" s="4">
        <v>1.7</v>
      </c>
      <c r="W10" s="4">
        <v>1.6</v>
      </c>
      <c r="X10" s="28">
        <f t="shared" si="1"/>
        <v>1.5333333333333332</v>
      </c>
      <c r="Y10" s="28">
        <f t="shared" si="2"/>
        <v>0.20816659994661568</v>
      </c>
      <c r="AA10" s="12">
        <v>20</v>
      </c>
      <c r="AB10" s="4">
        <v>0</v>
      </c>
      <c r="AC10" s="4">
        <v>0.6</v>
      </c>
      <c r="AD10" s="4">
        <v>0.5</v>
      </c>
      <c r="AE10" s="28">
        <f t="shared" si="3"/>
        <v>0.3666666666666667</v>
      </c>
      <c r="AF10" s="28">
        <f t="shared" si="4"/>
        <v>0.32145502536643178</v>
      </c>
      <c r="AG10" s="4"/>
      <c r="AH10" s="32">
        <v>10</v>
      </c>
      <c r="AI10" s="34">
        <v>0</v>
      </c>
      <c r="AJ10" s="26"/>
      <c r="AK10" s="26"/>
      <c r="AL10" s="26"/>
      <c r="AM10" s="32"/>
      <c r="AN10" s="32"/>
      <c r="AO10" s="26"/>
      <c r="AP10" s="26"/>
      <c r="AQ10" s="26"/>
      <c r="AR10" s="32"/>
      <c r="AS10" s="32"/>
      <c r="AT10" s="26"/>
      <c r="AU10" s="26"/>
      <c r="AV10" s="26"/>
      <c r="AW10" s="26"/>
      <c r="AX10" s="26"/>
      <c r="AY10" s="26"/>
    </row>
    <row r="11" spans="2:51">
      <c r="B11" s="18" t="s">
        <v>10</v>
      </c>
      <c r="C11" s="13">
        <v>0</v>
      </c>
      <c r="D11" s="13">
        <v>0</v>
      </c>
      <c r="E11" s="13">
        <v>0</v>
      </c>
      <c r="F11" s="20">
        <f t="shared" si="0"/>
        <v>0</v>
      </c>
      <c r="H11" s="21">
        <v>6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11</v>
      </c>
      <c r="O11" s="13">
        <v>10</v>
      </c>
      <c r="P11" s="13">
        <v>3</v>
      </c>
      <c r="Q11" s="13">
        <v>0</v>
      </c>
      <c r="R11" s="13">
        <v>1</v>
      </c>
      <c r="T11" s="12">
        <v>20</v>
      </c>
      <c r="U11" s="4">
        <v>1.6</v>
      </c>
      <c r="V11" s="4">
        <v>1.8</v>
      </c>
      <c r="W11" s="4">
        <v>1.8</v>
      </c>
      <c r="X11" s="28">
        <f t="shared" si="1"/>
        <v>1.7333333333333334</v>
      </c>
      <c r="Y11" s="28">
        <f t="shared" si="2"/>
        <v>0.11547005383792512</v>
      </c>
      <c r="AA11" s="12">
        <v>30</v>
      </c>
      <c r="AB11" s="4">
        <v>0</v>
      </c>
      <c r="AC11" s="4">
        <v>0.6</v>
      </c>
      <c r="AD11" s="4">
        <v>0.7</v>
      </c>
      <c r="AE11" s="28">
        <f t="shared" si="3"/>
        <v>0.43333333333333329</v>
      </c>
      <c r="AF11" s="28">
        <f t="shared" si="4"/>
        <v>0.37859388972001828</v>
      </c>
      <c r="AG11" s="4"/>
      <c r="AH11" s="32"/>
      <c r="AI11" s="32"/>
      <c r="AJ11" s="26"/>
      <c r="AK11" s="26"/>
      <c r="AL11" s="26"/>
      <c r="AM11" s="32"/>
      <c r="AN11" s="32"/>
      <c r="AO11" s="26"/>
      <c r="AP11" s="26"/>
      <c r="AQ11" s="26"/>
      <c r="AR11" s="32"/>
      <c r="AS11" s="32"/>
      <c r="AT11" s="26"/>
      <c r="AU11" s="26"/>
      <c r="AV11" s="26"/>
      <c r="AW11" s="26"/>
      <c r="AX11" s="26"/>
      <c r="AY11" s="26"/>
    </row>
    <row r="12" spans="2:51">
      <c r="H12" s="21">
        <v>7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17</v>
      </c>
      <c r="P12" s="13">
        <v>16</v>
      </c>
      <c r="Q12" s="13">
        <v>0</v>
      </c>
      <c r="R12" s="13">
        <v>18</v>
      </c>
      <c r="T12" s="12">
        <v>30</v>
      </c>
      <c r="U12" s="4">
        <v>1.5</v>
      </c>
      <c r="V12" s="4">
        <v>2.5</v>
      </c>
      <c r="W12" s="4">
        <v>2.1</v>
      </c>
      <c r="X12" s="28">
        <f t="shared" si="1"/>
        <v>2.0333333333333332</v>
      </c>
      <c r="Y12" s="28">
        <f t="shared" si="2"/>
        <v>0.50332229568471809</v>
      </c>
      <c r="AA12" s="12">
        <v>60</v>
      </c>
      <c r="AB12" s="4">
        <v>0.9</v>
      </c>
      <c r="AC12" s="4">
        <v>0.9</v>
      </c>
      <c r="AD12" s="4">
        <v>0.8</v>
      </c>
      <c r="AE12" s="28">
        <f t="shared" si="3"/>
        <v>0.8666666666666667</v>
      </c>
      <c r="AF12" s="28">
        <f t="shared" si="4"/>
        <v>5.7735026918962568E-2</v>
      </c>
      <c r="AG12" s="4"/>
      <c r="AH12" s="32"/>
      <c r="AI12" s="32"/>
      <c r="AJ12" s="26"/>
      <c r="AK12" s="26"/>
      <c r="AL12" s="26"/>
      <c r="AM12" s="32"/>
      <c r="AN12" s="32"/>
      <c r="AO12" s="26"/>
      <c r="AP12" s="26"/>
      <c r="AQ12" s="26"/>
      <c r="AR12" s="32"/>
      <c r="AS12" s="32"/>
      <c r="AT12" s="26"/>
      <c r="AU12" s="26"/>
      <c r="AV12" s="26"/>
      <c r="AW12" s="26"/>
      <c r="AX12" s="26"/>
      <c r="AY12" s="26"/>
    </row>
    <row r="13" spans="2:51">
      <c r="B13" s="33"/>
      <c r="C13" s="33"/>
      <c r="D13" s="33"/>
      <c r="E13" s="33"/>
      <c r="F13" s="33"/>
      <c r="H13" s="21">
        <v>8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12</v>
      </c>
      <c r="Q13" s="13">
        <v>0</v>
      </c>
      <c r="R13" s="13">
        <v>26</v>
      </c>
      <c r="T13" s="12">
        <v>60</v>
      </c>
      <c r="U13" s="4">
        <v>3.2</v>
      </c>
      <c r="V13" s="4">
        <v>3.5</v>
      </c>
      <c r="W13" s="4">
        <v>2.8</v>
      </c>
      <c r="X13" s="28">
        <f t="shared" si="1"/>
        <v>3.1666666666666665</v>
      </c>
      <c r="Y13" s="28">
        <f t="shared" si="2"/>
        <v>0.35118845842842472</v>
      </c>
      <c r="AA13" s="12">
        <v>90</v>
      </c>
      <c r="AB13" s="4">
        <v>1.3</v>
      </c>
      <c r="AC13" s="4">
        <v>1.3</v>
      </c>
      <c r="AD13" s="4">
        <v>1.1000000000000001</v>
      </c>
      <c r="AE13" s="28">
        <f t="shared" si="3"/>
        <v>1.2333333333333334</v>
      </c>
      <c r="AF13" s="28">
        <f t="shared" si="4"/>
        <v>0.11547005383792514</v>
      </c>
      <c r="AG13" s="4"/>
      <c r="AH13" s="32"/>
      <c r="AI13" s="32"/>
      <c r="AJ13" s="26"/>
      <c r="AK13" s="26"/>
      <c r="AL13" s="26"/>
      <c r="AM13" s="32"/>
      <c r="AN13" s="32"/>
      <c r="AO13" s="26"/>
      <c r="AP13" s="26"/>
      <c r="AQ13" s="26"/>
      <c r="AR13" s="32"/>
      <c r="AS13" s="32"/>
      <c r="AT13" s="26"/>
      <c r="AU13" s="26"/>
      <c r="AV13" s="26"/>
      <c r="AW13" s="26"/>
      <c r="AX13" s="26"/>
      <c r="AY13" s="26"/>
    </row>
    <row r="14" spans="2:51">
      <c r="H14" s="21">
        <v>9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29</v>
      </c>
      <c r="T14" s="12">
        <v>90</v>
      </c>
      <c r="U14" s="4">
        <v>4.2</v>
      </c>
      <c r="V14" s="4">
        <v>4.7</v>
      </c>
      <c r="W14" s="4">
        <v>3.7</v>
      </c>
      <c r="X14" s="28">
        <f t="shared" si="1"/>
        <v>4.2</v>
      </c>
      <c r="Y14" s="28">
        <f t="shared" si="2"/>
        <v>0.5</v>
      </c>
      <c r="AA14" s="12">
        <v>120</v>
      </c>
      <c r="AB14" s="4">
        <v>1.6</v>
      </c>
      <c r="AC14" s="4">
        <v>1.8</v>
      </c>
      <c r="AD14" s="4">
        <v>1.8</v>
      </c>
      <c r="AE14" s="28">
        <f t="shared" si="3"/>
        <v>1.7333333333333334</v>
      </c>
      <c r="AF14" s="28">
        <f t="shared" si="4"/>
        <v>0.11547005383792512</v>
      </c>
      <c r="AG14" s="4"/>
      <c r="AH14" s="32"/>
      <c r="AI14" s="32"/>
      <c r="AJ14" s="26"/>
      <c r="AK14" s="26"/>
      <c r="AL14" s="26"/>
      <c r="AM14" s="32"/>
      <c r="AN14" s="32"/>
      <c r="AO14" s="26"/>
      <c r="AP14" s="26"/>
      <c r="AQ14" s="26"/>
      <c r="AR14" s="32"/>
      <c r="AS14" s="32"/>
      <c r="AT14" s="26"/>
      <c r="AU14" s="26"/>
      <c r="AV14" s="26"/>
      <c r="AW14" s="26"/>
      <c r="AX14" s="26"/>
      <c r="AY14" s="26"/>
    </row>
    <row r="15" spans="2:51">
      <c r="H15" s="21">
        <v>10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6</v>
      </c>
      <c r="T15" s="12">
        <v>120</v>
      </c>
      <c r="U15" s="4">
        <v>4.5999999999999996</v>
      </c>
      <c r="V15" s="4">
        <v>5.0999999999999996</v>
      </c>
      <c r="W15" s="4">
        <v>4.5</v>
      </c>
      <c r="X15" s="28">
        <f t="shared" si="1"/>
        <v>4.7333333333333334</v>
      </c>
      <c r="Y15" s="28">
        <f t="shared" si="2"/>
        <v>0.32145502536643172</v>
      </c>
      <c r="AA15" s="12">
        <v>210</v>
      </c>
      <c r="AB15" s="4">
        <v>2.6</v>
      </c>
      <c r="AC15" s="4">
        <v>2.2000000000000002</v>
      </c>
      <c r="AD15" s="4">
        <v>2.9</v>
      </c>
      <c r="AE15" s="28">
        <f t="shared" si="3"/>
        <v>2.5666666666666669</v>
      </c>
      <c r="AF15" s="28">
        <f t="shared" si="4"/>
        <v>0.35118845842842172</v>
      </c>
      <c r="AG15" s="4"/>
      <c r="AH15" s="32"/>
      <c r="AI15" s="32"/>
      <c r="AJ15" s="26"/>
      <c r="AK15" s="26"/>
      <c r="AL15" s="26"/>
      <c r="AM15" s="32"/>
      <c r="AN15" s="32"/>
      <c r="AO15" s="26"/>
      <c r="AP15" s="26"/>
      <c r="AQ15" s="26"/>
      <c r="AR15" s="32"/>
      <c r="AS15" s="32"/>
      <c r="AT15" s="26"/>
      <c r="AU15" s="26"/>
      <c r="AV15" s="26"/>
      <c r="AW15" s="26"/>
      <c r="AX15" s="26"/>
      <c r="AY15" s="26"/>
    </row>
    <row r="16" spans="2:51">
      <c r="I16" s="22"/>
      <c r="J16" s="22"/>
      <c r="K16" s="22"/>
      <c r="L16" s="22"/>
      <c r="M16" s="22"/>
      <c r="N16" s="22"/>
      <c r="O16" s="22"/>
      <c r="P16" s="22"/>
      <c r="Q16" s="22"/>
      <c r="R16" s="22"/>
      <c r="T16" s="12">
        <v>150</v>
      </c>
      <c r="U16" s="4">
        <v>5</v>
      </c>
      <c r="V16" s="4">
        <v>5.8</v>
      </c>
      <c r="W16" s="4">
        <v>5</v>
      </c>
      <c r="X16" s="28">
        <f t="shared" si="1"/>
        <v>5.2666666666666666</v>
      </c>
      <c r="Y16" s="28">
        <f t="shared" si="2"/>
        <v>0.46188021535170048</v>
      </c>
      <c r="AA16" s="12">
        <v>240</v>
      </c>
      <c r="AB16" s="4">
        <v>3.2</v>
      </c>
      <c r="AC16" s="4">
        <v>2.9</v>
      </c>
      <c r="AD16" s="4">
        <v>3.4</v>
      </c>
      <c r="AE16" s="28">
        <f t="shared" si="3"/>
        <v>3.1666666666666665</v>
      </c>
      <c r="AF16" s="28">
        <f t="shared" si="4"/>
        <v>0.25166114784235832</v>
      </c>
      <c r="AG16" s="4"/>
      <c r="AH16" s="32"/>
      <c r="AI16" s="32"/>
      <c r="AJ16" s="26"/>
      <c r="AK16" s="26"/>
      <c r="AL16" s="26"/>
      <c r="AM16" s="32"/>
      <c r="AN16" s="32"/>
      <c r="AO16" s="26"/>
      <c r="AP16" s="26"/>
      <c r="AQ16" s="26"/>
      <c r="AR16" s="32"/>
      <c r="AS16" s="32"/>
      <c r="AT16" s="26"/>
      <c r="AU16" s="26"/>
      <c r="AV16" s="26"/>
      <c r="AW16" s="26"/>
      <c r="AX16" s="26"/>
      <c r="AY16" s="26"/>
    </row>
    <row r="17" spans="2:51" ht="17" thickBot="1"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T17" s="12">
        <v>210</v>
      </c>
      <c r="U17" s="4">
        <v>6.2</v>
      </c>
      <c r="V17" s="4">
        <v>7.2</v>
      </c>
      <c r="W17" s="4">
        <v>5.8</v>
      </c>
      <c r="X17" s="28">
        <f t="shared" si="1"/>
        <v>6.3999999999999995</v>
      </c>
      <c r="Y17" s="28">
        <f t="shared" si="2"/>
        <v>0.72111025509279802</v>
      </c>
      <c r="AG17" s="4"/>
      <c r="AH17" s="32"/>
      <c r="AI17" s="32"/>
      <c r="AJ17" s="26"/>
      <c r="AK17" s="26"/>
      <c r="AL17" s="26"/>
      <c r="AM17" s="32"/>
      <c r="AN17" s="32"/>
      <c r="AO17" s="26"/>
      <c r="AP17" s="26"/>
      <c r="AQ17" s="26"/>
      <c r="AR17" s="32"/>
      <c r="AS17" s="32"/>
      <c r="AT17" s="26"/>
      <c r="AU17" s="26"/>
      <c r="AV17" s="26"/>
      <c r="AW17" s="26"/>
      <c r="AX17" s="26"/>
      <c r="AY17" s="26"/>
    </row>
    <row r="18" spans="2:51" ht="18" thickTop="1" thickBot="1">
      <c r="T18" s="12">
        <v>240</v>
      </c>
      <c r="U18" s="4">
        <v>6.5</v>
      </c>
      <c r="V18" s="4">
        <v>7.3</v>
      </c>
      <c r="W18" s="4">
        <v>6.4</v>
      </c>
      <c r="X18" s="28">
        <f t="shared" si="1"/>
        <v>6.7333333333333343</v>
      </c>
      <c r="Y18" s="28">
        <f t="shared" si="2"/>
        <v>0.49328828623162452</v>
      </c>
      <c r="AA18" s="29" t="s">
        <v>19</v>
      </c>
      <c r="AB18" s="29"/>
      <c r="AC18" s="29"/>
      <c r="AD18" s="29"/>
      <c r="AE18" s="29"/>
      <c r="AF18" s="29"/>
      <c r="AG18" s="4"/>
      <c r="AH18" s="32"/>
      <c r="AI18" s="32"/>
      <c r="AJ18" s="26"/>
      <c r="AK18" s="26"/>
      <c r="AL18" s="26"/>
      <c r="AM18" s="32"/>
      <c r="AN18" s="32"/>
      <c r="AO18" s="26"/>
      <c r="AP18" s="26"/>
      <c r="AQ18" s="26"/>
      <c r="AR18" s="32"/>
      <c r="AS18" s="32"/>
      <c r="AT18" s="26"/>
      <c r="AU18" s="26"/>
      <c r="AV18" s="26"/>
      <c r="AW18" s="26"/>
      <c r="AX18" s="26"/>
      <c r="AY18" s="26"/>
    </row>
    <row r="19" spans="2:51" ht="18" thickTop="1" thickBot="1">
      <c r="X19" s="28"/>
      <c r="Y19" s="28"/>
      <c r="AA19" s="15" t="s">
        <v>16</v>
      </c>
      <c r="AB19" s="15" t="s">
        <v>0</v>
      </c>
      <c r="AC19" s="15" t="s">
        <v>1</v>
      </c>
      <c r="AD19" s="15" t="s">
        <v>2</v>
      </c>
      <c r="AE19" s="15" t="s">
        <v>11</v>
      </c>
      <c r="AF19" s="15" t="s">
        <v>21</v>
      </c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</row>
    <row r="20" spans="2:51" ht="18" thickTop="1" thickBot="1">
      <c r="T20" s="29" t="s">
        <v>17</v>
      </c>
      <c r="U20" s="29"/>
      <c r="V20" s="29"/>
      <c r="W20" s="29"/>
      <c r="X20" s="29"/>
      <c r="Y20" s="29"/>
      <c r="AA20" s="12">
        <v>1</v>
      </c>
      <c r="AB20" s="4">
        <v>0</v>
      </c>
      <c r="AC20" s="4">
        <v>0</v>
      </c>
      <c r="AD20" s="4">
        <v>0</v>
      </c>
      <c r="AE20" s="28">
        <f>AVERAGE(AB20:AD20)</f>
        <v>0</v>
      </c>
      <c r="AF20" s="28">
        <f>STDEV(AB20:AD20)</f>
        <v>0</v>
      </c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</row>
    <row r="21" spans="2:51" ht="18" thickTop="1" thickBot="1">
      <c r="T21" s="15" t="s">
        <v>16</v>
      </c>
      <c r="U21" s="15" t="s">
        <v>0</v>
      </c>
      <c r="V21" s="15" t="s">
        <v>1</v>
      </c>
      <c r="W21" s="15" t="s">
        <v>2</v>
      </c>
      <c r="X21" s="15" t="s">
        <v>11</v>
      </c>
      <c r="Y21" s="15" t="s">
        <v>21</v>
      </c>
      <c r="AA21" s="12">
        <v>3</v>
      </c>
      <c r="AB21" s="4">
        <v>0</v>
      </c>
      <c r="AC21" s="4">
        <v>0</v>
      </c>
      <c r="AD21" s="4">
        <v>0</v>
      </c>
      <c r="AE21" s="28">
        <f t="shared" ref="AE21:AE33" si="5">AVERAGE(AB21:AD21)</f>
        <v>0</v>
      </c>
      <c r="AF21" s="28">
        <f t="shared" ref="AF21:AF33" si="6">STDEV(AB21:AD21)</f>
        <v>0</v>
      </c>
    </row>
    <row r="22" spans="2:51" ht="17" thickTop="1">
      <c r="T22" s="12">
        <v>1</v>
      </c>
      <c r="U22" s="4">
        <v>0</v>
      </c>
      <c r="V22" s="4">
        <v>0</v>
      </c>
      <c r="W22" s="4">
        <v>0</v>
      </c>
      <c r="X22" s="28">
        <f t="shared" ref="X22:X24" si="7">AVERAGE(U22:W22)</f>
        <v>0</v>
      </c>
      <c r="Y22" s="28">
        <f t="shared" ref="Y22:Y24" si="8">STDEV(U22:W22)</f>
        <v>0</v>
      </c>
      <c r="AA22" s="12">
        <v>5</v>
      </c>
      <c r="AB22" s="4">
        <v>0</v>
      </c>
      <c r="AC22" s="4">
        <v>0</v>
      </c>
      <c r="AD22" s="4">
        <v>0</v>
      </c>
      <c r="AE22" s="28">
        <f t="shared" si="5"/>
        <v>0</v>
      </c>
      <c r="AF22" s="28">
        <f t="shared" si="6"/>
        <v>0</v>
      </c>
    </row>
    <row r="23" spans="2:51">
      <c r="T23" s="12">
        <v>3</v>
      </c>
      <c r="U23" s="4">
        <v>0</v>
      </c>
      <c r="V23" s="4">
        <v>0</v>
      </c>
      <c r="W23" s="4">
        <v>0</v>
      </c>
      <c r="X23" s="28">
        <f t="shared" si="7"/>
        <v>0</v>
      </c>
      <c r="Y23" s="28">
        <f t="shared" si="8"/>
        <v>0</v>
      </c>
      <c r="AA23" s="12">
        <v>7</v>
      </c>
      <c r="AB23" s="4">
        <v>0</v>
      </c>
      <c r="AC23" s="4">
        <v>0</v>
      </c>
      <c r="AD23" s="4">
        <v>0</v>
      </c>
      <c r="AE23" s="28">
        <f t="shared" si="5"/>
        <v>0</v>
      </c>
      <c r="AF23" s="28">
        <f t="shared" si="6"/>
        <v>0</v>
      </c>
    </row>
    <row r="24" spans="2:51">
      <c r="B24" s="23"/>
      <c r="C24" s="24"/>
      <c r="D24" s="24"/>
      <c r="E24" s="24"/>
      <c r="F24" s="24"/>
      <c r="G24" s="24"/>
      <c r="H24" s="24"/>
      <c r="I24" s="10"/>
      <c r="J24" s="10"/>
      <c r="K24" s="10"/>
      <c r="L24" s="10"/>
      <c r="M24" s="10"/>
      <c r="N24" s="10"/>
      <c r="O24" s="10"/>
      <c r="P24" s="10"/>
      <c r="Q24" s="10"/>
      <c r="R24" s="3"/>
      <c r="S24" s="3"/>
      <c r="T24" s="12">
        <v>5</v>
      </c>
      <c r="U24" s="4">
        <v>0</v>
      </c>
      <c r="V24" s="4">
        <v>0</v>
      </c>
      <c r="W24" s="4">
        <v>0</v>
      </c>
      <c r="X24" s="28">
        <f t="shared" si="7"/>
        <v>0</v>
      </c>
      <c r="Y24" s="28">
        <f t="shared" si="8"/>
        <v>0</v>
      </c>
      <c r="AA24" s="12">
        <v>10</v>
      </c>
      <c r="AB24" s="4">
        <v>0</v>
      </c>
      <c r="AC24" s="4">
        <v>0</v>
      </c>
      <c r="AD24" s="4">
        <v>0</v>
      </c>
      <c r="AE24" s="28">
        <f t="shared" si="5"/>
        <v>0</v>
      </c>
      <c r="AF24" s="28">
        <f t="shared" si="6"/>
        <v>0</v>
      </c>
    </row>
    <row r="25" spans="2:51">
      <c r="B25" s="25"/>
      <c r="C25" s="25"/>
      <c r="D25" s="25"/>
      <c r="E25" s="25"/>
      <c r="F25" s="26"/>
      <c r="G25" s="26"/>
      <c r="H25" s="2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2">
        <v>7</v>
      </c>
      <c r="U25" s="4">
        <v>0</v>
      </c>
      <c r="V25" s="4">
        <v>0</v>
      </c>
      <c r="W25" s="4">
        <v>0</v>
      </c>
      <c r="X25" s="28">
        <f t="shared" ref="X25" si="9">AVERAGE(U25:W25)</f>
        <v>0</v>
      </c>
      <c r="Y25" s="28">
        <f t="shared" ref="Y25" si="10">STDEV(U25:W25)</f>
        <v>0</v>
      </c>
      <c r="AA25" s="12">
        <v>15</v>
      </c>
      <c r="AB25" s="4">
        <v>0</v>
      </c>
      <c r="AC25" s="4">
        <v>0</v>
      </c>
      <c r="AD25" s="4">
        <v>0</v>
      </c>
      <c r="AE25" s="28">
        <f t="shared" si="5"/>
        <v>0</v>
      </c>
      <c r="AF25" s="28">
        <f t="shared" si="6"/>
        <v>0</v>
      </c>
    </row>
    <row r="26" spans="2:51">
      <c r="B26" s="27"/>
      <c r="C26" s="26"/>
      <c r="D26" s="26"/>
      <c r="E26" s="26"/>
      <c r="F26" s="26"/>
      <c r="G26" s="26"/>
      <c r="H26" s="2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2">
        <v>10</v>
      </c>
      <c r="U26" s="4">
        <v>0</v>
      </c>
      <c r="V26" s="4">
        <v>0</v>
      </c>
      <c r="W26" s="4">
        <v>0</v>
      </c>
      <c r="X26" s="28">
        <f t="shared" ref="X26:X32" si="11">AVERAGE(U26:W26)</f>
        <v>0</v>
      </c>
      <c r="Y26" s="28">
        <f t="shared" ref="Y26:Y32" si="12">STDEV(U26:W26)</f>
        <v>0</v>
      </c>
      <c r="AA26" s="12">
        <v>20</v>
      </c>
      <c r="AB26" s="4">
        <v>0</v>
      </c>
      <c r="AC26" s="4">
        <v>0</v>
      </c>
      <c r="AD26" s="4">
        <v>0</v>
      </c>
      <c r="AE26" s="28">
        <f t="shared" si="5"/>
        <v>0</v>
      </c>
      <c r="AF26" s="28">
        <f t="shared" si="6"/>
        <v>0</v>
      </c>
    </row>
    <row r="27" spans="2:51">
      <c r="B27" s="27"/>
      <c r="C27" s="26"/>
      <c r="D27" s="26"/>
      <c r="E27" s="26"/>
      <c r="F27" s="26"/>
      <c r="G27" s="26"/>
      <c r="H27" s="26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2">
        <v>15</v>
      </c>
      <c r="U27" s="4">
        <v>0</v>
      </c>
      <c r="V27" s="4">
        <v>0</v>
      </c>
      <c r="W27" s="4">
        <v>0</v>
      </c>
      <c r="X27" s="28">
        <f t="shared" si="11"/>
        <v>0</v>
      </c>
      <c r="Y27" s="28">
        <f t="shared" si="12"/>
        <v>0</v>
      </c>
      <c r="AA27" s="12">
        <v>30</v>
      </c>
      <c r="AB27" s="4">
        <v>0</v>
      </c>
      <c r="AC27" s="4">
        <v>0</v>
      </c>
      <c r="AD27" s="4">
        <v>0</v>
      </c>
      <c r="AE27" s="28">
        <f t="shared" si="5"/>
        <v>0</v>
      </c>
      <c r="AF27" s="28">
        <f t="shared" si="6"/>
        <v>0</v>
      </c>
    </row>
    <row r="28" spans="2:51">
      <c r="B28" s="27"/>
      <c r="C28" s="26"/>
      <c r="D28" s="26"/>
      <c r="E28" s="26"/>
      <c r="F28" s="26"/>
      <c r="G28" s="26"/>
      <c r="H28" s="2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2">
        <v>20</v>
      </c>
      <c r="U28" s="4">
        <v>0.8</v>
      </c>
      <c r="V28" s="4">
        <v>0.75</v>
      </c>
      <c r="W28" s="4">
        <v>0.9</v>
      </c>
      <c r="X28" s="28">
        <f t="shared" si="11"/>
        <v>0.81666666666666676</v>
      </c>
      <c r="Y28" s="28">
        <f t="shared" si="12"/>
        <v>7.6376261582597346E-2</v>
      </c>
      <c r="AA28" s="12">
        <v>60</v>
      </c>
      <c r="AB28" s="4">
        <v>0</v>
      </c>
      <c r="AC28" s="4">
        <v>0</v>
      </c>
      <c r="AD28" s="4">
        <v>0</v>
      </c>
      <c r="AE28" s="28">
        <f t="shared" si="5"/>
        <v>0</v>
      </c>
      <c r="AF28" s="28">
        <f t="shared" si="6"/>
        <v>0</v>
      </c>
    </row>
    <row r="29" spans="2:51">
      <c r="B29" s="1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2">
        <v>30</v>
      </c>
      <c r="U29" s="4">
        <v>1.1000000000000001</v>
      </c>
      <c r="V29" s="4">
        <v>1</v>
      </c>
      <c r="W29" s="4">
        <v>1.6</v>
      </c>
      <c r="X29" s="28">
        <f t="shared" si="11"/>
        <v>1.2333333333333334</v>
      </c>
      <c r="Y29" s="28">
        <f t="shared" si="12"/>
        <v>0.32145502536643211</v>
      </c>
      <c r="AA29" s="12">
        <v>90</v>
      </c>
      <c r="AB29" s="4">
        <v>0</v>
      </c>
      <c r="AC29" s="4">
        <v>0</v>
      </c>
      <c r="AD29" s="4">
        <v>0</v>
      </c>
      <c r="AE29" s="28">
        <f t="shared" si="5"/>
        <v>0</v>
      </c>
      <c r="AF29" s="28">
        <f t="shared" si="6"/>
        <v>0</v>
      </c>
    </row>
    <row r="30" spans="2:51">
      <c r="B30" s="1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2">
        <v>60</v>
      </c>
      <c r="U30" s="4">
        <v>2.4</v>
      </c>
      <c r="V30" s="4">
        <v>1.9</v>
      </c>
      <c r="W30" s="4">
        <v>2.2999999999999998</v>
      </c>
      <c r="X30" s="28">
        <f t="shared" si="11"/>
        <v>2.1999999999999997</v>
      </c>
      <c r="Y30" s="28">
        <f t="shared" si="12"/>
        <v>0.26457513110645903</v>
      </c>
      <c r="AA30" s="12">
        <v>120</v>
      </c>
      <c r="AB30" s="4">
        <v>0</v>
      </c>
      <c r="AC30" s="4">
        <v>0</v>
      </c>
      <c r="AD30" s="4">
        <v>0</v>
      </c>
      <c r="AE30" s="28">
        <f t="shared" si="5"/>
        <v>0</v>
      </c>
      <c r="AF30" s="28">
        <f t="shared" si="6"/>
        <v>0</v>
      </c>
    </row>
    <row r="31" spans="2:51">
      <c r="B31" s="1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2">
        <v>90</v>
      </c>
      <c r="U31" s="4">
        <v>3.6</v>
      </c>
      <c r="V31" s="4">
        <v>2.5</v>
      </c>
      <c r="W31" s="4">
        <v>2.9</v>
      </c>
      <c r="X31" s="28">
        <f t="shared" si="11"/>
        <v>3</v>
      </c>
      <c r="Y31" s="28">
        <f t="shared" si="12"/>
        <v>0.55677643628300266</v>
      </c>
      <c r="AA31" s="12">
        <v>150</v>
      </c>
      <c r="AB31" s="4">
        <v>0.5</v>
      </c>
      <c r="AC31" s="4">
        <v>0.66</v>
      </c>
      <c r="AD31" s="4">
        <v>0</v>
      </c>
      <c r="AE31" s="28">
        <f t="shared" si="5"/>
        <v>0.38666666666666671</v>
      </c>
      <c r="AF31" s="28">
        <f t="shared" si="6"/>
        <v>0.34428670223134272</v>
      </c>
    </row>
    <row r="32" spans="2:51">
      <c r="B32" s="1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2">
        <v>120</v>
      </c>
      <c r="U32" s="4">
        <v>4.2</v>
      </c>
      <c r="V32" s="4">
        <v>3.3</v>
      </c>
      <c r="W32" s="4">
        <v>3.4</v>
      </c>
      <c r="X32" s="28">
        <f t="shared" si="11"/>
        <v>3.6333333333333333</v>
      </c>
      <c r="Y32" s="28">
        <f t="shared" si="12"/>
        <v>0.49328828623162729</v>
      </c>
      <c r="AA32" s="12">
        <v>210</v>
      </c>
      <c r="AB32" s="4">
        <v>0.9</v>
      </c>
      <c r="AC32" s="4">
        <v>1.1000000000000001</v>
      </c>
      <c r="AD32" s="4">
        <v>0.46</v>
      </c>
      <c r="AE32" s="28">
        <f t="shared" si="5"/>
        <v>0.82</v>
      </c>
      <c r="AF32" s="28">
        <f t="shared" si="6"/>
        <v>0.3274141108748983</v>
      </c>
    </row>
    <row r="33" spans="2:32">
      <c r="B33" s="1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2">
        <v>210</v>
      </c>
      <c r="U33" s="4">
        <v>4.8</v>
      </c>
      <c r="V33" s="4">
        <v>4.5</v>
      </c>
      <c r="W33" s="4">
        <v>4.0999999999999996</v>
      </c>
      <c r="X33" s="28">
        <f t="shared" ref="X33:X34" si="13">AVERAGE(U33:W33)</f>
        <v>4.4666666666666668</v>
      </c>
      <c r="Y33" s="28">
        <f t="shared" ref="Y33:Y34" si="14">STDEV(U33:W33)</f>
        <v>0.35118845842842472</v>
      </c>
      <c r="AA33" s="12">
        <v>240</v>
      </c>
      <c r="AB33" s="4">
        <v>1.1000000000000001</v>
      </c>
      <c r="AC33" s="4">
        <v>1.4</v>
      </c>
      <c r="AD33" s="4">
        <v>0.8</v>
      </c>
      <c r="AE33" s="28">
        <f t="shared" si="5"/>
        <v>1.0999999999999999</v>
      </c>
      <c r="AF33" s="28">
        <f t="shared" si="6"/>
        <v>0.30000000000000049</v>
      </c>
    </row>
    <row r="34" spans="2:32" ht="17" thickBot="1"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2">
        <v>240</v>
      </c>
      <c r="U34" s="4">
        <v>5.2</v>
      </c>
      <c r="V34" s="4">
        <v>5</v>
      </c>
      <c r="W34" s="4">
        <v>4.9000000000000004</v>
      </c>
      <c r="X34" s="28">
        <f t="shared" si="13"/>
        <v>5.0333333333333332</v>
      </c>
      <c r="Y34" s="28">
        <f t="shared" si="14"/>
        <v>0.15275252316519461</v>
      </c>
    </row>
    <row r="35" spans="2:32" ht="18" thickTop="1" thickBot="1"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AA35" s="29" t="s">
        <v>20</v>
      </c>
      <c r="AB35" s="29"/>
      <c r="AC35" s="29"/>
      <c r="AD35" s="29"/>
      <c r="AE35" s="29"/>
      <c r="AF35" s="29"/>
    </row>
    <row r="36" spans="2:32" ht="18" thickTop="1" thickBot="1"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29" t="s">
        <v>18</v>
      </c>
      <c r="U36" s="29"/>
      <c r="V36" s="29"/>
      <c r="W36" s="29"/>
      <c r="X36" s="29"/>
      <c r="Y36" s="29"/>
      <c r="AA36" s="15" t="s">
        <v>16</v>
      </c>
      <c r="AB36" s="15" t="s">
        <v>0</v>
      </c>
      <c r="AC36" s="15" t="s">
        <v>1</v>
      </c>
      <c r="AD36" s="15" t="s">
        <v>2</v>
      </c>
      <c r="AE36" s="15" t="s">
        <v>11</v>
      </c>
      <c r="AF36" s="15" t="s">
        <v>21</v>
      </c>
    </row>
    <row r="37" spans="2:32" ht="18" thickTop="1" thickBot="1">
      <c r="B37" s="1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5" t="s">
        <v>16</v>
      </c>
      <c r="U37" s="15" t="s">
        <v>0</v>
      </c>
      <c r="V37" s="15" t="s">
        <v>1</v>
      </c>
      <c r="W37" s="15" t="s">
        <v>2</v>
      </c>
      <c r="X37" s="15" t="s">
        <v>11</v>
      </c>
      <c r="Y37" s="15" t="s">
        <v>21</v>
      </c>
      <c r="AA37" s="12">
        <v>1</v>
      </c>
      <c r="AB37" s="4">
        <v>0</v>
      </c>
      <c r="AC37" s="4">
        <v>0</v>
      </c>
      <c r="AD37" s="4">
        <v>0</v>
      </c>
      <c r="AE37" s="28">
        <f t="shared" ref="AE37:AE50" si="15">AVERAGE(AB37:AD37)</f>
        <v>0</v>
      </c>
      <c r="AF37" s="28">
        <f t="shared" ref="AF37:AF50" si="16">STDEV(AB37:AD37)</f>
        <v>0</v>
      </c>
    </row>
    <row r="38" spans="2:32" ht="17" thickTop="1">
      <c r="B38" s="1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2">
        <v>1</v>
      </c>
      <c r="U38" s="4">
        <v>0</v>
      </c>
      <c r="V38" s="4">
        <v>0</v>
      </c>
      <c r="W38" s="4">
        <v>0</v>
      </c>
      <c r="X38" s="28">
        <f t="shared" ref="X38:X40" si="17">AVERAGE(U38:W38)</f>
        <v>0</v>
      </c>
      <c r="Y38" s="28">
        <f t="shared" ref="Y38:Y40" si="18">STDEV(U38:W38)</f>
        <v>0</v>
      </c>
      <c r="AA38" s="12">
        <v>3</v>
      </c>
      <c r="AB38" s="4">
        <v>0</v>
      </c>
      <c r="AC38" s="4">
        <v>0</v>
      </c>
      <c r="AD38" s="4">
        <v>0</v>
      </c>
      <c r="AE38" s="28">
        <f t="shared" si="15"/>
        <v>0</v>
      </c>
      <c r="AF38" s="28">
        <f t="shared" si="16"/>
        <v>0</v>
      </c>
    </row>
    <row r="39" spans="2:32">
      <c r="B39" s="1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2">
        <v>3</v>
      </c>
      <c r="U39" s="4">
        <v>0</v>
      </c>
      <c r="V39" s="4">
        <v>0</v>
      </c>
      <c r="W39" s="4">
        <v>0</v>
      </c>
      <c r="X39" s="28">
        <f t="shared" si="17"/>
        <v>0</v>
      </c>
      <c r="Y39" s="28">
        <f t="shared" si="18"/>
        <v>0</v>
      </c>
      <c r="AA39" s="12">
        <v>5</v>
      </c>
      <c r="AB39" s="4">
        <v>0</v>
      </c>
      <c r="AC39" s="4">
        <v>0</v>
      </c>
      <c r="AD39" s="4">
        <v>0</v>
      </c>
      <c r="AE39" s="28">
        <f t="shared" si="15"/>
        <v>0</v>
      </c>
      <c r="AF39" s="28">
        <f t="shared" si="16"/>
        <v>0</v>
      </c>
    </row>
    <row r="40" spans="2:32">
      <c r="T40" s="12">
        <v>5</v>
      </c>
      <c r="U40" s="4">
        <v>0</v>
      </c>
      <c r="V40" s="4">
        <v>0</v>
      </c>
      <c r="W40" s="4">
        <v>0</v>
      </c>
      <c r="X40" s="28">
        <f t="shared" si="17"/>
        <v>0</v>
      </c>
      <c r="Y40" s="28">
        <f t="shared" si="18"/>
        <v>0</v>
      </c>
      <c r="AA40" s="12">
        <v>7</v>
      </c>
      <c r="AB40" s="4">
        <v>0</v>
      </c>
      <c r="AC40" s="4">
        <v>0</v>
      </c>
      <c r="AD40" s="4">
        <v>0</v>
      </c>
      <c r="AE40" s="28">
        <f t="shared" si="15"/>
        <v>0</v>
      </c>
      <c r="AF40" s="28">
        <f t="shared" si="16"/>
        <v>0</v>
      </c>
    </row>
    <row r="41" spans="2:32">
      <c r="T41" s="12">
        <v>7</v>
      </c>
      <c r="U41" s="4">
        <v>0</v>
      </c>
      <c r="V41" s="4">
        <v>0</v>
      </c>
      <c r="W41" s="4">
        <v>0</v>
      </c>
      <c r="X41" s="28">
        <f t="shared" ref="X41" si="19">AVERAGE(U41:W41)</f>
        <v>0</v>
      </c>
      <c r="Y41" s="28">
        <f t="shared" ref="Y41" si="20">STDEV(U41:W41)</f>
        <v>0</v>
      </c>
      <c r="AA41" s="12">
        <v>10</v>
      </c>
      <c r="AB41" s="4">
        <v>0</v>
      </c>
      <c r="AC41" s="4">
        <v>0</v>
      </c>
      <c r="AD41" s="4">
        <v>0</v>
      </c>
      <c r="AE41" s="28">
        <f t="shared" si="15"/>
        <v>0</v>
      </c>
      <c r="AF41" s="28">
        <f t="shared" si="16"/>
        <v>0</v>
      </c>
    </row>
    <row r="42" spans="2:32">
      <c r="T42" s="12">
        <v>10</v>
      </c>
      <c r="U42" s="4">
        <v>0</v>
      </c>
      <c r="V42" s="4">
        <v>0</v>
      </c>
      <c r="W42" s="4">
        <v>0</v>
      </c>
      <c r="X42" s="28">
        <f t="shared" ref="X42:X48" si="21">AVERAGE(U42:W42)</f>
        <v>0</v>
      </c>
      <c r="Y42" s="28">
        <f t="shared" ref="Y42:Y48" si="22">STDEV(U42:W42)</f>
        <v>0</v>
      </c>
      <c r="AA42" s="12">
        <v>15</v>
      </c>
      <c r="AB42" s="4">
        <v>0</v>
      </c>
      <c r="AC42" s="4">
        <v>0</v>
      </c>
      <c r="AD42" s="4">
        <v>0</v>
      </c>
      <c r="AE42" s="28">
        <f t="shared" si="15"/>
        <v>0</v>
      </c>
      <c r="AF42" s="28">
        <f t="shared" si="16"/>
        <v>0</v>
      </c>
    </row>
    <row r="43" spans="2:32">
      <c r="T43" s="12">
        <v>15</v>
      </c>
      <c r="U43" s="4">
        <v>0</v>
      </c>
      <c r="V43" s="4">
        <v>0</v>
      </c>
      <c r="W43" s="4">
        <v>0</v>
      </c>
      <c r="X43" s="28">
        <f t="shared" si="21"/>
        <v>0</v>
      </c>
      <c r="Y43" s="28">
        <f t="shared" si="22"/>
        <v>0</v>
      </c>
      <c r="AA43" s="12">
        <v>20</v>
      </c>
      <c r="AB43" s="4">
        <v>0</v>
      </c>
      <c r="AC43" s="4">
        <v>0</v>
      </c>
      <c r="AD43" s="4">
        <v>0</v>
      </c>
      <c r="AE43" s="28">
        <f t="shared" si="15"/>
        <v>0</v>
      </c>
      <c r="AF43" s="28">
        <f t="shared" si="16"/>
        <v>0</v>
      </c>
    </row>
    <row r="44" spans="2:32">
      <c r="T44" s="12">
        <v>20</v>
      </c>
      <c r="U44" s="4">
        <v>0</v>
      </c>
      <c r="V44" s="4">
        <v>0</v>
      </c>
      <c r="W44" s="4">
        <v>0</v>
      </c>
      <c r="X44" s="28">
        <f t="shared" si="21"/>
        <v>0</v>
      </c>
      <c r="Y44" s="28">
        <f t="shared" si="22"/>
        <v>0</v>
      </c>
      <c r="AA44" s="12">
        <v>30</v>
      </c>
      <c r="AB44" s="4">
        <v>0</v>
      </c>
      <c r="AC44" s="4">
        <v>0</v>
      </c>
      <c r="AD44" s="4">
        <v>0</v>
      </c>
      <c r="AE44" s="28">
        <f t="shared" si="15"/>
        <v>0</v>
      </c>
      <c r="AF44" s="28">
        <f t="shared" si="16"/>
        <v>0</v>
      </c>
    </row>
    <row r="45" spans="2:32">
      <c r="T45" s="12">
        <v>30</v>
      </c>
      <c r="U45" s="4">
        <v>0</v>
      </c>
      <c r="V45" s="4">
        <v>0</v>
      </c>
      <c r="W45" s="4">
        <v>0.6</v>
      </c>
      <c r="X45" s="28">
        <f t="shared" si="21"/>
        <v>0.19999999999999998</v>
      </c>
      <c r="Y45" s="28">
        <f t="shared" si="22"/>
        <v>0.34641016151377546</v>
      </c>
      <c r="AA45" s="12">
        <v>60</v>
      </c>
      <c r="AB45" s="4">
        <v>0</v>
      </c>
      <c r="AC45" s="4">
        <v>0</v>
      </c>
      <c r="AD45" s="4">
        <v>0</v>
      </c>
      <c r="AE45" s="28">
        <f t="shared" si="15"/>
        <v>0</v>
      </c>
      <c r="AF45" s="28">
        <f t="shared" si="16"/>
        <v>0</v>
      </c>
    </row>
    <row r="46" spans="2:32">
      <c r="T46" s="12">
        <v>60</v>
      </c>
      <c r="U46" s="4">
        <v>0.2</v>
      </c>
      <c r="V46" s="4">
        <v>0.5</v>
      </c>
      <c r="W46" s="4">
        <v>0.8</v>
      </c>
      <c r="X46" s="28">
        <f t="shared" si="21"/>
        <v>0.5</v>
      </c>
      <c r="Y46" s="28">
        <f t="shared" si="22"/>
        <v>0.30000000000000016</v>
      </c>
      <c r="AA46" s="12">
        <v>90</v>
      </c>
      <c r="AB46" s="4">
        <v>0</v>
      </c>
      <c r="AC46" s="4">
        <v>0</v>
      </c>
      <c r="AD46" s="4">
        <v>0</v>
      </c>
      <c r="AE46" s="28">
        <f t="shared" si="15"/>
        <v>0</v>
      </c>
      <c r="AF46" s="28">
        <f t="shared" si="16"/>
        <v>0</v>
      </c>
    </row>
    <row r="47" spans="2:32">
      <c r="T47" s="12">
        <v>90</v>
      </c>
      <c r="U47" s="4">
        <v>1</v>
      </c>
      <c r="V47" s="4">
        <v>1.1000000000000001</v>
      </c>
      <c r="W47" s="4">
        <v>1.3</v>
      </c>
      <c r="X47" s="28">
        <f t="shared" si="21"/>
        <v>1.1333333333333335</v>
      </c>
      <c r="Y47" s="28">
        <f t="shared" si="22"/>
        <v>0.15275252316519425</v>
      </c>
      <c r="AA47" s="12">
        <v>120</v>
      </c>
      <c r="AB47" s="4">
        <v>0</v>
      </c>
      <c r="AC47" s="4">
        <v>0</v>
      </c>
      <c r="AD47" s="4">
        <v>0</v>
      </c>
      <c r="AE47" s="28">
        <f t="shared" si="15"/>
        <v>0</v>
      </c>
      <c r="AF47" s="28">
        <f t="shared" si="16"/>
        <v>0</v>
      </c>
    </row>
    <row r="48" spans="2:32">
      <c r="T48" s="12">
        <v>120</v>
      </c>
      <c r="U48" s="4">
        <v>1.5</v>
      </c>
      <c r="V48" s="4">
        <v>1.6</v>
      </c>
      <c r="W48" s="4">
        <v>1.9</v>
      </c>
      <c r="X48" s="28">
        <f t="shared" si="21"/>
        <v>1.6666666666666667</v>
      </c>
      <c r="Y48" s="28">
        <f t="shared" si="22"/>
        <v>0.20816659994661249</v>
      </c>
      <c r="AA48" s="12">
        <v>150</v>
      </c>
      <c r="AB48" s="4">
        <v>0</v>
      </c>
      <c r="AC48" s="4">
        <v>0</v>
      </c>
      <c r="AD48" s="4">
        <v>0</v>
      </c>
      <c r="AE48" s="28">
        <f t="shared" si="15"/>
        <v>0</v>
      </c>
      <c r="AF48" s="28">
        <f t="shared" si="16"/>
        <v>0</v>
      </c>
    </row>
    <row r="49" spans="20:32">
      <c r="T49" s="12">
        <v>210</v>
      </c>
      <c r="U49" s="4">
        <v>2.1</v>
      </c>
      <c r="V49" s="4">
        <v>1.9</v>
      </c>
      <c r="W49" s="4">
        <v>2.4</v>
      </c>
      <c r="X49" s="28">
        <f t="shared" ref="X49:X50" si="23">AVERAGE(U49:W49)</f>
        <v>2.1333333333333333</v>
      </c>
      <c r="Y49" s="28">
        <f t="shared" ref="Y49:Y50" si="24">STDEV(U49:W49)</f>
        <v>0.25166114784235832</v>
      </c>
      <c r="AA49" s="12">
        <v>210</v>
      </c>
      <c r="AB49" s="4">
        <v>0</v>
      </c>
      <c r="AC49" s="4">
        <v>0</v>
      </c>
      <c r="AD49" s="4">
        <v>0</v>
      </c>
      <c r="AE49" s="28">
        <f t="shared" si="15"/>
        <v>0</v>
      </c>
      <c r="AF49" s="28">
        <f t="shared" si="16"/>
        <v>0</v>
      </c>
    </row>
    <row r="50" spans="20:32">
      <c r="T50" s="12">
        <v>240</v>
      </c>
      <c r="U50" s="4">
        <v>2.5</v>
      </c>
      <c r="V50" s="4">
        <v>2.6</v>
      </c>
      <c r="W50" s="4">
        <v>2.9</v>
      </c>
      <c r="X50" s="28">
        <f t="shared" si="23"/>
        <v>2.6666666666666665</v>
      </c>
      <c r="Y50" s="28">
        <f t="shared" si="24"/>
        <v>0.20816659994661321</v>
      </c>
      <c r="AA50" s="12">
        <v>240</v>
      </c>
      <c r="AB50" s="4">
        <v>0</v>
      </c>
      <c r="AC50" s="4">
        <v>0</v>
      </c>
      <c r="AD50" s="4">
        <v>0</v>
      </c>
      <c r="AE50" s="28">
        <f t="shared" si="15"/>
        <v>0</v>
      </c>
      <c r="AF50" s="28">
        <f t="shared" si="16"/>
        <v>0</v>
      </c>
    </row>
  </sheetData>
  <mergeCells count="18">
    <mergeCell ref="AH2:AI2"/>
    <mergeCell ref="T36:Y36"/>
    <mergeCell ref="T20:Y20"/>
    <mergeCell ref="T3:Y3"/>
    <mergeCell ref="AA3:AF3"/>
    <mergeCell ref="T2:AF2"/>
    <mergeCell ref="AA18:AF18"/>
    <mergeCell ref="AA35:AF35"/>
    <mergeCell ref="C3:F3"/>
    <mergeCell ref="I16:R16"/>
    <mergeCell ref="C24:E24"/>
    <mergeCell ref="F24:H24"/>
    <mergeCell ref="I24:K24"/>
    <mergeCell ref="L24:N24"/>
    <mergeCell ref="O24:Q24"/>
    <mergeCell ref="B2:F2"/>
    <mergeCell ref="I3:R3"/>
    <mergeCell ref="H2:R2"/>
  </mergeCells>
  <phoneticPr fontId="1" type="noConversion"/>
  <pageMargins left="0.7" right="0.7" top="0.75" bottom="0.75" header="0.3" footer="0.3"/>
  <ignoredErrors>
    <ignoredError sqref="X5:Y5 X6:Y18 X22:Y34 AE5:AF16 AE20:AF33 X38:Y50 AE37:AF50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95EF-14AF-3648-B862-7B187C633FA6}">
  <dimension ref="L1:AI34"/>
  <sheetViews>
    <sheetView workbookViewId="0">
      <selection activeCell="W28" sqref="W28"/>
    </sheetView>
  </sheetViews>
  <sheetFormatPr baseColWidth="10" defaultRowHeight="16"/>
  <cols>
    <col min="1" max="10" width="10.83203125" style="1"/>
    <col min="11" max="11" width="4.33203125" style="1" customWidth="1"/>
    <col min="12" max="12" width="15.33203125" style="1" bestFit="1" customWidth="1"/>
    <col min="13" max="15" width="7" style="1" bestFit="1" customWidth="1"/>
    <col min="16" max="16" width="9.33203125" style="1" bestFit="1" customWidth="1"/>
    <col min="17" max="17" width="7.83203125" style="1" bestFit="1" customWidth="1"/>
    <col min="18" max="20" width="7" style="1" bestFit="1" customWidth="1"/>
    <col min="21" max="21" width="9.33203125" style="1" bestFit="1" customWidth="1"/>
    <col min="22" max="22" width="7.83203125" style="1" bestFit="1" customWidth="1"/>
    <col min="23" max="25" width="7" style="1" bestFit="1" customWidth="1"/>
    <col min="26" max="26" width="9.33203125" style="1" bestFit="1" customWidth="1"/>
    <col min="27" max="27" width="7.83203125" style="1" bestFit="1" customWidth="1"/>
    <col min="28" max="28" width="3.1640625" style="1" customWidth="1"/>
    <col min="29" max="16384" width="10.83203125" style="1"/>
  </cols>
  <sheetData>
    <row r="1" spans="12:35" ht="17" thickBot="1"/>
    <row r="2" spans="12:35" ht="23" thickTop="1" thickBot="1">
      <c r="M2" s="38" t="s">
        <v>32</v>
      </c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D2" s="38" t="s">
        <v>33</v>
      </c>
      <c r="AE2" s="38"/>
      <c r="AF2" s="38"/>
      <c r="AG2" s="38"/>
      <c r="AH2" s="38"/>
    </row>
    <row r="3" spans="12:35" ht="18" thickTop="1" thickBot="1">
      <c r="M3" s="29" t="s">
        <v>29</v>
      </c>
      <c r="N3" s="29"/>
      <c r="O3" s="29"/>
      <c r="P3" s="29"/>
      <c r="Q3" s="29"/>
      <c r="R3" s="29" t="s">
        <v>30</v>
      </c>
      <c r="S3" s="29"/>
      <c r="T3" s="29"/>
      <c r="U3" s="29"/>
      <c r="V3" s="29"/>
      <c r="W3" s="29" t="s">
        <v>31</v>
      </c>
      <c r="X3" s="29"/>
      <c r="Y3" s="29"/>
      <c r="Z3" s="29"/>
      <c r="AA3" s="29"/>
      <c r="AD3" s="29" t="s">
        <v>29</v>
      </c>
      <c r="AE3" s="29"/>
      <c r="AF3" s="29"/>
      <c r="AG3" s="29"/>
      <c r="AH3" s="29"/>
    </row>
    <row r="4" spans="12:35" ht="18" thickTop="1" thickBot="1">
      <c r="L4" s="41" t="s">
        <v>28</v>
      </c>
      <c r="M4" s="15" t="s">
        <v>0</v>
      </c>
      <c r="N4" s="15" t="s">
        <v>1</v>
      </c>
      <c r="O4" s="15" t="s">
        <v>2</v>
      </c>
      <c r="P4" s="15" t="s">
        <v>11</v>
      </c>
      <c r="Q4" s="15" t="s">
        <v>21</v>
      </c>
      <c r="R4" s="15" t="s">
        <v>0</v>
      </c>
      <c r="S4" s="15" t="s">
        <v>1</v>
      </c>
      <c r="T4" s="15" t="s">
        <v>2</v>
      </c>
      <c r="U4" s="15" t="s">
        <v>11</v>
      </c>
      <c r="V4" s="15" t="s">
        <v>21</v>
      </c>
      <c r="W4" s="15" t="s">
        <v>0</v>
      </c>
      <c r="X4" s="15" t="s">
        <v>1</v>
      </c>
      <c r="Y4" s="15" t="s">
        <v>2</v>
      </c>
      <c r="Z4" s="15" t="s">
        <v>11</v>
      </c>
      <c r="AA4" s="15" t="s">
        <v>21</v>
      </c>
      <c r="AC4" s="41" t="s">
        <v>16</v>
      </c>
      <c r="AD4" s="15" t="s">
        <v>0</v>
      </c>
      <c r="AE4" s="15" t="s">
        <v>1</v>
      </c>
      <c r="AF4" s="15" t="s">
        <v>2</v>
      </c>
      <c r="AG4" s="15" t="s">
        <v>11</v>
      </c>
      <c r="AH4" s="15" t="s">
        <v>21</v>
      </c>
      <c r="AI4" s="4"/>
    </row>
    <row r="5" spans="12:35" ht="17" thickTop="1">
      <c r="L5" s="39">
        <v>0</v>
      </c>
      <c r="M5" s="28">
        <v>0</v>
      </c>
      <c r="N5" s="28">
        <v>0</v>
      </c>
      <c r="O5" s="28">
        <v>0</v>
      </c>
      <c r="P5" s="28">
        <f>AVERAGE(M5:O5)</f>
        <v>0</v>
      </c>
      <c r="Q5" s="28">
        <f>STDEV(M5:O5)</f>
        <v>0</v>
      </c>
      <c r="R5" s="28">
        <v>0</v>
      </c>
      <c r="S5" s="28">
        <v>0</v>
      </c>
      <c r="T5" s="28">
        <v>0</v>
      </c>
      <c r="U5" s="28">
        <f>AVERAGE(R5:T5)</f>
        <v>0</v>
      </c>
      <c r="V5" s="28">
        <f>STDEV(R5:T5)</f>
        <v>0</v>
      </c>
      <c r="W5" s="28">
        <v>0</v>
      </c>
      <c r="X5" s="28">
        <v>0</v>
      </c>
      <c r="Y5" s="28">
        <v>0</v>
      </c>
      <c r="Z5" s="28">
        <f>AVERAGE(W5:Y5)</f>
        <v>0</v>
      </c>
      <c r="AA5" s="28">
        <f>STDEV(W5:Y5)</f>
        <v>0</v>
      </c>
      <c r="AC5" s="39">
        <v>0</v>
      </c>
      <c r="AD5" s="4">
        <v>0</v>
      </c>
      <c r="AE5" s="4">
        <v>0</v>
      </c>
      <c r="AF5" s="4">
        <v>0</v>
      </c>
      <c r="AG5" s="28">
        <f>AVERAGE(AD5:AF5)</f>
        <v>0</v>
      </c>
      <c r="AH5" s="28">
        <f>STDEV(AD5:AF5)</f>
        <v>0</v>
      </c>
      <c r="AI5" s="4"/>
    </row>
    <row r="6" spans="12:35">
      <c r="L6" s="39">
        <v>4.88</v>
      </c>
      <c r="M6" s="28">
        <v>2.2999999999999998</v>
      </c>
      <c r="N6" s="28">
        <v>2.8</v>
      </c>
      <c r="O6" s="28">
        <v>0.7</v>
      </c>
      <c r="P6" s="28">
        <f t="shared" ref="P6:P18" si="0">AVERAGE(M6:O6)</f>
        <v>1.9333333333333333</v>
      </c>
      <c r="Q6" s="28">
        <f t="shared" ref="Q6:Q18" si="1">STDEV(M6:O6)</f>
        <v>1.0969655114602888</v>
      </c>
      <c r="R6" s="28">
        <v>0.5</v>
      </c>
      <c r="S6" s="28">
        <v>0.7</v>
      </c>
      <c r="T6" s="28">
        <v>0.3</v>
      </c>
      <c r="U6" s="28">
        <f t="shared" ref="U6:U18" si="2">AVERAGE(R6:T6)</f>
        <v>0.5</v>
      </c>
      <c r="V6" s="28">
        <f t="shared" ref="V6:V18" si="3">STDEV(R6:T6)</f>
        <v>0.19999999999999996</v>
      </c>
      <c r="W6" s="28">
        <v>8.1999999999999993</v>
      </c>
      <c r="X6" s="28">
        <v>0.3</v>
      </c>
      <c r="Y6" s="28">
        <v>6.8</v>
      </c>
      <c r="Z6" s="28">
        <f t="shared" ref="Z6:Z18" si="4">AVERAGE(W6:Y6)</f>
        <v>5.1000000000000005</v>
      </c>
      <c r="AA6" s="28">
        <f t="shared" ref="AA6:AA18" si="5">STDEV(W6:Y6)</f>
        <v>4.2154477816715969</v>
      </c>
      <c r="AC6" s="39">
        <v>1</v>
      </c>
      <c r="AD6" s="4">
        <v>0.8</v>
      </c>
      <c r="AE6" s="4">
        <v>0.9</v>
      </c>
      <c r="AF6" s="4">
        <v>1</v>
      </c>
      <c r="AG6" s="28">
        <f t="shared" ref="AG6:AG19" si="6">AVERAGE(AD6:AF6)</f>
        <v>0.9</v>
      </c>
      <c r="AH6" s="28">
        <f t="shared" ref="AH6:AH19" si="7">STDEV(AD6:AF6)</f>
        <v>9.9999999999999978E-2</v>
      </c>
      <c r="AI6" s="4"/>
    </row>
    <row r="7" spans="12:35">
      <c r="L7" s="39">
        <v>9.76</v>
      </c>
      <c r="M7" s="28">
        <v>5.2</v>
      </c>
      <c r="N7" s="28">
        <v>0.2</v>
      </c>
      <c r="O7" s="28">
        <v>3.1</v>
      </c>
      <c r="P7" s="28">
        <f t="shared" si="0"/>
        <v>2.8333333333333335</v>
      </c>
      <c r="Q7" s="28">
        <f t="shared" si="1"/>
        <v>2.5106440076867402</v>
      </c>
      <c r="R7" s="28">
        <v>3.3</v>
      </c>
      <c r="S7" s="28">
        <v>9.5</v>
      </c>
      <c r="T7" s="28">
        <v>1.5</v>
      </c>
      <c r="U7" s="28">
        <f t="shared" si="2"/>
        <v>4.7666666666666666</v>
      </c>
      <c r="V7" s="28">
        <f t="shared" si="3"/>
        <v>4.1968241961432371</v>
      </c>
      <c r="W7" s="28">
        <v>9.9</v>
      </c>
      <c r="X7" s="28">
        <v>1.5</v>
      </c>
      <c r="Y7" s="28">
        <v>10</v>
      </c>
      <c r="Z7" s="28">
        <f t="shared" si="4"/>
        <v>7.1333333333333329</v>
      </c>
      <c r="AA7" s="28">
        <f t="shared" si="5"/>
        <v>4.8788659884581111</v>
      </c>
      <c r="AC7" s="39">
        <v>3</v>
      </c>
      <c r="AD7" s="4">
        <v>1.2</v>
      </c>
      <c r="AE7" s="4">
        <v>1.4</v>
      </c>
      <c r="AF7" s="4">
        <v>1.3</v>
      </c>
      <c r="AG7" s="28">
        <f t="shared" si="6"/>
        <v>1.2999999999999998</v>
      </c>
      <c r="AH7" s="28">
        <f t="shared" si="7"/>
        <v>9.9999999999999978E-2</v>
      </c>
      <c r="AI7" s="4"/>
    </row>
    <row r="8" spans="12:35">
      <c r="L8" s="39">
        <v>19</v>
      </c>
      <c r="M8" s="28">
        <v>8</v>
      </c>
      <c r="N8" s="28">
        <v>3.3</v>
      </c>
      <c r="O8" s="28">
        <v>1.5</v>
      </c>
      <c r="P8" s="28">
        <f t="shared" si="0"/>
        <v>4.2666666666666666</v>
      </c>
      <c r="Q8" s="28">
        <f t="shared" si="1"/>
        <v>3.3560889936551637</v>
      </c>
      <c r="R8" s="28">
        <v>2.1</v>
      </c>
      <c r="S8" s="28">
        <v>8.9</v>
      </c>
      <c r="T8" s="28">
        <v>1.3</v>
      </c>
      <c r="U8" s="28">
        <f t="shared" si="2"/>
        <v>4.1000000000000005</v>
      </c>
      <c r="V8" s="28">
        <f t="shared" si="3"/>
        <v>4.1761226035642194</v>
      </c>
      <c r="W8" s="28">
        <v>13.8</v>
      </c>
      <c r="X8" s="28">
        <v>9.1999999999999993</v>
      </c>
      <c r="Y8" s="28">
        <v>1.1000000000000001</v>
      </c>
      <c r="Z8" s="28">
        <f t="shared" si="4"/>
        <v>8.0333333333333332</v>
      </c>
      <c r="AA8" s="28">
        <f t="shared" si="5"/>
        <v>6.4298781740662347</v>
      </c>
      <c r="AC8" s="39">
        <v>5</v>
      </c>
      <c r="AD8" s="4">
        <v>2</v>
      </c>
      <c r="AE8" s="4">
        <v>2.1</v>
      </c>
      <c r="AF8" s="4">
        <v>1.9</v>
      </c>
      <c r="AG8" s="28">
        <f t="shared" si="6"/>
        <v>2</v>
      </c>
      <c r="AH8" s="28">
        <f t="shared" si="7"/>
        <v>0.10000000000000009</v>
      </c>
      <c r="AI8" s="4"/>
    </row>
    <row r="9" spans="12:35">
      <c r="L9" s="39">
        <v>39</v>
      </c>
      <c r="M9" s="28">
        <v>3.6</v>
      </c>
      <c r="N9" s="28">
        <v>4.7</v>
      </c>
      <c r="O9" s="28">
        <v>5</v>
      </c>
      <c r="P9" s="28">
        <f t="shared" si="0"/>
        <v>4.4333333333333336</v>
      </c>
      <c r="Q9" s="28">
        <f t="shared" si="1"/>
        <v>0.73711147958319911</v>
      </c>
      <c r="R9" s="28">
        <v>6.9</v>
      </c>
      <c r="S9" s="28">
        <v>12.9</v>
      </c>
      <c r="T9" s="28">
        <v>4.2</v>
      </c>
      <c r="U9" s="28">
        <f t="shared" si="2"/>
        <v>8</v>
      </c>
      <c r="V9" s="28">
        <f t="shared" si="3"/>
        <v>4.4530888156424648</v>
      </c>
      <c r="W9" s="28">
        <v>3.1</v>
      </c>
      <c r="X9" s="28">
        <v>0.4</v>
      </c>
      <c r="Y9" s="28">
        <v>7.1</v>
      </c>
      <c r="Z9" s="28">
        <f t="shared" si="4"/>
        <v>3.5333333333333332</v>
      </c>
      <c r="AA9" s="28">
        <f t="shared" si="5"/>
        <v>3.3709543653590646</v>
      </c>
      <c r="AC9" s="39">
        <v>7</v>
      </c>
      <c r="AD9" s="4">
        <v>2.2999999999999998</v>
      </c>
      <c r="AE9" s="4">
        <v>2.4</v>
      </c>
      <c r="AF9" s="4">
        <v>2.7</v>
      </c>
      <c r="AG9" s="28">
        <f t="shared" si="6"/>
        <v>2.4666666666666663</v>
      </c>
      <c r="AH9" s="28">
        <f t="shared" si="7"/>
        <v>0.20816659994661343</v>
      </c>
      <c r="AI9" s="4"/>
    </row>
    <row r="10" spans="12:35">
      <c r="L10" s="39">
        <v>78</v>
      </c>
      <c r="M10" s="28">
        <v>5.0999999999999996</v>
      </c>
      <c r="N10" s="28">
        <v>2.2000000000000002</v>
      </c>
      <c r="O10" s="28">
        <v>1.4</v>
      </c>
      <c r="P10" s="28">
        <f t="shared" si="0"/>
        <v>2.9</v>
      </c>
      <c r="Q10" s="28">
        <f t="shared" si="1"/>
        <v>1.9467922333931786</v>
      </c>
      <c r="R10" s="28">
        <v>19.3</v>
      </c>
      <c r="S10" s="28">
        <v>28.5</v>
      </c>
      <c r="T10" s="28">
        <v>13.6</v>
      </c>
      <c r="U10" s="28">
        <f t="shared" si="2"/>
        <v>20.466666666666665</v>
      </c>
      <c r="V10" s="28">
        <f t="shared" si="3"/>
        <v>7.5182001392177176</v>
      </c>
      <c r="W10" s="28">
        <v>11.6</v>
      </c>
      <c r="X10" s="28">
        <v>8</v>
      </c>
      <c r="Y10" s="28">
        <v>14.3</v>
      </c>
      <c r="Z10" s="28">
        <f t="shared" si="4"/>
        <v>11.300000000000002</v>
      </c>
      <c r="AA10" s="28">
        <f t="shared" si="5"/>
        <v>3.1606961258558095</v>
      </c>
      <c r="AC10" s="39">
        <v>10</v>
      </c>
      <c r="AD10" s="4">
        <v>3.2</v>
      </c>
      <c r="AE10" s="4">
        <v>3.4</v>
      </c>
      <c r="AF10" s="4">
        <v>3.5</v>
      </c>
      <c r="AG10" s="28">
        <f t="shared" si="6"/>
        <v>3.3666666666666667</v>
      </c>
      <c r="AH10" s="28">
        <f t="shared" si="7"/>
        <v>0.15275252316519458</v>
      </c>
      <c r="AI10" s="4"/>
    </row>
    <row r="11" spans="12:35">
      <c r="L11" s="39">
        <v>156</v>
      </c>
      <c r="M11" s="28">
        <v>12.5</v>
      </c>
      <c r="N11" s="28">
        <v>4.9000000000000004</v>
      </c>
      <c r="O11" s="28">
        <v>1.8</v>
      </c>
      <c r="P11" s="28">
        <f t="shared" si="0"/>
        <v>6.3999999999999995</v>
      </c>
      <c r="Q11" s="28">
        <f t="shared" si="1"/>
        <v>5.5054518434003219</v>
      </c>
      <c r="R11" s="28">
        <v>32.1</v>
      </c>
      <c r="S11" s="28">
        <v>45.7</v>
      </c>
      <c r="T11" s="28">
        <v>26.4</v>
      </c>
      <c r="U11" s="28">
        <f t="shared" si="2"/>
        <v>34.733333333333341</v>
      </c>
      <c r="V11" s="28">
        <f t="shared" si="3"/>
        <v>9.9158122881251156</v>
      </c>
      <c r="W11" s="28">
        <v>13.7</v>
      </c>
      <c r="X11" s="28">
        <v>7</v>
      </c>
      <c r="Y11" s="28">
        <v>4</v>
      </c>
      <c r="Z11" s="28">
        <f t="shared" si="4"/>
        <v>8.2333333333333325</v>
      </c>
      <c r="AA11" s="28">
        <f t="shared" si="5"/>
        <v>4.9662192192183108</v>
      </c>
      <c r="AC11" s="39">
        <v>15</v>
      </c>
      <c r="AD11" s="4">
        <v>4.3</v>
      </c>
      <c r="AE11" s="4">
        <v>5.0999999999999996</v>
      </c>
      <c r="AF11" s="4">
        <v>4.7</v>
      </c>
      <c r="AG11" s="28">
        <f t="shared" si="6"/>
        <v>4.6999999999999993</v>
      </c>
      <c r="AH11" s="28">
        <f t="shared" si="7"/>
        <v>0.39999999999999991</v>
      </c>
      <c r="AI11" s="4"/>
    </row>
    <row r="12" spans="12:35">
      <c r="L12" s="39">
        <v>313</v>
      </c>
      <c r="M12" s="28">
        <v>9.6999999999999993</v>
      </c>
      <c r="N12" s="28">
        <v>3.2</v>
      </c>
      <c r="O12" s="28">
        <v>2.7</v>
      </c>
      <c r="P12" s="28">
        <f t="shared" si="0"/>
        <v>5.1999999999999993</v>
      </c>
      <c r="Q12" s="28">
        <f t="shared" si="1"/>
        <v>3.9051248379533283</v>
      </c>
      <c r="R12" s="28">
        <v>49.3</v>
      </c>
      <c r="S12" s="28">
        <v>58.3</v>
      </c>
      <c r="T12" s="28">
        <v>45</v>
      </c>
      <c r="U12" s="28">
        <f t="shared" si="2"/>
        <v>50.866666666666667</v>
      </c>
      <c r="V12" s="28">
        <f t="shared" si="3"/>
        <v>6.7869973724271508</v>
      </c>
      <c r="W12" s="28">
        <v>9.1</v>
      </c>
      <c r="X12" s="28">
        <v>5.5</v>
      </c>
      <c r="Y12" s="28">
        <v>1.7</v>
      </c>
      <c r="Z12" s="28">
        <f t="shared" si="4"/>
        <v>5.4333333333333336</v>
      </c>
      <c r="AA12" s="28">
        <f t="shared" si="5"/>
        <v>3.7004504230341104</v>
      </c>
      <c r="AC12" s="39">
        <v>20</v>
      </c>
      <c r="AD12" s="4">
        <v>5.3</v>
      </c>
      <c r="AE12" s="4">
        <v>5.3</v>
      </c>
      <c r="AF12" s="4">
        <v>5.5</v>
      </c>
      <c r="AG12" s="28">
        <f t="shared" si="6"/>
        <v>5.3666666666666671</v>
      </c>
      <c r="AH12" s="28">
        <f t="shared" si="7"/>
        <v>0.11547005383792526</v>
      </c>
      <c r="AI12" s="4"/>
    </row>
    <row r="13" spans="12:35">
      <c r="L13" s="39">
        <v>625</v>
      </c>
      <c r="M13" s="28">
        <v>22</v>
      </c>
      <c r="N13" s="28">
        <v>11</v>
      </c>
      <c r="O13" s="28">
        <v>10.6</v>
      </c>
      <c r="P13" s="28">
        <f t="shared" si="0"/>
        <v>14.533333333333333</v>
      </c>
      <c r="Q13" s="28">
        <f t="shared" si="1"/>
        <v>6.4694152234443383</v>
      </c>
      <c r="R13" s="28">
        <v>57</v>
      </c>
      <c r="S13" s="28">
        <v>65.7</v>
      </c>
      <c r="T13" s="28">
        <v>63.4</v>
      </c>
      <c r="U13" s="28">
        <f t="shared" si="2"/>
        <v>62.033333333333331</v>
      </c>
      <c r="V13" s="28">
        <f t="shared" si="3"/>
        <v>4.508140784551137</v>
      </c>
      <c r="W13" s="28">
        <v>11.8</v>
      </c>
      <c r="X13" s="28">
        <v>10.4</v>
      </c>
      <c r="Y13" s="28">
        <v>8.4</v>
      </c>
      <c r="Z13" s="28">
        <f t="shared" si="4"/>
        <v>10.200000000000001</v>
      </c>
      <c r="AA13" s="28">
        <f t="shared" si="5"/>
        <v>1.7088007490635027</v>
      </c>
      <c r="AC13" s="39">
        <v>30</v>
      </c>
      <c r="AD13" s="4">
        <v>6</v>
      </c>
      <c r="AE13" s="4">
        <v>6.3</v>
      </c>
      <c r="AF13" s="4">
        <v>6.3</v>
      </c>
      <c r="AG13" s="28">
        <f t="shared" si="6"/>
        <v>6.2</v>
      </c>
      <c r="AH13" s="28">
        <f t="shared" si="7"/>
        <v>0.17320508075688762</v>
      </c>
      <c r="AI13" s="4"/>
    </row>
    <row r="14" spans="12:35">
      <c r="L14" s="39">
        <v>1250</v>
      </c>
      <c r="M14" s="28">
        <v>18.399999999999999</v>
      </c>
      <c r="N14" s="28">
        <v>13.6</v>
      </c>
      <c r="O14" s="28">
        <v>17</v>
      </c>
      <c r="P14" s="28">
        <f t="shared" si="0"/>
        <v>16.333333333333332</v>
      </c>
      <c r="Q14" s="28">
        <f t="shared" si="1"/>
        <v>2.4684678108764766</v>
      </c>
      <c r="R14" s="28">
        <v>66.099999999999994</v>
      </c>
      <c r="S14" s="28">
        <v>72.900000000000006</v>
      </c>
      <c r="T14" s="28">
        <v>72.599999999999994</v>
      </c>
      <c r="U14" s="28">
        <f t="shared" si="2"/>
        <v>70.533333333333331</v>
      </c>
      <c r="V14" s="28">
        <f t="shared" si="3"/>
        <v>3.8423083339749509</v>
      </c>
      <c r="W14" s="28">
        <v>13.6</v>
      </c>
      <c r="X14" s="28">
        <v>8.6</v>
      </c>
      <c r="Y14" s="28">
        <v>1.3</v>
      </c>
      <c r="Z14" s="28">
        <f t="shared" si="4"/>
        <v>7.833333333333333</v>
      </c>
      <c r="AA14" s="28">
        <f t="shared" si="5"/>
        <v>6.185736280616343</v>
      </c>
      <c r="AC14" s="39">
        <v>60</v>
      </c>
      <c r="AD14" s="4">
        <v>8.3000000000000007</v>
      </c>
      <c r="AE14" s="4">
        <v>8.1999999999999993</v>
      </c>
      <c r="AF14" s="4">
        <v>7.4</v>
      </c>
      <c r="AG14" s="28">
        <f t="shared" si="6"/>
        <v>7.9666666666666659</v>
      </c>
      <c r="AH14" s="28">
        <f t="shared" si="7"/>
        <v>0.49328828623162463</v>
      </c>
      <c r="AI14" s="4"/>
    </row>
    <row r="15" spans="12:35">
      <c r="L15" s="39">
        <v>2500</v>
      </c>
      <c r="M15" s="28">
        <v>32.299999999999997</v>
      </c>
      <c r="N15" s="28">
        <v>32</v>
      </c>
      <c r="O15" s="28">
        <v>23.6</v>
      </c>
      <c r="P15" s="28">
        <f t="shared" si="0"/>
        <v>29.3</v>
      </c>
      <c r="Q15" s="28">
        <f t="shared" si="1"/>
        <v>4.9386232899462854</v>
      </c>
      <c r="R15" s="28">
        <v>79.8</v>
      </c>
      <c r="S15" s="28">
        <v>86.4</v>
      </c>
      <c r="T15" s="28">
        <v>84.8</v>
      </c>
      <c r="U15" s="28">
        <f t="shared" si="2"/>
        <v>83.666666666666671</v>
      </c>
      <c r="V15" s="28">
        <f t="shared" si="3"/>
        <v>3.4428670223134317</v>
      </c>
      <c r="W15" s="28">
        <v>15.4</v>
      </c>
      <c r="X15" s="28">
        <v>4.3</v>
      </c>
      <c r="Y15" s="28">
        <v>5.5</v>
      </c>
      <c r="Z15" s="28">
        <f t="shared" si="4"/>
        <v>8.4</v>
      </c>
      <c r="AA15" s="28">
        <f t="shared" si="5"/>
        <v>6.0917977642072154</v>
      </c>
      <c r="AC15" s="39">
        <v>90</v>
      </c>
      <c r="AD15" s="4">
        <v>8.9</v>
      </c>
      <c r="AE15" s="4">
        <v>9.1</v>
      </c>
      <c r="AF15" s="4">
        <v>8.8000000000000007</v>
      </c>
      <c r="AG15" s="28">
        <f t="shared" si="6"/>
        <v>8.9333333333333336</v>
      </c>
      <c r="AH15" s="28">
        <f t="shared" si="7"/>
        <v>0.15275252316519414</v>
      </c>
      <c r="AI15" s="4"/>
    </row>
    <row r="16" spans="12:35">
      <c r="L16" s="39">
        <v>5000</v>
      </c>
      <c r="M16" s="28">
        <v>48.8</v>
      </c>
      <c r="N16" s="28">
        <v>42</v>
      </c>
      <c r="O16" s="28">
        <v>50.9</v>
      </c>
      <c r="P16" s="28">
        <f t="shared" si="0"/>
        <v>47.233333333333327</v>
      </c>
      <c r="Q16" s="28">
        <f t="shared" si="1"/>
        <v>4.6522396040330216</v>
      </c>
      <c r="R16" s="28">
        <v>89.6</v>
      </c>
      <c r="S16" s="28">
        <v>96.8</v>
      </c>
      <c r="T16" s="28">
        <v>92.2</v>
      </c>
      <c r="U16" s="28">
        <f t="shared" si="2"/>
        <v>92.86666666666666</v>
      </c>
      <c r="V16" s="28">
        <f t="shared" si="3"/>
        <v>3.6460023770334185</v>
      </c>
      <c r="W16" s="28">
        <v>3.9</v>
      </c>
      <c r="X16" s="28">
        <v>11</v>
      </c>
      <c r="Y16" s="28">
        <v>14</v>
      </c>
      <c r="Z16" s="28">
        <f t="shared" si="4"/>
        <v>9.6333333333333329</v>
      </c>
      <c r="AA16" s="28">
        <f t="shared" si="5"/>
        <v>5.1868423277880122</v>
      </c>
      <c r="AC16" s="39">
        <v>120</v>
      </c>
      <c r="AD16" s="4">
        <v>8.9</v>
      </c>
      <c r="AE16" s="4">
        <v>9.6</v>
      </c>
      <c r="AF16" s="4">
        <v>9.1</v>
      </c>
      <c r="AG16" s="28">
        <f t="shared" si="6"/>
        <v>9.2000000000000011</v>
      </c>
      <c r="AH16" s="28">
        <f t="shared" si="7"/>
        <v>0.36055512754639862</v>
      </c>
      <c r="AI16" s="4"/>
    </row>
    <row r="17" spans="12:35">
      <c r="L17" s="39">
        <v>10000</v>
      </c>
      <c r="M17" s="28">
        <v>57.3</v>
      </c>
      <c r="N17" s="28">
        <v>51.2</v>
      </c>
      <c r="O17" s="28">
        <v>54.9</v>
      </c>
      <c r="P17" s="28">
        <f t="shared" si="0"/>
        <v>54.466666666666669</v>
      </c>
      <c r="Q17" s="28">
        <f t="shared" si="1"/>
        <v>3.0730007050655415</v>
      </c>
      <c r="R17" s="28">
        <v>97.7</v>
      </c>
      <c r="S17" s="28">
        <v>103.9</v>
      </c>
      <c r="T17" s="28">
        <v>93.3</v>
      </c>
      <c r="U17" s="28">
        <f t="shared" si="2"/>
        <v>98.300000000000011</v>
      </c>
      <c r="V17" s="28">
        <f t="shared" si="3"/>
        <v>5.3254107822777428</v>
      </c>
      <c r="W17" s="28">
        <v>10.4</v>
      </c>
      <c r="X17" s="28">
        <v>14.7</v>
      </c>
      <c r="Y17" s="28">
        <v>16.7</v>
      </c>
      <c r="Z17" s="28">
        <f t="shared" si="4"/>
        <v>13.933333333333332</v>
      </c>
      <c r="AA17" s="28">
        <f t="shared" si="5"/>
        <v>3.2192131543800175</v>
      </c>
      <c r="AC17" s="39">
        <v>150</v>
      </c>
      <c r="AD17" s="4">
        <v>8.9</v>
      </c>
      <c r="AE17" s="4">
        <v>9.6</v>
      </c>
      <c r="AF17" s="4">
        <v>9.4</v>
      </c>
      <c r="AG17" s="28">
        <f t="shared" si="6"/>
        <v>9.2999999999999989</v>
      </c>
      <c r="AH17" s="28">
        <f t="shared" si="7"/>
        <v>0.36055512754639862</v>
      </c>
      <c r="AI17" s="4"/>
    </row>
    <row r="18" spans="12:35">
      <c r="L18" s="39">
        <v>20000</v>
      </c>
      <c r="M18" s="28">
        <v>68.599999999999994</v>
      </c>
      <c r="N18" s="28">
        <v>75.2</v>
      </c>
      <c r="O18" s="28">
        <v>71.3</v>
      </c>
      <c r="P18" s="28">
        <f t="shared" si="0"/>
        <v>71.7</v>
      </c>
      <c r="Q18" s="28">
        <f t="shared" si="1"/>
        <v>3.3181320046074161</v>
      </c>
      <c r="R18" s="28">
        <v>96.5</v>
      </c>
      <c r="S18" s="28">
        <v>106.7</v>
      </c>
      <c r="T18" s="28">
        <v>95.5</v>
      </c>
      <c r="U18" s="28">
        <f t="shared" si="2"/>
        <v>99.566666666666663</v>
      </c>
      <c r="V18" s="28">
        <f t="shared" si="3"/>
        <v>6.19784908926745</v>
      </c>
      <c r="W18" s="28">
        <v>21.9</v>
      </c>
      <c r="X18" s="28">
        <v>15.9</v>
      </c>
      <c r="Y18" s="28">
        <v>14.7</v>
      </c>
      <c r="Z18" s="28">
        <f t="shared" si="4"/>
        <v>17.5</v>
      </c>
      <c r="AA18" s="28">
        <f t="shared" si="5"/>
        <v>3.8574603043971813</v>
      </c>
      <c r="AC18" s="39">
        <v>180</v>
      </c>
      <c r="AD18" s="4">
        <v>9.1999999999999993</v>
      </c>
      <c r="AE18" s="4">
        <v>9.1999999999999993</v>
      </c>
      <c r="AF18" s="4">
        <v>9.6</v>
      </c>
      <c r="AG18" s="28">
        <f t="shared" si="6"/>
        <v>9.3333333333333339</v>
      </c>
      <c r="AH18" s="28">
        <f t="shared" si="7"/>
        <v>0.23094010767585052</v>
      </c>
      <c r="AI18" s="4"/>
    </row>
    <row r="19" spans="12:35">
      <c r="AC19" s="39">
        <v>240</v>
      </c>
      <c r="AD19" s="4">
        <v>9.3000000000000007</v>
      </c>
      <c r="AE19" s="4">
        <v>9.5</v>
      </c>
      <c r="AF19" s="4">
        <v>9.9</v>
      </c>
      <c r="AG19" s="28">
        <f t="shared" si="6"/>
        <v>9.5666666666666682</v>
      </c>
      <c r="AH19" s="28">
        <f t="shared" si="7"/>
        <v>0.30550504633038922</v>
      </c>
      <c r="AI19" s="4"/>
    </row>
    <row r="20" spans="12:35" ht="17" thickBot="1"/>
    <row r="21" spans="12:35" ht="18" thickTop="1" thickBot="1">
      <c r="AD21" s="29" t="s">
        <v>30</v>
      </c>
      <c r="AE21" s="29"/>
      <c r="AF21" s="29"/>
      <c r="AG21" s="29"/>
      <c r="AH21" s="29"/>
    </row>
    <row r="22" spans="12:35" ht="18" thickTop="1" thickBot="1">
      <c r="AC22" s="41" t="s">
        <v>16</v>
      </c>
      <c r="AD22" s="15" t="s">
        <v>0</v>
      </c>
      <c r="AE22" s="15" t="s">
        <v>1</v>
      </c>
      <c r="AF22" s="15" t="s">
        <v>2</v>
      </c>
      <c r="AG22" s="15" t="s">
        <v>11</v>
      </c>
      <c r="AH22" s="15" t="s">
        <v>21</v>
      </c>
    </row>
    <row r="23" spans="12:35" ht="17" thickTop="1">
      <c r="AC23" s="39">
        <v>0</v>
      </c>
      <c r="AD23" s="4">
        <v>0</v>
      </c>
      <c r="AE23" s="4">
        <v>0</v>
      </c>
      <c r="AF23" s="4">
        <v>0</v>
      </c>
      <c r="AG23" s="28">
        <f t="shared" ref="AG23:AG34" si="8">AVERAGE(AD23:AF23)</f>
        <v>0</v>
      </c>
      <c r="AH23" s="28">
        <f t="shared" ref="AH23:AH34" si="9">STDEV(AD23:AF23)</f>
        <v>0</v>
      </c>
    </row>
    <row r="24" spans="12:35">
      <c r="AC24" s="39">
        <v>3</v>
      </c>
      <c r="AD24" s="4">
        <v>0</v>
      </c>
      <c r="AE24" s="4">
        <v>0.9</v>
      </c>
      <c r="AF24" s="4">
        <v>0.9</v>
      </c>
      <c r="AG24" s="28">
        <f t="shared" si="8"/>
        <v>0.6</v>
      </c>
      <c r="AH24" s="28">
        <f t="shared" si="9"/>
        <v>0.51961524227066325</v>
      </c>
    </row>
    <row r="25" spans="12:35">
      <c r="AC25" s="39">
        <v>5</v>
      </c>
      <c r="AD25" s="4">
        <v>0.9</v>
      </c>
      <c r="AE25" s="4">
        <v>1.7</v>
      </c>
      <c r="AF25" s="4">
        <v>1.5</v>
      </c>
      <c r="AG25" s="28">
        <f t="shared" si="8"/>
        <v>1.3666666666666665</v>
      </c>
      <c r="AH25" s="28">
        <f t="shared" si="9"/>
        <v>0.41633319989322654</v>
      </c>
    </row>
    <row r="26" spans="12:35">
      <c r="AC26" s="39">
        <v>10</v>
      </c>
      <c r="AD26" s="4">
        <v>1.5</v>
      </c>
      <c r="AE26" s="4">
        <v>2.2999999999999998</v>
      </c>
      <c r="AF26" s="4">
        <v>2</v>
      </c>
      <c r="AG26" s="28">
        <f t="shared" si="8"/>
        <v>1.9333333333333333</v>
      </c>
      <c r="AH26" s="28">
        <f t="shared" si="9"/>
        <v>0.40414518843273778</v>
      </c>
    </row>
    <row r="27" spans="12:35">
      <c r="AC27" s="39">
        <v>15</v>
      </c>
      <c r="AD27" s="4">
        <v>1.8</v>
      </c>
      <c r="AE27" s="4">
        <v>3.3</v>
      </c>
      <c r="AF27" s="4">
        <v>2.6</v>
      </c>
      <c r="AG27" s="28">
        <f t="shared" si="8"/>
        <v>2.5666666666666664</v>
      </c>
      <c r="AH27" s="28">
        <f t="shared" si="9"/>
        <v>0.75055534994651418</v>
      </c>
    </row>
    <row r="28" spans="12:35">
      <c r="AC28" s="39">
        <v>20</v>
      </c>
      <c r="AD28" s="4">
        <v>2.8</v>
      </c>
      <c r="AE28" s="4">
        <v>4.0999999999999996</v>
      </c>
      <c r="AF28" s="4">
        <v>3.7</v>
      </c>
      <c r="AG28" s="28">
        <f t="shared" si="8"/>
        <v>3.5333333333333332</v>
      </c>
      <c r="AH28" s="28">
        <f t="shared" si="9"/>
        <v>0.66583281184794063</v>
      </c>
    </row>
    <row r="29" spans="12:35">
      <c r="AC29" s="39">
        <v>30</v>
      </c>
      <c r="AD29" s="4">
        <v>3.7</v>
      </c>
      <c r="AE29" s="4">
        <v>6.7</v>
      </c>
      <c r="AF29" s="4">
        <v>6.2</v>
      </c>
      <c r="AG29" s="28">
        <f t="shared" si="8"/>
        <v>5.5333333333333341</v>
      </c>
      <c r="AH29" s="28">
        <f t="shared" si="9"/>
        <v>1.6072751268321577</v>
      </c>
    </row>
    <row r="30" spans="12:35">
      <c r="AC30" s="39">
        <v>60</v>
      </c>
      <c r="AD30" s="4">
        <v>6.3</v>
      </c>
      <c r="AE30" s="4">
        <v>7.2</v>
      </c>
      <c r="AF30" s="4">
        <v>7.5</v>
      </c>
      <c r="AG30" s="28">
        <f t="shared" si="8"/>
        <v>7</v>
      </c>
      <c r="AH30" s="28">
        <f t="shared" si="9"/>
        <v>0.62449979983983994</v>
      </c>
    </row>
    <row r="31" spans="12:35">
      <c r="AC31" s="39">
        <v>90</v>
      </c>
      <c r="AD31" s="4">
        <v>7.1</v>
      </c>
      <c r="AE31" s="4">
        <v>7.8</v>
      </c>
      <c r="AF31" s="4">
        <v>7.5</v>
      </c>
      <c r="AG31" s="28">
        <f t="shared" si="8"/>
        <v>7.4666666666666659</v>
      </c>
      <c r="AH31" s="28">
        <f t="shared" si="9"/>
        <v>0.35118845842842472</v>
      </c>
    </row>
    <row r="32" spans="12:35">
      <c r="AC32" s="39">
        <v>120</v>
      </c>
      <c r="AD32" s="4">
        <v>8.1</v>
      </c>
      <c r="AE32" s="4">
        <v>8.4</v>
      </c>
      <c r="AF32" s="4">
        <v>7.5</v>
      </c>
      <c r="AG32" s="28">
        <f t="shared" si="8"/>
        <v>8</v>
      </c>
      <c r="AH32" s="28">
        <f t="shared" si="9"/>
        <v>0.45825756949558411</v>
      </c>
    </row>
    <row r="33" spans="29:34">
      <c r="AC33" s="39">
        <v>180</v>
      </c>
      <c r="AD33" s="4">
        <v>8.9</v>
      </c>
      <c r="AE33" s="4">
        <v>9</v>
      </c>
      <c r="AF33" s="4">
        <v>9</v>
      </c>
      <c r="AG33" s="28">
        <f t="shared" si="8"/>
        <v>8.9666666666666668</v>
      </c>
      <c r="AH33" s="28">
        <f t="shared" si="9"/>
        <v>5.7735026918962373E-2</v>
      </c>
    </row>
    <row r="34" spans="29:34">
      <c r="AC34" s="39">
        <v>240</v>
      </c>
      <c r="AD34" s="4">
        <v>8.9</v>
      </c>
      <c r="AE34" s="4">
        <v>9.1</v>
      </c>
      <c r="AF34" s="4">
        <v>8.6</v>
      </c>
      <c r="AG34" s="28">
        <f t="shared" si="8"/>
        <v>8.8666666666666671</v>
      </c>
      <c r="AH34" s="28">
        <f t="shared" si="9"/>
        <v>0.25166114784235838</v>
      </c>
    </row>
  </sheetData>
  <mergeCells count="7">
    <mergeCell ref="AD3:AH3"/>
    <mergeCell ref="AD21:AH21"/>
    <mergeCell ref="AD2:AH2"/>
    <mergeCell ref="M3:Q3"/>
    <mergeCell ref="R3:V3"/>
    <mergeCell ref="W3:AA3"/>
    <mergeCell ref="M2:AA2"/>
  </mergeCells>
  <pageMargins left="0.7" right="0.7" top="0.75" bottom="0.75" header="0.3" footer="0.3"/>
  <ignoredErrors>
    <ignoredError sqref="P5:Q18 AG5:AH19 AG23:AH34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0D59-9173-DC40-9E15-9200AFACB229}">
  <dimension ref="B1:AZ41"/>
  <sheetViews>
    <sheetView topLeftCell="I1" workbookViewId="0">
      <selection activeCell="W2" sqref="W2:AC9"/>
    </sheetView>
  </sheetViews>
  <sheetFormatPr baseColWidth="10" defaultRowHeight="16"/>
  <cols>
    <col min="1" max="1" width="10.83203125" style="1"/>
    <col min="2" max="2" width="11.1640625" style="1" bestFit="1" customWidth="1"/>
    <col min="3" max="5" width="7" style="1" bestFit="1" customWidth="1"/>
    <col min="6" max="6" width="9.33203125" style="1" bestFit="1" customWidth="1"/>
    <col min="7" max="7" width="7.83203125" style="1" bestFit="1" customWidth="1"/>
    <col min="8" max="8" width="3.6640625" style="1" customWidth="1"/>
    <col min="9" max="9" width="17.1640625" style="1" bestFit="1" customWidth="1"/>
    <col min="10" max="12" width="7" style="1" bestFit="1" customWidth="1"/>
    <col min="13" max="13" width="9.33203125" style="1" bestFit="1" customWidth="1"/>
    <col min="14" max="14" width="7.83203125" style="1" bestFit="1" customWidth="1"/>
    <col min="15" max="15" width="3.33203125" style="1" customWidth="1"/>
    <col min="16" max="16" width="17.1640625" style="1" bestFit="1" customWidth="1"/>
    <col min="17" max="19" width="7" style="1" bestFit="1" customWidth="1"/>
    <col min="20" max="20" width="9.33203125" style="1" bestFit="1" customWidth="1"/>
    <col min="21" max="21" width="7.83203125" style="1" bestFit="1" customWidth="1"/>
    <col min="22" max="22" width="3.33203125" style="1" customWidth="1"/>
    <col min="23" max="23" width="14" style="1" bestFit="1" customWidth="1"/>
    <col min="24" max="26" width="7" style="1" bestFit="1" customWidth="1"/>
    <col min="27" max="27" width="9.33203125" style="1" bestFit="1" customWidth="1"/>
    <col min="28" max="28" width="7.83203125" style="1" bestFit="1" customWidth="1"/>
    <col min="29" max="29" width="8.1640625" style="1" bestFit="1" customWidth="1"/>
    <col min="30" max="30" width="4.5" style="1" customWidth="1"/>
    <col min="31" max="31" width="11.33203125" style="1" bestFit="1" customWidth="1"/>
    <col min="32" max="34" width="7" style="1" bestFit="1" customWidth="1"/>
    <col min="35" max="35" width="9.33203125" style="1" bestFit="1" customWidth="1"/>
    <col min="36" max="36" width="7.83203125" style="1" bestFit="1" customWidth="1"/>
    <col min="37" max="37" width="3.5" style="1" customWidth="1"/>
    <col min="38" max="38" width="14" style="1" bestFit="1" customWidth="1"/>
    <col min="39" max="39" width="9.33203125" style="1" bestFit="1" customWidth="1"/>
    <col min="40" max="40" width="8.1640625" style="1" bestFit="1" customWidth="1"/>
    <col min="41" max="41" width="9.33203125" style="1" bestFit="1" customWidth="1"/>
    <col min="42" max="42" width="9.83203125" style="1" bestFit="1" customWidth="1"/>
    <col min="43" max="43" width="7.83203125" style="1" bestFit="1" customWidth="1"/>
    <col min="44" max="16384" width="10.83203125" style="1"/>
  </cols>
  <sheetData>
    <row r="1" spans="2:52" ht="17" thickBot="1"/>
    <row r="2" spans="2:52" ht="23" thickTop="1" thickBot="1">
      <c r="B2" s="38" t="s">
        <v>39</v>
      </c>
      <c r="C2" s="38"/>
      <c r="D2" s="38"/>
      <c r="E2" s="38"/>
      <c r="F2" s="38"/>
      <c r="G2" s="38"/>
      <c r="I2" s="38" t="s">
        <v>43</v>
      </c>
      <c r="J2" s="38"/>
      <c r="K2" s="38"/>
      <c r="L2" s="38"/>
      <c r="M2" s="38"/>
      <c r="N2" s="38"/>
      <c r="P2" s="38" t="s">
        <v>44</v>
      </c>
      <c r="Q2" s="38"/>
      <c r="R2" s="38"/>
      <c r="S2" s="38"/>
      <c r="T2" s="38"/>
      <c r="U2" s="38"/>
      <c r="W2" s="38" t="s">
        <v>51</v>
      </c>
      <c r="X2" s="38"/>
      <c r="Y2" s="38"/>
      <c r="Z2" s="38"/>
      <c r="AA2" s="38"/>
      <c r="AB2" s="38"/>
      <c r="AC2" s="38"/>
      <c r="AF2" s="38" t="s">
        <v>55</v>
      </c>
      <c r="AG2" s="38"/>
      <c r="AH2" s="38"/>
      <c r="AI2" s="38"/>
      <c r="AJ2" s="38"/>
      <c r="AL2" s="47" t="s">
        <v>56</v>
      </c>
      <c r="AM2" s="48"/>
      <c r="AN2" s="48"/>
      <c r="AO2" s="49"/>
    </row>
    <row r="3" spans="2:52" ht="18" thickTop="1" thickBot="1">
      <c r="B3" s="42" t="s">
        <v>34</v>
      </c>
      <c r="C3" s="43"/>
      <c r="D3" s="43"/>
      <c r="E3" s="43"/>
      <c r="F3" s="43"/>
      <c r="G3" s="44"/>
      <c r="I3" s="29" t="s">
        <v>40</v>
      </c>
      <c r="J3" s="29"/>
      <c r="K3" s="29"/>
      <c r="L3" s="29"/>
      <c r="M3" s="29"/>
      <c r="N3" s="29"/>
      <c r="P3" s="29" t="s">
        <v>41</v>
      </c>
      <c r="Q3" s="29"/>
      <c r="R3" s="29"/>
      <c r="S3" s="29"/>
      <c r="T3" s="29"/>
      <c r="U3" s="29"/>
      <c r="AF3" s="29" t="s">
        <v>48</v>
      </c>
      <c r="AG3" s="29"/>
      <c r="AH3" s="29"/>
      <c r="AI3" s="29"/>
      <c r="AJ3" s="29"/>
    </row>
    <row r="4" spans="2:52" ht="20" thickTop="1" thickBot="1">
      <c r="B4" s="41" t="s">
        <v>36</v>
      </c>
      <c r="C4" s="15" t="s">
        <v>0</v>
      </c>
      <c r="D4" s="15" t="s">
        <v>1</v>
      </c>
      <c r="E4" s="15" t="s">
        <v>2</v>
      </c>
      <c r="F4" s="15" t="s">
        <v>11</v>
      </c>
      <c r="G4" s="15" t="s">
        <v>21</v>
      </c>
      <c r="I4" s="41" t="s">
        <v>42</v>
      </c>
      <c r="J4" s="15" t="s">
        <v>0</v>
      </c>
      <c r="K4" s="15" t="s">
        <v>1</v>
      </c>
      <c r="L4" s="15" t="s">
        <v>2</v>
      </c>
      <c r="M4" s="15" t="s">
        <v>11</v>
      </c>
      <c r="N4" s="15" t="s">
        <v>21</v>
      </c>
      <c r="P4" s="41" t="s">
        <v>42</v>
      </c>
      <c r="Q4" s="15" t="s">
        <v>0</v>
      </c>
      <c r="R4" s="15" t="s">
        <v>1</v>
      </c>
      <c r="S4" s="15" t="s">
        <v>2</v>
      </c>
      <c r="T4" s="15" t="s">
        <v>11</v>
      </c>
      <c r="U4" s="15" t="s">
        <v>21</v>
      </c>
      <c r="W4" s="16" t="s">
        <v>46</v>
      </c>
      <c r="X4" s="15" t="s">
        <v>0</v>
      </c>
      <c r="Y4" s="15" t="s">
        <v>1</v>
      </c>
      <c r="Z4" s="15" t="s">
        <v>2</v>
      </c>
      <c r="AA4" s="15" t="s">
        <v>11</v>
      </c>
      <c r="AB4" s="15" t="s">
        <v>21</v>
      </c>
      <c r="AC4" s="15" t="s">
        <v>52</v>
      </c>
      <c r="AE4" s="41" t="s">
        <v>16</v>
      </c>
      <c r="AF4" s="15" t="s">
        <v>0</v>
      </c>
      <c r="AG4" s="15" t="s">
        <v>1</v>
      </c>
      <c r="AH4" s="15" t="s">
        <v>2</v>
      </c>
      <c r="AI4" s="15" t="s">
        <v>11</v>
      </c>
      <c r="AJ4" s="15" t="s">
        <v>21</v>
      </c>
      <c r="AL4" s="16" t="s">
        <v>46</v>
      </c>
      <c r="AM4" s="15" t="s">
        <v>0</v>
      </c>
      <c r="AN4" s="15" t="s">
        <v>1</v>
      </c>
      <c r="AO4" s="15" t="s">
        <v>2</v>
      </c>
    </row>
    <row r="5" spans="2:52" ht="17" thickTop="1">
      <c r="B5" s="40">
        <v>0</v>
      </c>
      <c r="C5" s="4">
        <v>12277</v>
      </c>
      <c r="D5" s="4">
        <v>19966</v>
      </c>
      <c r="E5" s="4">
        <v>11688</v>
      </c>
      <c r="F5" s="46">
        <f>AVERAGE(C5:E5)</f>
        <v>14643.666666666666</v>
      </c>
      <c r="G5" s="46">
        <f>STDEV(C5:E5)</f>
        <v>4618.6745212596779</v>
      </c>
      <c r="I5" s="40">
        <v>0</v>
      </c>
      <c r="J5" s="4">
        <v>0</v>
      </c>
      <c r="K5" s="4">
        <v>0</v>
      </c>
      <c r="L5" s="4">
        <v>0</v>
      </c>
      <c r="M5" s="46">
        <f>AVERAGE(J5:L5)</f>
        <v>0</v>
      </c>
      <c r="N5" s="46">
        <f>STDEV(J5:L5)</f>
        <v>0</v>
      </c>
      <c r="P5" s="40">
        <v>0</v>
      </c>
      <c r="Q5" s="4">
        <v>0</v>
      </c>
      <c r="R5" s="4">
        <v>0</v>
      </c>
      <c r="S5" s="4">
        <v>0</v>
      </c>
      <c r="T5" s="46">
        <f>AVERAGE(Q5:S5)</f>
        <v>0</v>
      </c>
      <c r="U5" s="46">
        <f>STDEV(Q5:S5)</f>
        <v>0</v>
      </c>
      <c r="W5" s="21" t="s">
        <v>47</v>
      </c>
      <c r="X5" s="4">
        <v>11.9</v>
      </c>
      <c r="Y5" s="4">
        <v>13.4</v>
      </c>
      <c r="Z5" s="4">
        <v>13.3</v>
      </c>
      <c r="AA5" s="20">
        <f>AVERAGE(X5:Z5)</f>
        <v>12.866666666666667</v>
      </c>
      <c r="AB5" s="46">
        <f>STDEV(X5:Z5)</f>
        <v>0.83864970836060837</v>
      </c>
      <c r="AC5" s="1" t="s">
        <v>54</v>
      </c>
      <c r="AE5" s="39">
        <v>0</v>
      </c>
      <c r="AF5" s="4">
        <v>0</v>
      </c>
      <c r="AG5" s="4">
        <v>0</v>
      </c>
      <c r="AH5" s="4">
        <v>0</v>
      </c>
      <c r="AI5" s="28">
        <f>AVERAGE(AF5:AH5)</f>
        <v>0</v>
      </c>
      <c r="AJ5" s="28">
        <f>STDEV(AF5:AH5)</f>
        <v>0</v>
      </c>
      <c r="AL5" s="21" t="s">
        <v>47</v>
      </c>
      <c r="AM5" s="4">
        <v>1000</v>
      </c>
      <c r="AN5" s="4">
        <v>1000</v>
      </c>
      <c r="AO5" s="4">
        <v>1000</v>
      </c>
    </row>
    <row r="6" spans="2:52">
      <c r="B6" s="40">
        <v>15</v>
      </c>
      <c r="C6" s="4">
        <v>31073</v>
      </c>
      <c r="D6" s="4">
        <v>32029</v>
      </c>
      <c r="E6" s="4">
        <v>32394</v>
      </c>
      <c r="F6" s="46">
        <f t="shared" ref="F6:F11" si="0">AVERAGE(C6:E6)</f>
        <v>31832</v>
      </c>
      <c r="G6" s="46">
        <f t="shared" ref="G6:G11" si="1">STDEV(C6:E6)</f>
        <v>682.17812923018869</v>
      </c>
      <c r="I6" s="40">
        <v>0.1</v>
      </c>
      <c r="J6" s="4">
        <v>0</v>
      </c>
      <c r="K6" s="4">
        <v>0</v>
      </c>
      <c r="L6" s="4">
        <v>0</v>
      </c>
      <c r="M6" s="46">
        <f t="shared" ref="M6:M12" si="2">AVERAGE(J6:L6)</f>
        <v>0</v>
      </c>
      <c r="N6" s="46">
        <f t="shared" ref="N6:N12" si="3">STDEV(J6:L6)</f>
        <v>0</v>
      </c>
      <c r="P6" s="40">
        <v>0.1</v>
      </c>
      <c r="Q6" s="4">
        <v>0</v>
      </c>
      <c r="R6" s="4">
        <v>0</v>
      </c>
      <c r="S6" s="4">
        <v>0</v>
      </c>
      <c r="T6" s="46">
        <f t="shared" ref="T6:T12" si="4">AVERAGE(Q6:S6)</f>
        <v>0</v>
      </c>
      <c r="U6" s="46">
        <f t="shared" ref="U6:U12" si="5">STDEV(Q6:S6)</f>
        <v>0</v>
      </c>
      <c r="W6" s="21" t="s">
        <v>48</v>
      </c>
      <c r="X6" s="4">
        <v>30.4</v>
      </c>
      <c r="Y6" s="4">
        <v>25.6</v>
      </c>
      <c r="Z6" s="4">
        <v>27.3</v>
      </c>
      <c r="AA6" s="20">
        <f t="shared" ref="AA6:AA9" si="6">AVERAGE(X6:Z6)</f>
        <v>27.766666666666666</v>
      </c>
      <c r="AB6" s="46">
        <f t="shared" ref="AB6:AB9" si="7">STDEV(X6:Z6)</f>
        <v>2.4337899115029069</v>
      </c>
      <c r="AC6" s="1">
        <v>4.5999999999999999E-3</v>
      </c>
      <c r="AE6" s="39">
        <v>1</v>
      </c>
      <c r="AF6" s="4">
        <v>0</v>
      </c>
      <c r="AG6" s="4">
        <v>0</v>
      </c>
      <c r="AH6" s="4">
        <v>0</v>
      </c>
      <c r="AI6" s="28">
        <f t="shared" ref="AI6:AI19" si="8">AVERAGE(AF6:AH6)</f>
        <v>0</v>
      </c>
      <c r="AJ6" s="28">
        <f t="shared" ref="AJ6:AJ19" si="9">STDEV(AF6:AH6)</f>
        <v>0</v>
      </c>
      <c r="AL6" s="21" t="s">
        <v>45</v>
      </c>
      <c r="AM6" s="4">
        <v>1</v>
      </c>
      <c r="AN6" s="4">
        <v>1</v>
      </c>
      <c r="AO6" s="4">
        <v>1</v>
      </c>
    </row>
    <row r="7" spans="2:52">
      <c r="B7" s="40">
        <v>30</v>
      </c>
      <c r="C7" s="4">
        <v>46405</v>
      </c>
      <c r="D7" s="4">
        <v>48541</v>
      </c>
      <c r="E7" s="4">
        <v>47491</v>
      </c>
      <c r="F7" s="46">
        <f t="shared" si="0"/>
        <v>47479</v>
      </c>
      <c r="G7" s="46">
        <f t="shared" si="1"/>
        <v>1068.0505606009483</v>
      </c>
      <c r="I7" s="40">
        <v>0.5</v>
      </c>
      <c r="J7" s="4">
        <v>0.4</v>
      </c>
      <c r="K7" s="4">
        <v>0.6</v>
      </c>
      <c r="L7" s="4">
        <v>0.3</v>
      </c>
      <c r="M7" s="46">
        <f t="shared" si="2"/>
        <v>0.43333333333333335</v>
      </c>
      <c r="N7" s="46">
        <f t="shared" si="3"/>
        <v>0.15275252316519461</v>
      </c>
      <c r="P7" s="40">
        <v>0.5</v>
      </c>
      <c r="Q7" s="4">
        <v>6.5</v>
      </c>
      <c r="R7" s="4">
        <v>5.5</v>
      </c>
      <c r="S7" s="4">
        <v>7.9</v>
      </c>
      <c r="T7" s="46">
        <f t="shared" si="4"/>
        <v>6.6333333333333329</v>
      </c>
      <c r="U7" s="46">
        <f t="shared" si="5"/>
        <v>1.2055427546683475</v>
      </c>
      <c r="W7" s="21" t="s">
        <v>49</v>
      </c>
      <c r="X7" s="4">
        <v>0.5</v>
      </c>
      <c r="Y7" s="4">
        <v>1.2</v>
      </c>
      <c r="Z7" s="4">
        <v>0</v>
      </c>
      <c r="AA7" s="20">
        <f t="shared" si="6"/>
        <v>0.56666666666666665</v>
      </c>
      <c r="AB7" s="46">
        <f t="shared" si="7"/>
        <v>0.60277137733417085</v>
      </c>
      <c r="AC7" s="1" t="s">
        <v>53</v>
      </c>
      <c r="AE7" s="39">
        <v>3</v>
      </c>
      <c r="AF7" s="4">
        <v>0</v>
      </c>
      <c r="AG7" s="4">
        <v>0</v>
      </c>
      <c r="AH7" s="4">
        <v>0</v>
      </c>
      <c r="AI7" s="28">
        <f t="shared" si="8"/>
        <v>0</v>
      </c>
      <c r="AJ7" s="28">
        <f t="shared" si="9"/>
        <v>0</v>
      </c>
      <c r="AL7" s="21" t="s">
        <v>48</v>
      </c>
      <c r="AM7" s="4">
        <v>10</v>
      </c>
      <c r="AN7" s="4">
        <v>1</v>
      </c>
      <c r="AO7" s="4">
        <v>10</v>
      </c>
    </row>
    <row r="8" spans="2:52">
      <c r="B8" s="40">
        <v>45</v>
      </c>
      <c r="C8" s="4">
        <v>56332</v>
      </c>
      <c r="D8" s="4">
        <v>58192</v>
      </c>
      <c r="E8" s="4">
        <v>58237</v>
      </c>
      <c r="F8" s="46">
        <f t="shared" si="0"/>
        <v>57587</v>
      </c>
      <c r="G8" s="46">
        <f t="shared" si="1"/>
        <v>1087.0947520800567</v>
      </c>
      <c r="I8" s="40">
        <v>1</v>
      </c>
      <c r="J8" s="4">
        <v>0.9</v>
      </c>
      <c r="K8" s="4">
        <v>0.6</v>
      </c>
      <c r="L8" s="4">
        <v>0.8</v>
      </c>
      <c r="M8" s="46">
        <f t="shared" si="2"/>
        <v>0.76666666666666661</v>
      </c>
      <c r="N8" s="46">
        <f t="shared" si="3"/>
        <v>0.15275252316519533</v>
      </c>
      <c r="P8" s="40">
        <v>1</v>
      </c>
      <c r="Q8" s="4">
        <v>9.8000000000000007</v>
      </c>
      <c r="R8" s="4">
        <v>10.4</v>
      </c>
      <c r="S8" s="4">
        <v>10.199999999999999</v>
      </c>
      <c r="T8" s="46">
        <f t="shared" si="4"/>
        <v>10.133333333333335</v>
      </c>
      <c r="U8" s="46">
        <f t="shared" si="5"/>
        <v>0.305505046330389</v>
      </c>
      <c r="W8" s="21" t="s">
        <v>45</v>
      </c>
      <c r="X8" s="4">
        <v>16.899999999999999</v>
      </c>
      <c r="Y8" s="4">
        <v>14.3</v>
      </c>
      <c r="Z8" s="4">
        <v>15.2</v>
      </c>
      <c r="AA8" s="20">
        <f t="shared" si="6"/>
        <v>15.466666666666667</v>
      </c>
      <c r="AB8" s="46">
        <f t="shared" si="7"/>
        <v>1.3203534880225563</v>
      </c>
      <c r="AC8" s="1">
        <v>5.5E-2</v>
      </c>
      <c r="AE8" s="39">
        <v>5</v>
      </c>
      <c r="AF8" s="4">
        <v>0</v>
      </c>
      <c r="AG8" s="4">
        <v>0</v>
      </c>
      <c r="AH8" s="4">
        <v>0</v>
      </c>
      <c r="AI8" s="28">
        <f t="shared" si="8"/>
        <v>0</v>
      </c>
      <c r="AJ8" s="28">
        <f t="shared" si="9"/>
        <v>0</v>
      </c>
      <c r="AL8" s="21" t="s">
        <v>49</v>
      </c>
      <c r="AM8" s="4">
        <v>10000</v>
      </c>
      <c r="AN8" s="4">
        <v>100000</v>
      </c>
      <c r="AO8" s="4">
        <v>100000</v>
      </c>
    </row>
    <row r="9" spans="2:52">
      <c r="B9" s="40">
        <v>60</v>
      </c>
      <c r="C9" s="4">
        <v>62191</v>
      </c>
      <c r="D9" s="4">
        <v>67740</v>
      </c>
      <c r="E9" s="4">
        <v>67008</v>
      </c>
      <c r="F9" s="46">
        <f t="shared" si="0"/>
        <v>65646.333333333328</v>
      </c>
      <c r="G9" s="46">
        <f t="shared" si="1"/>
        <v>3014.706011095167</v>
      </c>
      <c r="I9" s="40">
        <v>2</v>
      </c>
      <c r="J9" s="4">
        <v>1.1000000000000001</v>
      </c>
      <c r="K9" s="4">
        <v>0.9</v>
      </c>
      <c r="L9" s="4">
        <v>1.1000000000000001</v>
      </c>
      <c r="M9" s="46">
        <f t="shared" si="2"/>
        <v>1.0333333333333334</v>
      </c>
      <c r="N9" s="46">
        <f t="shared" si="3"/>
        <v>0.11547005383792519</v>
      </c>
      <c r="P9" s="40">
        <v>2</v>
      </c>
      <c r="Q9" s="4">
        <v>11.6</v>
      </c>
      <c r="R9" s="4">
        <v>10.5</v>
      </c>
      <c r="S9" s="4">
        <v>12.7</v>
      </c>
      <c r="T9" s="46">
        <f t="shared" si="4"/>
        <v>11.6</v>
      </c>
      <c r="U9" s="46">
        <f t="shared" si="5"/>
        <v>1.0999999999999996</v>
      </c>
      <c r="W9" s="21" t="s">
        <v>50</v>
      </c>
      <c r="X9" s="4">
        <v>12.8</v>
      </c>
      <c r="Y9" s="4">
        <v>14.7</v>
      </c>
      <c r="Z9" s="4">
        <v>10.6</v>
      </c>
      <c r="AA9" s="20">
        <f t="shared" si="6"/>
        <v>12.700000000000001</v>
      </c>
      <c r="AB9" s="46">
        <f t="shared" si="7"/>
        <v>2.0518284528683139</v>
      </c>
      <c r="AC9" s="1">
        <v>0.90559999999999996</v>
      </c>
      <c r="AE9" s="39">
        <v>7</v>
      </c>
      <c r="AF9" s="4">
        <v>0</v>
      </c>
      <c r="AG9" s="4">
        <v>0</v>
      </c>
      <c r="AH9" s="4">
        <v>0</v>
      </c>
      <c r="AI9" s="28">
        <f t="shared" si="8"/>
        <v>0</v>
      </c>
      <c r="AJ9" s="28">
        <f t="shared" si="9"/>
        <v>0</v>
      </c>
      <c r="AL9" s="21" t="s">
        <v>50</v>
      </c>
      <c r="AM9" s="4">
        <v>1000000</v>
      </c>
      <c r="AN9" s="4">
        <v>100000</v>
      </c>
      <c r="AO9" s="4">
        <v>1000000</v>
      </c>
    </row>
    <row r="10" spans="2:52">
      <c r="B10" s="40">
        <v>75</v>
      </c>
      <c r="C10" s="4">
        <v>64585</v>
      </c>
      <c r="D10" s="4">
        <v>71642</v>
      </c>
      <c r="E10" s="4">
        <v>70008</v>
      </c>
      <c r="F10" s="46">
        <f t="shared" si="0"/>
        <v>68745</v>
      </c>
      <c r="G10" s="46">
        <f t="shared" si="1"/>
        <v>3694.1425256749367</v>
      </c>
      <c r="I10" s="40">
        <v>5</v>
      </c>
      <c r="J10" s="4">
        <v>1.3</v>
      </c>
      <c r="K10" s="4">
        <v>1.7</v>
      </c>
      <c r="L10" s="4">
        <v>2</v>
      </c>
      <c r="M10" s="46">
        <f t="shared" si="2"/>
        <v>1.6666666666666667</v>
      </c>
      <c r="N10" s="46">
        <f t="shared" si="3"/>
        <v>0.35118845842842428</v>
      </c>
      <c r="P10" s="40">
        <v>5</v>
      </c>
      <c r="Q10" s="4">
        <v>10.8</v>
      </c>
      <c r="R10" s="4">
        <v>12.9</v>
      </c>
      <c r="S10" s="4">
        <v>13</v>
      </c>
      <c r="T10" s="46">
        <f t="shared" si="4"/>
        <v>12.233333333333334</v>
      </c>
      <c r="U10" s="46">
        <f t="shared" si="5"/>
        <v>1.2423096769056146</v>
      </c>
      <c r="AE10" s="39">
        <v>10</v>
      </c>
      <c r="AF10" s="4">
        <v>0</v>
      </c>
      <c r="AG10" s="4">
        <v>0</v>
      </c>
      <c r="AH10" s="4">
        <v>0</v>
      </c>
      <c r="AI10" s="28">
        <f t="shared" si="8"/>
        <v>0</v>
      </c>
      <c r="AJ10" s="28">
        <f t="shared" si="9"/>
        <v>0</v>
      </c>
    </row>
    <row r="11" spans="2:52">
      <c r="B11" s="40">
        <v>90</v>
      </c>
      <c r="C11" s="4">
        <v>63118</v>
      </c>
      <c r="D11" s="4">
        <v>71292</v>
      </c>
      <c r="E11" s="4">
        <v>69939</v>
      </c>
      <c r="F11" s="46">
        <f t="shared" si="0"/>
        <v>68116.333333333328</v>
      </c>
      <c r="G11" s="46">
        <f t="shared" si="1"/>
        <v>4381.2274916207371</v>
      </c>
      <c r="I11" s="40">
        <v>10</v>
      </c>
      <c r="J11" s="4">
        <v>2.6</v>
      </c>
      <c r="K11" s="4">
        <v>2.2999999999999998</v>
      </c>
      <c r="L11" s="4">
        <v>2.4</v>
      </c>
      <c r="M11" s="46">
        <f t="shared" si="2"/>
        <v>2.4333333333333336</v>
      </c>
      <c r="N11" s="46">
        <f t="shared" si="3"/>
        <v>0.1527525231651948</v>
      </c>
      <c r="P11" s="40">
        <v>10</v>
      </c>
      <c r="Q11" s="4">
        <v>11.9</v>
      </c>
      <c r="R11" s="4">
        <v>13.4</v>
      </c>
      <c r="S11" s="4">
        <v>13.3</v>
      </c>
      <c r="T11" s="46">
        <f t="shared" si="4"/>
        <v>12.866666666666667</v>
      </c>
      <c r="U11" s="46">
        <f t="shared" si="5"/>
        <v>0.83864970836060837</v>
      </c>
      <c r="AE11" s="39">
        <v>15</v>
      </c>
      <c r="AF11" s="4">
        <v>0</v>
      </c>
      <c r="AG11" s="4">
        <v>0</v>
      </c>
      <c r="AH11" s="4">
        <v>0</v>
      </c>
      <c r="AI11" s="28">
        <f t="shared" si="8"/>
        <v>0</v>
      </c>
      <c r="AJ11" s="28">
        <f t="shared" si="9"/>
        <v>0</v>
      </c>
    </row>
    <row r="12" spans="2:52" ht="17" thickBot="1">
      <c r="I12" s="40">
        <v>15</v>
      </c>
      <c r="J12" s="4">
        <v>2.9</v>
      </c>
      <c r="K12" s="4">
        <v>2.1</v>
      </c>
      <c r="L12" s="4">
        <v>2.6</v>
      </c>
      <c r="M12" s="46">
        <f t="shared" si="2"/>
        <v>2.5333333333333332</v>
      </c>
      <c r="N12" s="46">
        <f t="shared" si="3"/>
        <v>0.40414518843273883</v>
      </c>
      <c r="P12" s="40">
        <v>15</v>
      </c>
      <c r="Q12" s="4">
        <v>12.1</v>
      </c>
      <c r="R12" s="4">
        <v>14.5</v>
      </c>
      <c r="S12" s="4">
        <v>13.3</v>
      </c>
      <c r="T12" s="46">
        <f t="shared" si="4"/>
        <v>13.300000000000002</v>
      </c>
      <c r="U12" s="46">
        <f t="shared" si="5"/>
        <v>1.2000000000000002</v>
      </c>
      <c r="AE12" s="39">
        <v>20</v>
      </c>
      <c r="AF12" s="4">
        <v>0</v>
      </c>
      <c r="AG12" s="4">
        <v>0</v>
      </c>
      <c r="AH12" s="4">
        <v>0</v>
      </c>
      <c r="AI12" s="28">
        <f t="shared" si="8"/>
        <v>0</v>
      </c>
      <c r="AJ12" s="28">
        <f t="shared" si="9"/>
        <v>0</v>
      </c>
    </row>
    <row r="13" spans="2:52" ht="18" thickTop="1" thickBot="1">
      <c r="B13" s="42" t="s">
        <v>35</v>
      </c>
      <c r="C13" s="43"/>
      <c r="D13" s="43"/>
      <c r="E13" s="43"/>
      <c r="F13" s="43"/>
      <c r="G13" s="44"/>
      <c r="AE13" s="39">
        <v>30</v>
      </c>
      <c r="AF13" s="4">
        <v>0</v>
      </c>
      <c r="AG13" s="4">
        <v>0</v>
      </c>
      <c r="AH13" s="4">
        <v>0</v>
      </c>
      <c r="AI13" s="28">
        <f t="shared" si="8"/>
        <v>0</v>
      </c>
      <c r="AJ13" s="28">
        <f t="shared" si="9"/>
        <v>0</v>
      </c>
    </row>
    <row r="14" spans="2:52" ht="18" thickTop="1" thickBot="1">
      <c r="B14" s="41" t="s">
        <v>36</v>
      </c>
      <c r="C14" s="15" t="s">
        <v>0</v>
      </c>
      <c r="D14" s="15" t="s">
        <v>1</v>
      </c>
      <c r="E14" s="15" t="s">
        <v>2</v>
      </c>
      <c r="F14" s="15" t="s">
        <v>11</v>
      </c>
      <c r="G14" s="15" t="s">
        <v>21</v>
      </c>
      <c r="AE14" s="39">
        <v>60</v>
      </c>
      <c r="AF14" s="4">
        <v>0</v>
      </c>
      <c r="AG14" s="4">
        <v>0</v>
      </c>
      <c r="AH14" s="4">
        <v>0</v>
      </c>
      <c r="AI14" s="28">
        <f t="shared" si="8"/>
        <v>0</v>
      </c>
      <c r="AJ14" s="28">
        <f t="shared" si="9"/>
        <v>0</v>
      </c>
      <c r="AL14" s="4"/>
      <c r="AM14" s="4"/>
      <c r="AN14" s="4"/>
      <c r="AO14" s="4"/>
      <c r="AP14" s="4"/>
      <c r="AQ14" s="4"/>
    </row>
    <row r="15" spans="2:52" ht="17" thickTop="1">
      <c r="B15" s="40">
        <v>0</v>
      </c>
      <c r="C15" s="4">
        <v>9672</v>
      </c>
      <c r="D15" s="4">
        <v>9744</v>
      </c>
      <c r="E15" s="4">
        <v>10023</v>
      </c>
      <c r="F15" s="46">
        <f>AVERAGE(C15:E15)</f>
        <v>9813</v>
      </c>
      <c r="G15" s="46">
        <f>STDEV(C15:E15)</f>
        <v>185.39417466576452</v>
      </c>
      <c r="AE15" s="39">
        <v>90</v>
      </c>
      <c r="AF15" s="4">
        <v>0.6</v>
      </c>
      <c r="AG15" s="4">
        <v>0.5</v>
      </c>
      <c r="AH15" s="4">
        <v>0.3</v>
      </c>
      <c r="AI15" s="28">
        <f t="shared" si="8"/>
        <v>0.46666666666666673</v>
      </c>
      <c r="AJ15" s="28">
        <f t="shared" si="9"/>
        <v>0.15275252316519444</v>
      </c>
      <c r="AR15" s="4"/>
      <c r="AS15" s="4"/>
      <c r="AT15" s="4"/>
      <c r="AU15" s="4"/>
      <c r="AV15" s="4"/>
      <c r="AW15" s="4"/>
      <c r="AX15" s="4"/>
      <c r="AY15" s="4"/>
      <c r="AZ15" s="4"/>
    </row>
    <row r="16" spans="2:52">
      <c r="B16" s="40">
        <v>15</v>
      </c>
      <c r="C16" s="4">
        <v>9521</v>
      </c>
      <c r="D16" s="4">
        <v>9394</v>
      </c>
      <c r="E16" s="4">
        <v>9745</v>
      </c>
      <c r="F16" s="46">
        <f t="shared" ref="F16:F21" si="10">AVERAGE(C16:E16)</f>
        <v>9553.3333333333339</v>
      </c>
      <c r="G16" s="46">
        <f t="shared" ref="G16:G21" si="11">STDEV(C16:E16)</f>
        <v>177.71981694041139</v>
      </c>
      <c r="AE16" s="39">
        <v>120</v>
      </c>
      <c r="AF16" s="4">
        <v>1.1000000000000001</v>
      </c>
      <c r="AG16" s="4">
        <v>1.5</v>
      </c>
      <c r="AH16" s="4">
        <v>1.4</v>
      </c>
      <c r="AI16" s="28">
        <f t="shared" si="8"/>
        <v>1.3333333333333333</v>
      </c>
      <c r="AJ16" s="28">
        <f t="shared" si="9"/>
        <v>0.20816659994661355</v>
      </c>
    </row>
    <row r="17" spans="2:36">
      <c r="B17" s="40">
        <v>30</v>
      </c>
      <c r="C17" s="4">
        <v>9434</v>
      </c>
      <c r="D17" s="4">
        <v>9372</v>
      </c>
      <c r="E17" s="4">
        <v>9575</v>
      </c>
      <c r="F17" s="46">
        <f t="shared" si="10"/>
        <v>9460.3333333333339</v>
      </c>
      <c r="G17" s="46">
        <f t="shared" si="11"/>
        <v>104.03044426192427</v>
      </c>
      <c r="AE17" s="39">
        <v>150</v>
      </c>
      <c r="AF17" s="4">
        <v>2.2000000000000002</v>
      </c>
      <c r="AG17" s="4">
        <v>1.9</v>
      </c>
      <c r="AH17" s="4">
        <v>1.7</v>
      </c>
      <c r="AI17" s="28">
        <f t="shared" si="8"/>
        <v>1.9333333333333333</v>
      </c>
      <c r="AJ17" s="28">
        <f t="shared" si="9"/>
        <v>0.2516611478423586</v>
      </c>
    </row>
    <row r="18" spans="2:36">
      <c r="B18" s="40">
        <v>45</v>
      </c>
      <c r="C18" s="4">
        <v>9453</v>
      </c>
      <c r="D18" s="4">
        <v>9571</v>
      </c>
      <c r="E18" s="4">
        <v>9765</v>
      </c>
      <c r="F18" s="46">
        <f t="shared" si="10"/>
        <v>9596.3333333333339</v>
      </c>
      <c r="G18" s="46">
        <f t="shared" si="11"/>
        <v>157.5351812559129</v>
      </c>
      <c r="AE18" s="39">
        <v>180</v>
      </c>
      <c r="AF18" s="4">
        <v>2.5</v>
      </c>
      <c r="AG18" s="4">
        <v>2.8</v>
      </c>
      <c r="AH18" s="4">
        <v>2.8</v>
      </c>
      <c r="AI18" s="28">
        <f t="shared" si="8"/>
        <v>2.6999999999999997</v>
      </c>
      <c r="AJ18" s="28">
        <f t="shared" si="9"/>
        <v>0.17320508075688762</v>
      </c>
    </row>
    <row r="19" spans="2:36">
      <c r="B19" s="40">
        <v>60</v>
      </c>
      <c r="C19" s="4">
        <v>9312</v>
      </c>
      <c r="D19" s="4">
        <v>9490</v>
      </c>
      <c r="E19" s="4">
        <v>9641</v>
      </c>
      <c r="F19" s="46">
        <f t="shared" si="10"/>
        <v>9481</v>
      </c>
      <c r="G19" s="46">
        <f t="shared" si="11"/>
        <v>164.68454693747074</v>
      </c>
      <c r="AE19" s="39">
        <v>240</v>
      </c>
      <c r="AF19" s="4">
        <v>2.5</v>
      </c>
      <c r="AG19" s="4">
        <v>2.9</v>
      </c>
      <c r="AH19" s="4">
        <v>2.1</v>
      </c>
      <c r="AI19" s="28">
        <f t="shared" si="8"/>
        <v>2.5</v>
      </c>
      <c r="AJ19" s="28">
        <f t="shared" si="9"/>
        <v>0.40000000000000019</v>
      </c>
    </row>
    <row r="20" spans="2:36" ht="17" thickBot="1">
      <c r="B20" s="40">
        <v>75</v>
      </c>
      <c r="C20" s="4">
        <v>9379</v>
      </c>
      <c r="D20" s="4">
        <v>9425</v>
      </c>
      <c r="E20" s="4">
        <v>9855</v>
      </c>
      <c r="F20" s="46">
        <f t="shared" si="10"/>
        <v>9553</v>
      </c>
      <c r="G20" s="46">
        <f t="shared" si="11"/>
        <v>262.54904303767705</v>
      </c>
      <c r="P20" s="10"/>
      <c r="Q20" s="10"/>
      <c r="R20" s="10"/>
    </row>
    <row r="21" spans="2:36" ht="18" thickTop="1" thickBot="1">
      <c r="B21" s="40">
        <v>90</v>
      </c>
      <c r="C21" s="4">
        <v>9278</v>
      </c>
      <c r="D21" s="4">
        <v>9517</v>
      </c>
      <c r="E21" s="4">
        <v>9692</v>
      </c>
      <c r="F21" s="46">
        <f t="shared" si="10"/>
        <v>9495.6666666666661</v>
      </c>
      <c r="G21" s="46">
        <f t="shared" si="11"/>
        <v>207.82284122139541</v>
      </c>
      <c r="P21" s="4"/>
      <c r="AF21" s="29" t="s">
        <v>49</v>
      </c>
      <c r="AG21" s="29"/>
      <c r="AH21" s="29"/>
      <c r="AI21" s="29"/>
      <c r="AJ21" s="29"/>
    </row>
    <row r="22" spans="2:36" ht="18" thickTop="1" thickBot="1">
      <c r="P22" s="4"/>
      <c r="Q22" s="4"/>
      <c r="R22" s="4"/>
      <c r="AE22" s="41" t="s">
        <v>16</v>
      </c>
      <c r="AF22" s="15" t="s">
        <v>0</v>
      </c>
      <c r="AG22" s="15" t="s">
        <v>1</v>
      </c>
      <c r="AH22" s="15" t="s">
        <v>2</v>
      </c>
      <c r="AI22" s="15" t="s">
        <v>11</v>
      </c>
      <c r="AJ22" s="15" t="s">
        <v>21</v>
      </c>
    </row>
    <row r="23" spans="2:36" ht="18" thickTop="1" thickBot="1">
      <c r="B23" s="42" t="s">
        <v>37</v>
      </c>
      <c r="C23" s="43"/>
      <c r="D23" s="43"/>
      <c r="E23" s="43"/>
      <c r="F23" s="43"/>
      <c r="G23" s="44"/>
      <c r="P23" s="4"/>
      <c r="Q23" s="4"/>
      <c r="R23" s="4"/>
      <c r="W23" s="4"/>
      <c r="X23" s="4"/>
      <c r="Y23" s="4"/>
      <c r="Z23" s="4"/>
      <c r="AA23" s="4"/>
      <c r="AE23" s="39">
        <v>0</v>
      </c>
      <c r="AF23" s="4">
        <v>0</v>
      </c>
      <c r="AG23" s="4">
        <v>0</v>
      </c>
      <c r="AH23" s="4">
        <v>0</v>
      </c>
      <c r="AI23" s="28">
        <f>AVERAGE(AF23:AH23)</f>
        <v>0</v>
      </c>
      <c r="AJ23" s="28">
        <f>STDEV(AF23:AH23)</f>
        <v>0</v>
      </c>
    </row>
    <row r="24" spans="2:36" ht="18" thickTop="1" thickBot="1">
      <c r="B24" s="41" t="s">
        <v>36</v>
      </c>
      <c r="C24" s="15" t="s">
        <v>0</v>
      </c>
      <c r="D24" s="15" t="s">
        <v>1</v>
      </c>
      <c r="E24" s="15" t="s">
        <v>2</v>
      </c>
      <c r="F24" s="15" t="s">
        <v>11</v>
      </c>
      <c r="G24" s="15" t="s">
        <v>21</v>
      </c>
      <c r="P24" s="4"/>
      <c r="Q24" s="4"/>
      <c r="R24" s="4"/>
      <c r="W24" s="4"/>
      <c r="X24" s="4"/>
      <c r="Y24" s="4"/>
      <c r="Z24" s="4"/>
      <c r="AA24" s="4"/>
      <c r="AE24" s="39">
        <v>1</v>
      </c>
      <c r="AF24" s="4">
        <v>0</v>
      </c>
      <c r="AG24" s="4">
        <v>0</v>
      </c>
      <c r="AH24" s="4">
        <v>0</v>
      </c>
      <c r="AI24" s="28">
        <f t="shared" ref="AI24:AI37" si="12">AVERAGE(AF24:AH24)</f>
        <v>0</v>
      </c>
      <c r="AJ24" s="28">
        <f t="shared" ref="AJ24:AJ37" si="13">STDEV(AF24:AH24)</f>
        <v>0</v>
      </c>
    </row>
    <row r="25" spans="2:36" ht="17" thickTop="1">
      <c r="B25" s="40">
        <v>0</v>
      </c>
      <c r="C25" s="4">
        <v>13243</v>
      </c>
      <c r="D25" s="4">
        <v>12819</v>
      </c>
      <c r="E25" s="4">
        <v>12819</v>
      </c>
      <c r="F25" s="46">
        <f>AVERAGE(C25:E25)</f>
        <v>12960.333333333334</v>
      </c>
      <c r="G25" s="46">
        <f>STDEV(C25:E25)</f>
        <v>244.79651413640133</v>
      </c>
      <c r="P25" s="4"/>
      <c r="Q25" s="4"/>
      <c r="R25" s="4"/>
      <c r="W25" s="4"/>
      <c r="X25" s="4"/>
      <c r="Y25" s="4"/>
      <c r="Z25" s="4"/>
      <c r="AA25" s="4"/>
      <c r="AE25" s="39">
        <v>3</v>
      </c>
      <c r="AF25" s="4">
        <v>1.1000000000000001</v>
      </c>
      <c r="AG25" s="4">
        <v>1</v>
      </c>
      <c r="AH25" s="4">
        <v>0.8</v>
      </c>
      <c r="AI25" s="28">
        <f t="shared" si="12"/>
        <v>0.96666666666666679</v>
      </c>
      <c r="AJ25" s="28">
        <f t="shared" si="13"/>
        <v>0.15275252316519353</v>
      </c>
    </row>
    <row r="26" spans="2:36">
      <c r="B26" s="40">
        <v>15</v>
      </c>
      <c r="C26" s="4">
        <v>15404</v>
      </c>
      <c r="D26" s="4">
        <v>14486</v>
      </c>
      <c r="E26" s="4">
        <v>14486</v>
      </c>
      <c r="F26" s="46">
        <f t="shared" ref="F26:F31" si="14">AVERAGE(C26:E26)</f>
        <v>14792</v>
      </c>
      <c r="G26" s="46">
        <f t="shared" ref="G26:G31" si="15">STDEV(C26:E26)</f>
        <v>530.00754711607647</v>
      </c>
      <c r="P26" s="4"/>
      <c r="Q26" s="4"/>
      <c r="R26" s="4"/>
      <c r="W26" s="4"/>
      <c r="X26" s="4"/>
      <c r="Y26" s="4"/>
      <c r="Z26" s="4"/>
      <c r="AA26" s="4"/>
      <c r="AE26" s="39">
        <v>5</v>
      </c>
      <c r="AF26" s="4">
        <v>1.5</v>
      </c>
      <c r="AG26" s="4">
        <v>1.5</v>
      </c>
      <c r="AH26" s="4">
        <v>1.3</v>
      </c>
      <c r="AI26" s="28">
        <f t="shared" si="12"/>
        <v>1.4333333333333333</v>
      </c>
      <c r="AJ26" s="28">
        <f t="shared" si="13"/>
        <v>0.11547005383792514</v>
      </c>
    </row>
    <row r="27" spans="2:36">
      <c r="B27" s="40">
        <v>30</v>
      </c>
      <c r="C27" s="4">
        <v>15637</v>
      </c>
      <c r="D27" s="4">
        <v>14956</v>
      </c>
      <c r="E27" s="4">
        <v>14956</v>
      </c>
      <c r="F27" s="46">
        <f t="shared" si="14"/>
        <v>15183</v>
      </c>
      <c r="G27" s="46">
        <f t="shared" si="15"/>
        <v>393.17553331813514</v>
      </c>
      <c r="P27" s="4"/>
      <c r="Q27" s="4"/>
      <c r="R27" s="4"/>
      <c r="AE27" s="39">
        <v>7</v>
      </c>
      <c r="AF27" s="4">
        <v>1.9</v>
      </c>
      <c r="AG27" s="4">
        <v>1.8</v>
      </c>
      <c r="AH27" s="4">
        <v>1.7</v>
      </c>
      <c r="AI27" s="28">
        <f t="shared" si="12"/>
        <v>1.8</v>
      </c>
      <c r="AJ27" s="28">
        <f t="shared" si="13"/>
        <v>9.9999999999999978E-2</v>
      </c>
    </row>
    <row r="28" spans="2:36">
      <c r="B28" s="40">
        <v>45</v>
      </c>
      <c r="C28" s="4">
        <v>15914</v>
      </c>
      <c r="D28" s="4">
        <v>15184</v>
      </c>
      <c r="E28" s="4">
        <v>15184</v>
      </c>
      <c r="F28" s="46">
        <f t="shared" si="14"/>
        <v>15427.333333333334</v>
      </c>
      <c r="G28" s="46">
        <f t="shared" si="15"/>
        <v>421.46569650842684</v>
      </c>
      <c r="P28" s="4"/>
      <c r="Q28" s="4"/>
      <c r="R28" s="4"/>
      <c r="AE28" s="39">
        <v>10</v>
      </c>
      <c r="AF28" s="4">
        <v>2.2000000000000002</v>
      </c>
      <c r="AG28" s="4">
        <v>2.4</v>
      </c>
      <c r="AH28" s="4">
        <v>2</v>
      </c>
      <c r="AI28" s="28">
        <f t="shared" si="12"/>
        <v>2.1999999999999997</v>
      </c>
      <c r="AJ28" s="28">
        <f t="shared" si="13"/>
        <v>0.19999999999999996</v>
      </c>
    </row>
    <row r="29" spans="2:36">
      <c r="B29" s="40">
        <v>60</v>
      </c>
      <c r="C29" s="4">
        <v>16126</v>
      </c>
      <c r="D29" s="4">
        <v>15236</v>
      </c>
      <c r="E29" s="4">
        <v>15236</v>
      </c>
      <c r="F29" s="46">
        <f t="shared" si="14"/>
        <v>15532.666666666666</v>
      </c>
      <c r="G29" s="46">
        <f t="shared" si="15"/>
        <v>513.84173957876692</v>
      </c>
      <c r="P29" s="4"/>
      <c r="Q29" s="4"/>
      <c r="R29" s="4"/>
      <c r="AE29" s="39">
        <v>15</v>
      </c>
      <c r="AF29" s="4">
        <v>2.6</v>
      </c>
      <c r="AG29" s="4">
        <v>3.5</v>
      </c>
      <c r="AH29" s="4">
        <v>2.4</v>
      </c>
      <c r="AI29" s="28">
        <f t="shared" si="12"/>
        <v>2.8333333333333335</v>
      </c>
      <c r="AJ29" s="28">
        <f t="shared" si="13"/>
        <v>0.58594652770823341</v>
      </c>
    </row>
    <row r="30" spans="2:36">
      <c r="B30" s="40">
        <v>75</v>
      </c>
      <c r="C30" s="4">
        <v>16358</v>
      </c>
      <c r="D30" s="4">
        <v>15788</v>
      </c>
      <c r="E30" s="4">
        <v>15788</v>
      </c>
      <c r="F30" s="46">
        <f t="shared" si="14"/>
        <v>15978</v>
      </c>
      <c r="G30" s="46">
        <f t="shared" si="15"/>
        <v>329.08965343808671</v>
      </c>
      <c r="AE30" s="39">
        <v>20</v>
      </c>
      <c r="AF30" s="4">
        <v>3.3</v>
      </c>
      <c r="AG30" s="4">
        <v>4.2</v>
      </c>
      <c r="AH30" s="4">
        <v>3.3</v>
      </c>
      <c r="AI30" s="28">
        <f t="shared" si="12"/>
        <v>3.6</v>
      </c>
      <c r="AJ30" s="28">
        <f t="shared" si="13"/>
        <v>0.5196152422706628</v>
      </c>
    </row>
    <row r="31" spans="2:36">
      <c r="B31" s="40">
        <v>90</v>
      </c>
      <c r="C31" s="4">
        <v>16645</v>
      </c>
      <c r="D31" s="4">
        <v>15732</v>
      </c>
      <c r="E31" s="4">
        <v>15732</v>
      </c>
      <c r="F31" s="46">
        <f t="shared" si="14"/>
        <v>16036.333333333334</v>
      </c>
      <c r="G31" s="46">
        <f t="shared" si="15"/>
        <v>527.12079577012832</v>
      </c>
      <c r="AE31" s="39">
        <v>30</v>
      </c>
      <c r="AF31" s="4">
        <v>4.4000000000000004</v>
      </c>
      <c r="AG31" s="4">
        <v>5</v>
      </c>
      <c r="AH31" s="4">
        <v>5.3</v>
      </c>
      <c r="AI31" s="28">
        <f t="shared" si="12"/>
        <v>4.8999999999999995</v>
      </c>
      <c r="AJ31" s="28">
        <f t="shared" si="13"/>
        <v>0.45825756949558372</v>
      </c>
    </row>
    <row r="32" spans="2:36" ht="17" thickBot="1">
      <c r="AE32" s="39">
        <v>60</v>
      </c>
      <c r="AF32" s="4">
        <v>6.2</v>
      </c>
      <c r="AG32" s="4">
        <v>6.8</v>
      </c>
      <c r="AH32" s="4">
        <v>6.5</v>
      </c>
      <c r="AI32" s="28">
        <f t="shared" si="12"/>
        <v>6.5</v>
      </c>
      <c r="AJ32" s="28">
        <f t="shared" si="13"/>
        <v>0.29999999999999982</v>
      </c>
    </row>
    <row r="33" spans="2:36" ht="18" thickTop="1" thickBot="1">
      <c r="B33" s="42" t="s">
        <v>38</v>
      </c>
      <c r="C33" s="43"/>
      <c r="D33" s="43"/>
      <c r="E33" s="43"/>
      <c r="F33" s="43"/>
      <c r="G33" s="44"/>
      <c r="AE33" s="39">
        <v>90</v>
      </c>
      <c r="AF33" s="4">
        <v>8.8000000000000007</v>
      </c>
      <c r="AG33" s="4">
        <v>7.5</v>
      </c>
      <c r="AH33" s="4">
        <v>7.1</v>
      </c>
      <c r="AI33" s="28">
        <f t="shared" si="12"/>
        <v>7.8</v>
      </c>
      <c r="AJ33" s="28">
        <f t="shared" si="13"/>
        <v>0.88881944173155936</v>
      </c>
    </row>
    <row r="34" spans="2:36" ht="18" thickTop="1" thickBot="1">
      <c r="B34" s="41" t="s">
        <v>36</v>
      </c>
      <c r="C34" s="15" t="s">
        <v>0</v>
      </c>
      <c r="D34" s="15" t="s">
        <v>1</v>
      </c>
      <c r="E34" s="15" t="s">
        <v>2</v>
      </c>
      <c r="F34" s="15" t="s">
        <v>11</v>
      </c>
      <c r="G34" s="15" t="s">
        <v>21</v>
      </c>
      <c r="AE34" s="39">
        <v>120</v>
      </c>
      <c r="AF34" s="4">
        <v>9.3000000000000007</v>
      </c>
      <c r="AG34" s="4">
        <v>9.4</v>
      </c>
      <c r="AH34" s="4">
        <v>8.8000000000000007</v>
      </c>
      <c r="AI34" s="28">
        <f t="shared" si="12"/>
        <v>9.1666666666666679</v>
      </c>
      <c r="AJ34" s="28">
        <f t="shared" si="13"/>
        <v>0.32145502536643172</v>
      </c>
    </row>
    <row r="35" spans="2:36" ht="17" thickTop="1">
      <c r="B35" s="40">
        <v>0</v>
      </c>
      <c r="C35" s="4">
        <v>10983</v>
      </c>
      <c r="D35" s="4">
        <v>11055</v>
      </c>
      <c r="E35" s="4">
        <v>10367</v>
      </c>
      <c r="F35" s="46">
        <f>AVERAGE(C35:E35)</f>
        <v>10801.666666666666</v>
      </c>
      <c r="G35" s="46">
        <f>STDEV(C35:E35)</f>
        <v>378.14988210144043</v>
      </c>
      <c r="AE35" s="39">
        <v>150</v>
      </c>
      <c r="AF35" s="4">
        <v>9.3000000000000007</v>
      </c>
      <c r="AG35" s="4">
        <v>9.1999999999999993</v>
      </c>
      <c r="AH35" s="4">
        <v>9.3000000000000007</v>
      </c>
      <c r="AI35" s="28">
        <f t="shared" si="12"/>
        <v>9.2666666666666675</v>
      </c>
      <c r="AJ35" s="28">
        <f t="shared" si="13"/>
        <v>5.77350269189634E-2</v>
      </c>
    </row>
    <row r="36" spans="2:36">
      <c r="B36" s="40">
        <v>15</v>
      </c>
      <c r="C36" s="4">
        <v>14409</v>
      </c>
      <c r="D36" s="4">
        <v>13802</v>
      </c>
      <c r="E36" s="4">
        <v>13354</v>
      </c>
      <c r="F36" s="46">
        <f t="shared" ref="F36:F41" si="16">AVERAGE(C36:E36)</f>
        <v>13855</v>
      </c>
      <c r="G36" s="46">
        <f t="shared" ref="G36:G41" si="17">STDEV(C36:E36)</f>
        <v>529.49315387453316</v>
      </c>
      <c r="AE36" s="39">
        <v>180</v>
      </c>
      <c r="AF36" s="4">
        <v>9.4</v>
      </c>
      <c r="AG36" s="4">
        <v>9.1999999999999993</v>
      </c>
      <c r="AH36" s="4">
        <v>9.4</v>
      </c>
      <c r="AI36" s="28">
        <f t="shared" si="12"/>
        <v>9.3333333333333339</v>
      </c>
      <c r="AJ36" s="28">
        <f t="shared" si="13"/>
        <v>0.11547005383792577</v>
      </c>
    </row>
    <row r="37" spans="2:36">
      <c r="B37" s="40">
        <v>30</v>
      </c>
      <c r="C37" s="4">
        <v>17182</v>
      </c>
      <c r="D37" s="4">
        <v>16547</v>
      </c>
      <c r="E37" s="4">
        <v>15661</v>
      </c>
      <c r="F37" s="46">
        <f t="shared" si="16"/>
        <v>16463.333333333332</v>
      </c>
      <c r="G37" s="46">
        <f t="shared" si="17"/>
        <v>763.94393337033137</v>
      </c>
      <c r="AE37" s="39">
        <v>240</v>
      </c>
      <c r="AF37" s="4">
        <v>9.6</v>
      </c>
      <c r="AG37" s="4">
        <v>9.5</v>
      </c>
      <c r="AH37" s="4">
        <v>9.1999999999999993</v>
      </c>
      <c r="AI37" s="28">
        <f t="shared" si="12"/>
        <v>9.4333333333333336</v>
      </c>
      <c r="AJ37" s="28">
        <f t="shared" si="13"/>
        <v>0.20816659994661352</v>
      </c>
    </row>
    <row r="38" spans="2:36">
      <c r="B38" s="40">
        <v>45</v>
      </c>
      <c r="C38" s="4">
        <v>19197</v>
      </c>
      <c r="D38" s="4">
        <v>18397</v>
      </c>
      <c r="E38" s="4">
        <v>17706</v>
      </c>
      <c r="F38" s="46">
        <f t="shared" si="16"/>
        <v>18433.333333333332</v>
      </c>
      <c r="G38" s="46">
        <f t="shared" si="17"/>
        <v>746.16374431711256</v>
      </c>
    </row>
    <row r="39" spans="2:36">
      <c r="B39" s="40">
        <v>60</v>
      </c>
      <c r="C39" s="4">
        <v>17174</v>
      </c>
      <c r="D39" s="4">
        <v>18420</v>
      </c>
      <c r="E39" s="4">
        <v>17301</v>
      </c>
      <c r="F39" s="46">
        <f t="shared" si="16"/>
        <v>17631.666666666668</v>
      </c>
      <c r="G39" s="46">
        <f t="shared" si="17"/>
        <v>685.6634256931992</v>
      </c>
    </row>
    <row r="40" spans="2:36">
      <c r="B40" s="40">
        <v>75</v>
      </c>
      <c r="C40" s="4">
        <v>20129</v>
      </c>
      <c r="D40" s="4">
        <v>19980</v>
      </c>
      <c r="E40" s="4">
        <v>17578</v>
      </c>
      <c r="F40" s="46">
        <f t="shared" si="16"/>
        <v>19229</v>
      </c>
      <c r="G40" s="46">
        <f t="shared" si="17"/>
        <v>1431.7475336105874</v>
      </c>
    </row>
    <row r="41" spans="2:36">
      <c r="B41" s="40">
        <v>90</v>
      </c>
      <c r="C41" s="4">
        <v>22018</v>
      </c>
      <c r="D41" s="4">
        <v>18332</v>
      </c>
      <c r="E41" s="4">
        <v>19923</v>
      </c>
      <c r="F41" s="46">
        <f t="shared" si="16"/>
        <v>20091</v>
      </c>
      <c r="G41" s="46">
        <f t="shared" si="17"/>
        <v>1848.733891072482</v>
      </c>
    </row>
  </sheetData>
  <mergeCells count="15">
    <mergeCell ref="AF2:AJ2"/>
    <mergeCell ref="AF3:AJ3"/>
    <mergeCell ref="AF21:AJ21"/>
    <mergeCell ref="AL2:AO2"/>
    <mergeCell ref="I3:N3"/>
    <mergeCell ref="P3:U3"/>
    <mergeCell ref="P2:U2"/>
    <mergeCell ref="W2:AC2"/>
    <mergeCell ref="B23:G23"/>
    <mergeCell ref="B33:G33"/>
    <mergeCell ref="B2:G2"/>
    <mergeCell ref="P20:R20"/>
    <mergeCell ref="I2:N2"/>
    <mergeCell ref="B13:G13"/>
    <mergeCell ref="B3:G3"/>
  </mergeCells>
  <pageMargins left="0.7" right="0.7" top="0.75" bottom="0.75" header="0.3" footer="0.3"/>
  <ignoredErrors>
    <ignoredError sqref="F5:G11 F15:G21 F25:G31 F35:G41 M5:N12 T5:U12 AI5:AJ19 AI23:AJ37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F865C-6DD0-1640-833D-17B68F7D7D94}">
  <dimension ref="K1:AW84"/>
  <sheetViews>
    <sheetView tabSelected="1" topLeftCell="A4" workbookViewId="0">
      <selection activeCell="R54" sqref="R54:W69"/>
    </sheetView>
  </sheetViews>
  <sheetFormatPr baseColWidth="10" defaultRowHeight="16"/>
  <cols>
    <col min="10" max="10" width="3.83203125" customWidth="1"/>
    <col min="11" max="11" width="23.33203125" bestFit="1" customWidth="1"/>
    <col min="12" max="14" width="7" bestFit="1" customWidth="1"/>
    <col min="15" max="15" width="9.33203125" bestFit="1" customWidth="1"/>
    <col min="16" max="16" width="7.83203125" bestFit="1" customWidth="1"/>
    <col min="17" max="17" width="4.6640625" customWidth="1"/>
    <col min="18" max="18" width="16" bestFit="1" customWidth="1"/>
    <col min="19" max="21" width="7" bestFit="1" customWidth="1"/>
    <col min="22" max="22" width="9.33203125" bestFit="1" customWidth="1"/>
    <col min="23" max="23" width="7.83203125" bestFit="1" customWidth="1"/>
    <col min="24" max="24" width="3.6640625" customWidth="1"/>
    <col min="25" max="25" width="11.1640625" bestFit="1" customWidth="1"/>
    <col min="26" max="28" width="7" bestFit="1" customWidth="1"/>
    <col min="29" max="29" width="9.33203125" bestFit="1" customWidth="1"/>
    <col min="30" max="30" width="7.83203125" bestFit="1" customWidth="1"/>
    <col min="31" max="31" width="3.33203125" customWidth="1"/>
    <col min="32" max="32" width="12.5" bestFit="1" customWidth="1"/>
    <col min="33" max="33" width="18" bestFit="1" customWidth="1"/>
    <col min="34" max="34" width="4.1640625" customWidth="1"/>
    <col min="35" max="35" width="12.1640625" bestFit="1" customWidth="1"/>
    <col min="36" max="38" width="7" bestFit="1" customWidth="1"/>
    <col min="39" max="39" width="9.33203125" bestFit="1" customWidth="1"/>
    <col min="40" max="40" width="7.83203125" bestFit="1" customWidth="1"/>
  </cols>
  <sheetData>
    <row r="1" spans="11:49" ht="17" thickBot="1"/>
    <row r="2" spans="11:49" ht="23" thickTop="1" thickBot="1">
      <c r="K2" s="38" t="s">
        <v>62</v>
      </c>
      <c r="L2" s="38"/>
      <c r="M2" s="38"/>
      <c r="N2" s="38"/>
      <c r="O2" s="38"/>
      <c r="P2" s="38"/>
      <c r="R2" s="38" t="s">
        <v>63</v>
      </c>
      <c r="S2" s="38"/>
      <c r="T2" s="38"/>
      <c r="U2" s="38"/>
      <c r="V2" s="38"/>
      <c r="W2" s="38"/>
      <c r="Y2" s="38" t="s">
        <v>69</v>
      </c>
      <c r="Z2" s="38"/>
      <c r="AA2" s="38"/>
      <c r="AB2" s="38"/>
      <c r="AC2" s="38"/>
      <c r="AD2" s="38"/>
      <c r="AF2" s="38" t="s">
        <v>80</v>
      </c>
      <c r="AG2" s="38"/>
      <c r="AI2" s="47" t="s">
        <v>84</v>
      </c>
      <c r="AJ2" s="48"/>
      <c r="AK2" s="48"/>
      <c r="AL2" s="48"/>
      <c r="AM2" s="48"/>
      <c r="AN2" s="49"/>
    </row>
    <row r="3" spans="11:49" ht="18" thickTop="1" thickBot="1">
      <c r="K3" s="29" t="s">
        <v>57</v>
      </c>
      <c r="L3" s="29"/>
      <c r="M3" s="29"/>
      <c r="N3" s="29"/>
      <c r="O3" s="29"/>
      <c r="P3" s="29"/>
      <c r="R3" s="29" t="s">
        <v>64</v>
      </c>
      <c r="S3" s="29"/>
      <c r="T3" s="29"/>
      <c r="U3" s="29"/>
      <c r="V3" s="29"/>
      <c r="W3" s="29"/>
      <c r="Y3" s="42" t="s">
        <v>68</v>
      </c>
      <c r="Z3" s="43"/>
      <c r="AA3" s="43"/>
      <c r="AB3" s="43"/>
      <c r="AC3" s="43"/>
      <c r="AD3" s="44"/>
      <c r="AF3" s="31"/>
      <c r="AG3" s="31"/>
      <c r="AI3" s="42" t="s">
        <v>83</v>
      </c>
      <c r="AJ3" s="43"/>
      <c r="AK3" s="43"/>
      <c r="AL3" s="43"/>
      <c r="AM3" s="43"/>
      <c r="AN3" s="44"/>
      <c r="AO3" s="1"/>
    </row>
    <row r="4" spans="11:49" ht="18" thickTop="1" thickBot="1">
      <c r="K4" s="41" t="s">
        <v>28</v>
      </c>
      <c r="L4" s="15" t="s">
        <v>0</v>
      </c>
      <c r="M4" s="15" t="s">
        <v>1</v>
      </c>
      <c r="N4" s="15" t="s">
        <v>2</v>
      </c>
      <c r="O4" s="15" t="s">
        <v>11</v>
      </c>
      <c r="P4" s="15" t="s">
        <v>21</v>
      </c>
      <c r="R4" s="41" t="s">
        <v>28</v>
      </c>
      <c r="S4" s="15" t="s">
        <v>0</v>
      </c>
      <c r="T4" s="15" t="s">
        <v>1</v>
      </c>
      <c r="U4" s="15" t="s">
        <v>2</v>
      </c>
      <c r="V4" s="15" t="s">
        <v>11</v>
      </c>
      <c r="W4" s="15" t="s">
        <v>21</v>
      </c>
      <c r="Y4" s="41" t="s">
        <v>36</v>
      </c>
      <c r="Z4" s="15" t="s">
        <v>0</v>
      </c>
      <c r="AA4" s="15" t="s">
        <v>1</v>
      </c>
      <c r="AB4" s="15" t="s">
        <v>2</v>
      </c>
      <c r="AC4" s="15" t="s">
        <v>11</v>
      </c>
      <c r="AD4" s="15" t="s">
        <v>21</v>
      </c>
      <c r="AF4" s="15" t="s">
        <v>74</v>
      </c>
      <c r="AG4" s="15" t="s">
        <v>26</v>
      </c>
      <c r="AI4" s="16" t="s">
        <v>82</v>
      </c>
      <c r="AJ4" s="15" t="s">
        <v>0</v>
      </c>
      <c r="AK4" s="15" t="s">
        <v>1</v>
      </c>
      <c r="AL4" s="15" t="s">
        <v>2</v>
      </c>
      <c r="AM4" s="15" t="s">
        <v>11</v>
      </c>
      <c r="AN4" s="15" t="s">
        <v>21</v>
      </c>
      <c r="AO4" s="1"/>
    </row>
    <row r="5" spans="11:49" ht="17" thickTop="1">
      <c r="K5" s="39">
        <v>0</v>
      </c>
      <c r="L5" s="28">
        <v>19.8</v>
      </c>
      <c r="M5" s="28">
        <v>17.2</v>
      </c>
      <c r="N5" s="28">
        <v>16.600000000000001</v>
      </c>
      <c r="O5" s="28">
        <f>AVERAGE(L5:N5)</f>
        <v>17.866666666666667</v>
      </c>
      <c r="P5" s="28">
        <f>STDEV(L5:N5)</f>
        <v>1.7009801096230766</v>
      </c>
      <c r="R5" s="39">
        <v>0</v>
      </c>
      <c r="S5" s="28">
        <v>100.8</v>
      </c>
      <c r="T5" s="28">
        <v>106.1</v>
      </c>
      <c r="U5" s="28">
        <v>112.2</v>
      </c>
      <c r="V5" s="28">
        <f>AVERAGE(S5:U5)</f>
        <v>106.36666666666666</v>
      </c>
      <c r="W5" s="28">
        <f>STDEV(S5:U5)</f>
        <v>5.7046764442283111</v>
      </c>
      <c r="Y5" s="39">
        <v>1</v>
      </c>
      <c r="Z5" s="4">
        <v>0</v>
      </c>
      <c r="AA5" s="4">
        <v>0</v>
      </c>
      <c r="AB5" s="4">
        <v>0</v>
      </c>
      <c r="AC5" s="46">
        <f>AVERAGE(Z5:AB5)</f>
        <v>0</v>
      </c>
      <c r="AD5" s="46">
        <f>STDEV(Z5:AB5)</f>
        <v>0</v>
      </c>
      <c r="AF5" s="52" t="s">
        <v>75</v>
      </c>
      <c r="AG5" s="2">
        <v>8.0000000000000002E-3</v>
      </c>
      <c r="AI5" s="21" t="s">
        <v>81</v>
      </c>
      <c r="AJ5" s="50">
        <v>0.50790000000000002</v>
      </c>
      <c r="AK5" s="50">
        <v>0.43070000000000003</v>
      </c>
      <c r="AL5" s="50">
        <v>0.60050000000000003</v>
      </c>
      <c r="AM5" s="51">
        <f>AVERAGE(AJ5:AL5)</f>
        <v>0.51303333333333334</v>
      </c>
      <c r="AN5" s="45">
        <f>STDEV(AJ5:AL5)</f>
        <v>8.5016312160274859E-2</v>
      </c>
      <c r="AO5" s="1"/>
    </row>
    <row r="6" spans="11:49">
      <c r="K6" s="39">
        <v>0.24399999999999999</v>
      </c>
      <c r="L6" s="28">
        <v>19.7</v>
      </c>
      <c r="M6" s="28">
        <v>19</v>
      </c>
      <c r="N6" s="28">
        <v>18.8</v>
      </c>
      <c r="O6" s="28">
        <f t="shared" ref="O6:O18" si="0">AVERAGE(L6:N6)</f>
        <v>19.166666666666668</v>
      </c>
      <c r="P6" s="28">
        <f t="shared" ref="P6:P18" si="1">STDEV(L6:N6)</f>
        <v>0.47258156262526019</v>
      </c>
      <c r="R6" s="39">
        <v>4.88</v>
      </c>
      <c r="S6" s="28">
        <v>102.7</v>
      </c>
      <c r="T6" s="28">
        <v>112.6</v>
      </c>
      <c r="U6" s="28">
        <v>119</v>
      </c>
      <c r="V6" s="28">
        <f t="shared" ref="V6:V18" si="2">AVERAGE(S6:U6)</f>
        <v>111.43333333333334</v>
      </c>
      <c r="W6" s="28">
        <f t="shared" ref="W6:W18" si="3">STDEV(S6:U6)</f>
        <v>8.21238901497812</v>
      </c>
      <c r="Y6" s="39">
        <v>3</v>
      </c>
      <c r="Z6" s="4">
        <v>0</v>
      </c>
      <c r="AA6" s="4">
        <v>0</v>
      </c>
      <c r="AB6" s="4">
        <v>0</v>
      </c>
      <c r="AC6" s="46">
        <f t="shared" ref="AC6:AC11" si="4">AVERAGE(Z6:AB6)</f>
        <v>0</v>
      </c>
      <c r="AD6" s="46">
        <f t="shared" ref="AD6:AD11" si="5">STDEV(Z6:AB6)</f>
        <v>0</v>
      </c>
      <c r="AF6" s="52" t="s">
        <v>76</v>
      </c>
      <c r="AG6" s="2">
        <v>0.1193</v>
      </c>
      <c r="AH6" s="4"/>
      <c r="AI6" s="21" t="s">
        <v>76</v>
      </c>
      <c r="AJ6" s="50">
        <v>0.2611</v>
      </c>
      <c r="AK6" s="50">
        <v>0.34820000000000001</v>
      </c>
      <c r="AL6" s="50">
        <v>0.20899999999999999</v>
      </c>
      <c r="AM6" s="51">
        <f t="shared" ref="AM6:AM9" si="6">AVERAGE(AJ6:AL6)</f>
        <v>0.27276666666666666</v>
      </c>
      <c r="AN6" s="45">
        <f t="shared" ref="AN6:AN9" si="7">STDEV(AJ6:AL6)</f>
        <v>7.0329533862619642E-2</v>
      </c>
      <c r="AO6" s="1"/>
      <c r="AP6" s="3"/>
      <c r="AQ6" s="3"/>
      <c r="AR6" s="3"/>
      <c r="AS6" s="3"/>
      <c r="AT6" s="3"/>
      <c r="AU6" s="10"/>
      <c r="AV6" s="10"/>
      <c r="AW6" s="10"/>
    </row>
    <row r="7" spans="11:49">
      <c r="K7" s="39">
        <v>0.48799999999999999</v>
      </c>
      <c r="L7" s="28">
        <v>22.7</v>
      </c>
      <c r="M7" s="28">
        <v>25.6</v>
      </c>
      <c r="N7" s="28">
        <v>17.5</v>
      </c>
      <c r="O7" s="28">
        <f t="shared" si="0"/>
        <v>21.933333333333334</v>
      </c>
      <c r="P7" s="28">
        <f t="shared" si="1"/>
        <v>4.1040630274562639</v>
      </c>
      <c r="R7" s="39">
        <v>9.76</v>
      </c>
      <c r="S7" s="28">
        <v>108.5</v>
      </c>
      <c r="T7" s="28">
        <v>110.2</v>
      </c>
      <c r="U7" s="28">
        <v>113.9</v>
      </c>
      <c r="V7" s="28">
        <f t="shared" si="2"/>
        <v>110.86666666666667</v>
      </c>
      <c r="W7" s="28">
        <f t="shared" si="3"/>
        <v>2.7610384519838456</v>
      </c>
      <c r="Y7" s="39">
        <v>5</v>
      </c>
      <c r="Z7" s="4">
        <v>0</v>
      </c>
      <c r="AA7" s="4">
        <v>0</v>
      </c>
      <c r="AB7" s="4">
        <v>0</v>
      </c>
      <c r="AC7" s="46">
        <f t="shared" si="4"/>
        <v>0</v>
      </c>
      <c r="AD7" s="46">
        <f t="shared" si="5"/>
        <v>0</v>
      </c>
      <c r="AF7" s="52" t="s">
        <v>77</v>
      </c>
      <c r="AG7" s="2">
        <v>3.227E-2</v>
      </c>
      <c r="AH7" s="2"/>
      <c r="AI7" s="21" t="s">
        <v>77</v>
      </c>
      <c r="AJ7" s="50">
        <v>7.2749999999999995E-2</v>
      </c>
      <c r="AK7" s="50">
        <v>6.1269999999999998E-2</v>
      </c>
      <c r="AL7" s="50">
        <v>8.6370000000000002E-2</v>
      </c>
      <c r="AM7" s="51">
        <f t="shared" si="6"/>
        <v>7.3463333333333339E-2</v>
      </c>
      <c r="AN7" s="45">
        <f t="shared" si="7"/>
        <v>1.2565195316163324E-2</v>
      </c>
      <c r="AO7" s="1"/>
      <c r="AP7" s="2"/>
      <c r="AQ7" s="2"/>
      <c r="AR7" s="2"/>
      <c r="AS7" s="2"/>
      <c r="AT7" s="2"/>
      <c r="AU7" s="2"/>
      <c r="AV7" s="2"/>
      <c r="AW7" s="2"/>
    </row>
    <row r="8" spans="11:49">
      <c r="K8" s="39">
        <v>0.97699999999999998</v>
      </c>
      <c r="L8" s="28">
        <v>21.4</v>
      </c>
      <c r="M8" s="28">
        <v>20.6</v>
      </c>
      <c r="N8" s="28">
        <v>27.7</v>
      </c>
      <c r="O8" s="28">
        <f t="shared" si="0"/>
        <v>23.233333333333334</v>
      </c>
      <c r="P8" s="28">
        <f t="shared" si="1"/>
        <v>3.8888730158406073</v>
      </c>
      <c r="R8" s="39">
        <v>19</v>
      </c>
      <c r="S8" s="28">
        <v>107.1</v>
      </c>
      <c r="T8" s="28">
        <v>113</v>
      </c>
      <c r="U8" s="28">
        <v>112.9</v>
      </c>
      <c r="V8" s="28">
        <f t="shared" si="2"/>
        <v>111</v>
      </c>
      <c r="W8" s="28">
        <f t="shared" si="3"/>
        <v>3.3778691508109122</v>
      </c>
      <c r="Y8" s="39">
        <v>7</v>
      </c>
      <c r="Z8" s="4">
        <v>0</v>
      </c>
      <c r="AA8" s="4">
        <v>0</v>
      </c>
      <c r="AB8" s="4">
        <v>0</v>
      </c>
      <c r="AC8" s="46">
        <f t="shared" si="4"/>
        <v>0</v>
      </c>
      <c r="AD8" s="46">
        <f t="shared" si="5"/>
        <v>0</v>
      </c>
      <c r="AF8" s="52" t="s">
        <v>78</v>
      </c>
      <c r="AG8" s="2">
        <v>1.8419999999999999E-2</v>
      </c>
      <c r="AH8" s="2"/>
      <c r="AI8" s="21" t="s">
        <v>78</v>
      </c>
      <c r="AJ8" s="50">
        <v>4.8809999999999999E-2</v>
      </c>
      <c r="AK8" s="50">
        <v>4.0719999999999999E-2</v>
      </c>
      <c r="AL8" s="50">
        <v>5.8529999999999999E-2</v>
      </c>
      <c r="AM8" s="51">
        <f t="shared" si="6"/>
        <v>4.9353333333333332E-2</v>
      </c>
      <c r="AN8" s="45">
        <f t="shared" si="7"/>
        <v>8.9174230208807319E-3</v>
      </c>
      <c r="AO8" s="1"/>
      <c r="AP8" s="2"/>
      <c r="AQ8" s="2"/>
      <c r="AR8" s="2"/>
      <c r="AS8" s="2"/>
      <c r="AT8" s="2"/>
      <c r="AU8" s="2"/>
      <c r="AV8" s="2"/>
      <c r="AW8" s="2"/>
    </row>
    <row r="9" spans="11:49">
      <c r="K9" s="39">
        <v>1.95</v>
      </c>
      <c r="L9" s="28">
        <v>33.299999999999997</v>
      </c>
      <c r="M9" s="28">
        <v>37.9</v>
      </c>
      <c r="N9" s="28">
        <v>32.6</v>
      </c>
      <c r="O9" s="28">
        <f t="shared" si="0"/>
        <v>34.599999999999994</v>
      </c>
      <c r="P9" s="28">
        <f t="shared" si="1"/>
        <v>2.8792360097775931</v>
      </c>
      <c r="R9" s="39">
        <v>39</v>
      </c>
      <c r="S9" s="28">
        <v>103.2</v>
      </c>
      <c r="T9" s="28">
        <v>112.7</v>
      </c>
      <c r="U9" s="28">
        <v>108</v>
      </c>
      <c r="V9" s="28">
        <f t="shared" si="2"/>
        <v>107.96666666666665</v>
      </c>
      <c r="W9" s="28">
        <f t="shared" si="3"/>
        <v>4.7500877184882953</v>
      </c>
      <c r="Y9" s="39">
        <v>10</v>
      </c>
      <c r="Z9" s="4">
        <v>0</v>
      </c>
      <c r="AA9" s="4">
        <v>0</v>
      </c>
      <c r="AB9" s="4">
        <v>0</v>
      </c>
      <c r="AC9" s="46">
        <f t="shared" si="4"/>
        <v>0</v>
      </c>
      <c r="AD9" s="46">
        <f t="shared" si="5"/>
        <v>0</v>
      </c>
      <c r="AF9" s="52" t="s">
        <v>79</v>
      </c>
      <c r="AG9" s="2">
        <v>3.8679999999999999E-2</v>
      </c>
      <c r="AH9" s="2"/>
      <c r="AI9" s="21" t="s">
        <v>79</v>
      </c>
      <c r="AJ9" s="50">
        <v>6.0999999999999999E-2</v>
      </c>
      <c r="AK9" s="50">
        <v>3.7999999999999999E-2</v>
      </c>
      <c r="AL9" s="50">
        <v>4.7800000000000002E-2</v>
      </c>
      <c r="AM9" s="51">
        <f t="shared" si="6"/>
        <v>4.8933333333333336E-2</v>
      </c>
      <c r="AN9" s="45">
        <f t="shared" si="7"/>
        <v>1.1541808061709046E-2</v>
      </c>
      <c r="AO9" s="1"/>
      <c r="AP9" s="4"/>
      <c r="AQ9" s="2"/>
      <c r="AR9" s="2"/>
      <c r="AS9" s="2"/>
      <c r="AT9" s="2"/>
      <c r="AU9" s="2"/>
      <c r="AV9" s="2"/>
      <c r="AW9" s="2"/>
    </row>
    <row r="10" spans="11:49">
      <c r="K10" s="39">
        <v>3.9060000000000001</v>
      </c>
      <c r="L10" s="28">
        <v>57.6</v>
      </c>
      <c r="M10" s="28">
        <v>63.9</v>
      </c>
      <c r="N10" s="28">
        <v>60.3</v>
      </c>
      <c r="O10" s="28">
        <f t="shared" si="0"/>
        <v>60.6</v>
      </c>
      <c r="P10" s="28">
        <f t="shared" si="1"/>
        <v>3.1606961258558202</v>
      </c>
      <c r="R10" s="39">
        <v>78</v>
      </c>
      <c r="S10" s="28">
        <v>90.4</v>
      </c>
      <c r="T10" s="28">
        <v>96.2</v>
      </c>
      <c r="U10" s="28">
        <v>103.4</v>
      </c>
      <c r="V10" s="28">
        <f t="shared" si="2"/>
        <v>96.666666666666671</v>
      </c>
      <c r="W10" s="28">
        <f t="shared" si="3"/>
        <v>6.5125519831578567</v>
      </c>
      <c r="Y10" s="39">
        <v>15</v>
      </c>
      <c r="Z10" s="4">
        <v>0</v>
      </c>
      <c r="AA10" s="4">
        <v>0</v>
      </c>
      <c r="AB10" s="4">
        <v>0.2</v>
      </c>
      <c r="AC10" s="46">
        <f t="shared" si="4"/>
        <v>6.6666666666666666E-2</v>
      </c>
      <c r="AD10" s="46">
        <f t="shared" si="5"/>
        <v>0.11547005383792516</v>
      </c>
      <c r="AF10" s="32"/>
      <c r="AG10" s="34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1:49">
      <c r="K11" s="39">
        <v>7.8129999999999997</v>
      </c>
      <c r="L11" s="28">
        <v>72.599999999999994</v>
      </c>
      <c r="M11" s="28">
        <v>84.6</v>
      </c>
      <c r="N11" s="28">
        <v>75.5</v>
      </c>
      <c r="O11" s="28">
        <f t="shared" si="0"/>
        <v>77.566666666666663</v>
      </c>
      <c r="P11" s="28">
        <f t="shared" si="1"/>
        <v>6.2612565299094172</v>
      </c>
      <c r="R11" s="39">
        <v>156</v>
      </c>
      <c r="S11" s="28">
        <v>88.5</v>
      </c>
      <c r="T11" s="28">
        <v>89</v>
      </c>
      <c r="U11" s="28">
        <v>94.5</v>
      </c>
      <c r="V11" s="28">
        <f t="shared" si="2"/>
        <v>90.666666666666671</v>
      </c>
      <c r="W11" s="28">
        <f t="shared" si="3"/>
        <v>3.3291640592396963</v>
      </c>
      <c r="Y11" s="39">
        <v>20</v>
      </c>
      <c r="Z11" s="4">
        <v>0</v>
      </c>
      <c r="AA11" s="4">
        <v>0.6</v>
      </c>
      <c r="AB11" s="4">
        <v>0.5</v>
      </c>
      <c r="AC11" s="46">
        <f t="shared" si="4"/>
        <v>0.3666666666666667</v>
      </c>
      <c r="AD11" s="46">
        <f t="shared" si="5"/>
        <v>0.32145502536643178</v>
      </c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1:49">
      <c r="K12" s="39">
        <v>15.625</v>
      </c>
      <c r="L12" s="28">
        <v>98.6</v>
      </c>
      <c r="M12" s="28">
        <v>101.1</v>
      </c>
      <c r="N12" s="28">
        <v>90.1</v>
      </c>
      <c r="O12" s="28">
        <f t="shared" si="0"/>
        <v>96.59999999999998</v>
      </c>
      <c r="P12" s="28">
        <f t="shared" si="1"/>
        <v>5.7662812973353983</v>
      </c>
      <c r="R12" s="39">
        <v>313</v>
      </c>
      <c r="S12" s="28">
        <v>79</v>
      </c>
      <c r="T12" s="28">
        <v>83.9</v>
      </c>
      <c r="U12" s="28">
        <v>73.5</v>
      </c>
      <c r="V12" s="28">
        <f t="shared" si="2"/>
        <v>78.8</v>
      </c>
      <c r="W12" s="28">
        <f t="shared" si="3"/>
        <v>5.2028838157314281</v>
      </c>
      <c r="Y12" s="39">
        <v>30</v>
      </c>
      <c r="Z12" s="4">
        <v>0</v>
      </c>
      <c r="AA12" s="4">
        <v>0.6</v>
      </c>
      <c r="AB12" s="4">
        <v>0.7</v>
      </c>
      <c r="AC12" s="46">
        <f t="shared" ref="AC12" si="8">AVERAGE(Z12:AB12)</f>
        <v>0.43333333333333329</v>
      </c>
      <c r="AD12" s="46">
        <f t="shared" ref="AD12" si="9">STDEV(Z12:AB12)</f>
        <v>0.37859388972001828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1:49" ht="17" thickBot="1">
      <c r="K13" s="39">
        <v>31.25</v>
      </c>
      <c r="L13" s="28">
        <v>108.1</v>
      </c>
      <c r="M13" s="28">
        <v>106.2</v>
      </c>
      <c r="N13" s="28">
        <v>111.1</v>
      </c>
      <c r="O13" s="28">
        <f t="shared" si="0"/>
        <v>108.46666666666665</v>
      </c>
      <c r="P13" s="28">
        <f t="shared" si="1"/>
        <v>2.4704925284917003</v>
      </c>
      <c r="R13" s="39">
        <v>625</v>
      </c>
      <c r="S13" s="28">
        <v>53</v>
      </c>
      <c r="T13" s="28">
        <v>67.400000000000006</v>
      </c>
      <c r="U13" s="28">
        <v>58.9</v>
      </c>
      <c r="V13" s="28">
        <f t="shared" si="2"/>
        <v>59.766666666666673</v>
      </c>
      <c r="W13" s="28">
        <f t="shared" si="3"/>
        <v>7.2390146659150636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1:49" ht="18" thickTop="1" thickBot="1">
      <c r="K14" s="39">
        <v>62.5</v>
      </c>
      <c r="L14" s="28">
        <v>110</v>
      </c>
      <c r="M14" s="28">
        <v>113.4</v>
      </c>
      <c r="N14" s="28">
        <v>120</v>
      </c>
      <c r="O14" s="28">
        <f t="shared" si="0"/>
        <v>114.46666666666665</v>
      </c>
      <c r="P14" s="28">
        <f t="shared" si="1"/>
        <v>5.0846173241782244</v>
      </c>
      <c r="R14" s="39">
        <v>1250</v>
      </c>
      <c r="S14" s="28">
        <v>38</v>
      </c>
      <c r="T14" s="28">
        <v>46.7</v>
      </c>
      <c r="U14" s="28">
        <v>43.7</v>
      </c>
      <c r="V14" s="28">
        <f t="shared" si="2"/>
        <v>42.800000000000004</v>
      </c>
      <c r="W14" s="28">
        <f t="shared" si="3"/>
        <v>4.419275958796872</v>
      </c>
      <c r="Y14" s="42" t="s">
        <v>70</v>
      </c>
      <c r="Z14" s="43"/>
      <c r="AA14" s="43"/>
      <c r="AB14" s="43"/>
      <c r="AC14" s="43"/>
      <c r="AD14" s="44"/>
      <c r="AH14" s="2"/>
      <c r="AI14" s="2"/>
      <c r="AJ14" s="2"/>
      <c r="AK14" s="2"/>
      <c r="AL14" s="2"/>
      <c r="AM14" s="2"/>
      <c r="AN14" s="2"/>
      <c r="AO14" s="4"/>
      <c r="AP14" s="4"/>
      <c r="AQ14" s="4"/>
      <c r="AR14" s="4"/>
      <c r="AS14" s="4"/>
      <c r="AT14" s="2"/>
      <c r="AU14" s="2"/>
      <c r="AV14" s="2"/>
      <c r="AW14" s="2"/>
    </row>
    <row r="15" spans="11:49" ht="18" thickTop="1" thickBot="1">
      <c r="K15" s="39">
        <v>125</v>
      </c>
      <c r="L15" s="28">
        <v>122.8</v>
      </c>
      <c r="M15" s="28">
        <v>129.9</v>
      </c>
      <c r="N15" s="28">
        <v>124.6</v>
      </c>
      <c r="O15" s="28">
        <f t="shared" si="0"/>
        <v>125.76666666666665</v>
      </c>
      <c r="P15" s="28">
        <f t="shared" si="1"/>
        <v>3.6909799963334091</v>
      </c>
      <c r="R15" s="39">
        <v>2500</v>
      </c>
      <c r="S15" s="28">
        <v>39.9</v>
      </c>
      <c r="T15" s="28">
        <v>38.6</v>
      </c>
      <c r="U15" s="28">
        <v>28.7</v>
      </c>
      <c r="V15" s="28">
        <f t="shared" si="2"/>
        <v>35.733333333333334</v>
      </c>
      <c r="W15" s="28">
        <f t="shared" si="3"/>
        <v>6.1256292193809392</v>
      </c>
      <c r="Y15" s="41" t="s">
        <v>36</v>
      </c>
      <c r="Z15" s="15" t="s">
        <v>0</v>
      </c>
      <c r="AA15" s="15" t="s">
        <v>1</v>
      </c>
      <c r="AB15" s="15" t="s">
        <v>2</v>
      </c>
      <c r="AC15" s="15" t="s">
        <v>11</v>
      </c>
      <c r="AD15" s="15" t="s">
        <v>21</v>
      </c>
      <c r="AO15" s="2"/>
      <c r="AP15" s="2"/>
      <c r="AQ15" s="2"/>
      <c r="AR15" s="2"/>
      <c r="AS15" s="2"/>
    </row>
    <row r="16" spans="11:49" ht="17" thickTop="1">
      <c r="K16" s="39">
        <v>250</v>
      </c>
      <c r="L16" s="28">
        <v>126.7</v>
      </c>
      <c r="M16" s="28">
        <v>130.19999999999999</v>
      </c>
      <c r="N16" s="28">
        <v>129.5</v>
      </c>
      <c r="O16" s="28">
        <f t="shared" si="0"/>
        <v>128.79999999999998</v>
      </c>
      <c r="P16" s="28">
        <f t="shared" si="1"/>
        <v>1.8520259177452076</v>
      </c>
      <c r="R16" s="39">
        <v>5000</v>
      </c>
      <c r="S16" s="28">
        <v>28.5</v>
      </c>
      <c r="T16" s="28">
        <v>31.3</v>
      </c>
      <c r="U16" s="28">
        <v>29</v>
      </c>
      <c r="V16" s="28">
        <f t="shared" si="2"/>
        <v>29.599999999999998</v>
      </c>
      <c r="W16" s="28">
        <f t="shared" si="3"/>
        <v>1.4933184523068084</v>
      </c>
      <c r="Y16" s="39">
        <v>1</v>
      </c>
      <c r="Z16" s="4">
        <v>0</v>
      </c>
      <c r="AA16" s="4">
        <v>0</v>
      </c>
      <c r="AB16" s="4">
        <v>0</v>
      </c>
      <c r="AC16" s="46">
        <f>AVERAGE(Z16:AB16)</f>
        <v>0</v>
      </c>
      <c r="AD16" s="46">
        <f>STDEV(Z16:AB16)</f>
        <v>0</v>
      </c>
      <c r="AO16" s="2"/>
      <c r="AP16" s="2"/>
      <c r="AQ16" s="2"/>
      <c r="AR16" s="2"/>
      <c r="AS16" s="2"/>
    </row>
    <row r="17" spans="11:45">
      <c r="K17" s="39">
        <v>500</v>
      </c>
      <c r="L17" s="28">
        <v>128.1</v>
      </c>
      <c r="M17" s="28">
        <v>127.4</v>
      </c>
      <c r="N17" s="28">
        <v>130.5</v>
      </c>
      <c r="O17" s="28">
        <f t="shared" si="0"/>
        <v>128.66666666666666</v>
      </c>
      <c r="P17" s="28">
        <f t="shared" si="1"/>
        <v>1.6258331197676252</v>
      </c>
      <c r="R17" s="39">
        <v>10000</v>
      </c>
      <c r="S17" s="28">
        <v>26.5</v>
      </c>
      <c r="T17" s="28">
        <v>23.6</v>
      </c>
      <c r="U17" s="28">
        <v>21.9</v>
      </c>
      <c r="V17" s="28">
        <f t="shared" si="2"/>
        <v>24</v>
      </c>
      <c r="W17" s="28">
        <f t="shared" si="3"/>
        <v>2.325940669922602</v>
      </c>
      <c r="Y17" s="39">
        <v>3</v>
      </c>
      <c r="Z17" s="4">
        <v>1.4</v>
      </c>
      <c r="AA17" s="4">
        <v>2</v>
      </c>
      <c r="AB17" s="4">
        <v>2.9</v>
      </c>
      <c r="AC17" s="46">
        <f t="shared" ref="AC17:AC23" si="10">AVERAGE(Z17:AB17)</f>
        <v>2.1</v>
      </c>
      <c r="AD17" s="46">
        <f t="shared" ref="AD17:AD23" si="11">STDEV(Z17:AB17)</f>
        <v>0.75498344352707569</v>
      </c>
      <c r="AO17" s="2"/>
      <c r="AP17" s="2"/>
      <c r="AQ17" s="2"/>
      <c r="AR17" s="2"/>
      <c r="AS17" s="2"/>
    </row>
    <row r="18" spans="11:45">
      <c r="K18" s="39">
        <v>1000</v>
      </c>
      <c r="L18" s="28">
        <v>122.3</v>
      </c>
      <c r="M18" s="28">
        <v>129.80000000000001</v>
      </c>
      <c r="N18" s="28">
        <v>135.6</v>
      </c>
      <c r="O18" s="28">
        <f t="shared" si="0"/>
        <v>129.23333333333335</v>
      </c>
      <c r="P18" s="28">
        <f t="shared" si="1"/>
        <v>6.6680831828444767</v>
      </c>
      <c r="R18" s="39">
        <v>20000</v>
      </c>
      <c r="S18" s="28">
        <v>25.7</v>
      </c>
      <c r="T18" s="28">
        <v>20.5</v>
      </c>
      <c r="U18" s="28">
        <v>22.6</v>
      </c>
      <c r="V18" s="28">
        <f t="shared" si="2"/>
        <v>22.933333333333337</v>
      </c>
      <c r="W18" s="28">
        <f t="shared" si="3"/>
        <v>2.6159765544311231</v>
      </c>
      <c r="Y18" s="39">
        <v>5</v>
      </c>
      <c r="Z18" s="4">
        <v>3.1</v>
      </c>
      <c r="AA18" s="4">
        <v>2.9</v>
      </c>
      <c r="AB18" s="4">
        <v>4</v>
      </c>
      <c r="AC18" s="46">
        <f t="shared" si="10"/>
        <v>3.3333333333333335</v>
      </c>
      <c r="AD18" s="46">
        <f t="shared" si="11"/>
        <v>0.58594652770823186</v>
      </c>
    </row>
    <row r="19" spans="11:45" ht="17" thickBot="1">
      <c r="Y19" s="39">
        <v>7</v>
      </c>
      <c r="Z19" s="4">
        <v>4.4000000000000004</v>
      </c>
      <c r="AA19" s="4">
        <v>4.0999999999999996</v>
      </c>
      <c r="AB19" s="4">
        <v>3.9</v>
      </c>
      <c r="AC19" s="46">
        <f t="shared" si="10"/>
        <v>4.1333333333333337</v>
      </c>
      <c r="AD19" s="46">
        <f t="shared" si="11"/>
        <v>0.2516611478423586</v>
      </c>
    </row>
    <row r="20" spans="11:45" ht="18" thickTop="1" thickBot="1">
      <c r="K20" s="29" t="s">
        <v>60</v>
      </c>
      <c r="L20" s="29"/>
      <c r="M20" s="29"/>
      <c r="N20" s="29"/>
      <c r="O20" s="29"/>
      <c r="P20" s="29"/>
      <c r="R20" s="29" t="s">
        <v>65</v>
      </c>
      <c r="S20" s="29"/>
      <c r="T20" s="29"/>
      <c r="U20" s="29"/>
      <c r="V20" s="29"/>
      <c r="W20" s="29"/>
      <c r="Y20" s="39">
        <v>10</v>
      </c>
      <c r="Z20" s="4">
        <v>5.6</v>
      </c>
      <c r="AA20" s="4">
        <v>5.2</v>
      </c>
      <c r="AB20" s="4">
        <v>5.5</v>
      </c>
      <c r="AC20" s="46">
        <f t="shared" si="10"/>
        <v>5.4333333333333336</v>
      </c>
      <c r="AD20" s="46">
        <f t="shared" si="11"/>
        <v>0.20816659994661305</v>
      </c>
    </row>
    <row r="21" spans="11:45" ht="18" thickTop="1" thickBot="1">
      <c r="K21" s="41" t="s">
        <v>58</v>
      </c>
      <c r="L21" s="15" t="s">
        <v>0</v>
      </c>
      <c r="M21" s="15" t="s">
        <v>1</v>
      </c>
      <c r="N21" s="15" t="s">
        <v>2</v>
      </c>
      <c r="O21" s="15" t="s">
        <v>11</v>
      </c>
      <c r="P21" s="15" t="s">
        <v>21</v>
      </c>
      <c r="R21" s="41" t="s">
        <v>28</v>
      </c>
      <c r="S21" s="15" t="s">
        <v>0</v>
      </c>
      <c r="T21" s="15" t="s">
        <v>1</v>
      </c>
      <c r="U21" s="15" t="s">
        <v>2</v>
      </c>
      <c r="V21" s="15" t="s">
        <v>11</v>
      </c>
      <c r="W21" s="15" t="s">
        <v>21</v>
      </c>
      <c r="Y21" s="39">
        <v>15</v>
      </c>
      <c r="Z21" s="4">
        <v>6.2</v>
      </c>
      <c r="AA21" s="4">
        <v>6.7</v>
      </c>
      <c r="AB21" s="4">
        <v>6</v>
      </c>
      <c r="AC21" s="46">
        <f t="shared" si="10"/>
        <v>6.3</v>
      </c>
      <c r="AD21" s="46">
        <f t="shared" si="11"/>
        <v>0.36055512754639901</v>
      </c>
    </row>
    <row r="22" spans="11:45" ht="17" thickTop="1">
      <c r="K22" s="39">
        <v>50</v>
      </c>
      <c r="L22" s="28">
        <v>121.5</v>
      </c>
      <c r="M22" s="28">
        <v>119.8</v>
      </c>
      <c r="N22" s="28">
        <v>110.8</v>
      </c>
      <c r="O22" s="28">
        <f>AVERAGE(L22:N22)</f>
        <v>117.36666666666667</v>
      </c>
      <c r="P22" s="28">
        <f>STDEV(L22:N22)</f>
        <v>5.7500724633115148</v>
      </c>
      <c r="R22" s="39">
        <v>0</v>
      </c>
      <c r="S22" s="28">
        <v>110.9</v>
      </c>
      <c r="T22" s="28">
        <v>112.4</v>
      </c>
      <c r="U22" s="28">
        <v>99.7</v>
      </c>
      <c r="V22" s="28">
        <f>AVERAGE(S22:U22)</f>
        <v>107.66666666666667</v>
      </c>
      <c r="W22" s="28">
        <f>STDEV(S22:U22)</f>
        <v>6.9399807876775395</v>
      </c>
      <c r="Y22" s="39">
        <v>20</v>
      </c>
      <c r="Z22" s="4">
        <v>7.4</v>
      </c>
      <c r="AA22" s="4">
        <v>7.1</v>
      </c>
      <c r="AB22" s="4">
        <v>6.9</v>
      </c>
      <c r="AC22" s="46">
        <f t="shared" si="10"/>
        <v>7.1333333333333329</v>
      </c>
      <c r="AD22" s="46">
        <f t="shared" si="11"/>
        <v>0.25166114784235838</v>
      </c>
    </row>
    <row r="23" spans="11:45">
      <c r="K23" s="39">
        <v>500</v>
      </c>
      <c r="L23" s="28">
        <v>110.1</v>
      </c>
      <c r="M23" s="28">
        <v>111.6</v>
      </c>
      <c r="N23" s="28">
        <v>90.4</v>
      </c>
      <c r="O23" s="28">
        <f t="shared" ref="O23:O25" si="12">AVERAGE(L23:N23)</f>
        <v>104.03333333333335</v>
      </c>
      <c r="P23" s="28">
        <f t="shared" ref="P23:P25" si="13">STDEV(L23:N23)</f>
        <v>11.830610015266886</v>
      </c>
      <c r="R23" s="39">
        <v>4.88</v>
      </c>
      <c r="S23" s="28">
        <v>102.5</v>
      </c>
      <c r="T23" s="28">
        <v>107.5</v>
      </c>
      <c r="U23" s="28">
        <v>97.5</v>
      </c>
      <c r="V23" s="28">
        <f t="shared" ref="V23:V35" si="14">AVERAGE(S23:U23)</f>
        <v>102.5</v>
      </c>
      <c r="W23" s="28">
        <f t="shared" ref="W23:W35" si="15">STDEV(S23:U23)</f>
        <v>5</v>
      </c>
      <c r="Y23" s="39">
        <v>30</v>
      </c>
      <c r="Z23" s="4">
        <v>8</v>
      </c>
      <c r="AA23" s="4">
        <v>7.9</v>
      </c>
      <c r="AB23" s="4">
        <v>8.1</v>
      </c>
      <c r="AC23" s="46">
        <f t="shared" si="10"/>
        <v>8</v>
      </c>
      <c r="AD23" s="46">
        <f t="shared" si="11"/>
        <v>9.9999999999999645E-2</v>
      </c>
    </row>
    <row r="24" spans="11:45" ht="17" thickBot="1">
      <c r="K24" s="39">
        <v>1000</v>
      </c>
      <c r="L24" s="28">
        <v>65.400000000000006</v>
      </c>
      <c r="M24" s="28">
        <v>72.3</v>
      </c>
      <c r="N24" s="28">
        <v>77.400000000000006</v>
      </c>
      <c r="O24" s="28">
        <f t="shared" si="12"/>
        <v>71.7</v>
      </c>
      <c r="P24" s="28">
        <f t="shared" si="13"/>
        <v>6.0224579699654193</v>
      </c>
      <c r="R24" s="39">
        <v>9.76</v>
      </c>
      <c r="S24" s="28">
        <v>103.6</v>
      </c>
      <c r="T24" s="28">
        <v>106.8</v>
      </c>
      <c r="U24" s="28">
        <v>111.3</v>
      </c>
      <c r="V24" s="28">
        <f t="shared" si="14"/>
        <v>107.23333333333333</v>
      </c>
      <c r="W24" s="28">
        <f t="shared" si="15"/>
        <v>3.8682468035704938</v>
      </c>
    </row>
    <row r="25" spans="11:45" ht="18" thickTop="1" thickBot="1">
      <c r="K25" s="39">
        <v>2000</v>
      </c>
      <c r="L25" s="28">
        <v>55.1</v>
      </c>
      <c r="M25" s="28">
        <v>43.8</v>
      </c>
      <c r="N25" s="28">
        <v>49.9</v>
      </c>
      <c r="O25" s="28">
        <f t="shared" si="12"/>
        <v>49.6</v>
      </c>
      <c r="P25" s="28">
        <f t="shared" si="13"/>
        <v>5.6559702969517112</v>
      </c>
      <c r="R25" s="39">
        <v>19</v>
      </c>
      <c r="S25" s="28">
        <v>98.6</v>
      </c>
      <c r="T25" s="28">
        <v>101.3</v>
      </c>
      <c r="U25" s="28">
        <v>104.4</v>
      </c>
      <c r="V25" s="28">
        <f t="shared" si="14"/>
        <v>101.43333333333332</v>
      </c>
      <c r="W25" s="28">
        <f t="shared" si="15"/>
        <v>2.9022979401387041</v>
      </c>
      <c r="Y25" s="42" t="s">
        <v>71</v>
      </c>
      <c r="Z25" s="43"/>
      <c r="AA25" s="43"/>
      <c r="AB25" s="43"/>
      <c r="AC25" s="43"/>
      <c r="AD25" s="44"/>
    </row>
    <row r="26" spans="11:45" ht="18" thickTop="1" thickBot="1">
      <c r="R26" s="39">
        <v>39</v>
      </c>
      <c r="S26" s="28">
        <v>107</v>
      </c>
      <c r="T26" s="28">
        <v>109.2</v>
      </c>
      <c r="U26" s="28">
        <v>97.7</v>
      </c>
      <c r="V26" s="28">
        <f t="shared" si="14"/>
        <v>104.63333333333333</v>
      </c>
      <c r="W26" s="28">
        <f t="shared" si="15"/>
        <v>6.1043700193659074</v>
      </c>
      <c r="Y26" s="41" t="s">
        <v>36</v>
      </c>
      <c r="Z26" s="15" t="s">
        <v>0</v>
      </c>
      <c r="AA26" s="15" t="s">
        <v>1</v>
      </c>
      <c r="AB26" s="15" t="s">
        <v>2</v>
      </c>
      <c r="AC26" s="15" t="s">
        <v>11</v>
      </c>
      <c r="AD26" s="15" t="s">
        <v>21</v>
      </c>
    </row>
    <row r="27" spans="11:45" ht="18" thickTop="1" thickBot="1">
      <c r="K27" s="29" t="s">
        <v>61</v>
      </c>
      <c r="L27" s="29"/>
      <c r="M27" s="29"/>
      <c r="N27" s="29"/>
      <c r="O27" s="29"/>
      <c r="P27" s="29"/>
      <c r="R27" s="39">
        <v>78</v>
      </c>
      <c r="S27" s="28">
        <v>105.4</v>
      </c>
      <c r="T27" s="28">
        <v>100.3</v>
      </c>
      <c r="U27" s="28">
        <v>99.9</v>
      </c>
      <c r="V27" s="28">
        <f t="shared" si="14"/>
        <v>101.86666666666667</v>
      </c>
      <c r="W27" s="28">
        <f t="shared" si="15"/>
        <v>3.066485501895182</v>
      </c>
      <c r="Y27" s="39">
        <v>1</v>
      </c>
      <c r="Z27" s="4">
        <v>0</v>
      </c>
      <c r="AA27" s="4">
        <v>0</v>
      </c>
      <c r="AB27" s="4">
        <v>0</v>
      </c>
      <c r="AC27" s="46">
        <f>AVERAGE(Z27:AB27)</f>
        <v>0</v>
      </c>
      <c r="AD27" s="46">
        <f>STDEV(Z27:AB27)</f>
        <v>0</v>
      </c>
    </row>
    <row r="28" spans="11:45" ht="18" thickTop="1" thickBot="1">
      <c r="K28" s="41" t="s">
        <v>59</v>
      </c>
      <c r="L28" s="15" t="s">
        <v>0</v>
      </c>
      <c r="M28" s="15" t="s">
        <v>1</v>
      </c>
      <c r="N28" s="15" t="s">
        <v>2</v>
      </c>
      <c r="O28" s="15" t="s">
        <v>11</v>
      </c>
      <c r="P28" s="15" t="s">
        <v>21</v>
      </c>
      <c r="R28" s="39">
        <v>156</v>
      </c>
      <c r="S28" s="28">
        <v>104.8</v>
      </c>
      <c r="T28" s="28">
        <v>104.2</v>
      </c>
      <c r="U28" s="28">
        <v>102.1</v>
      </c>
      <c r="V28" s="28">
        <f t="shared" si="14"/>
        <v>103.7</v>
      </c>
      <c r="W28" s="28">
        <f t="shared" si="15"/>
        <v>1.4177446878757851</v>
      </c>
      <c r="Y28" s="39">
        <v>3</v>
      </c>
      <c r="Z28" s="4">
        <v>0</v>
      </c>
      <c r="AA28" s="4">
        <v>0</v>
      </c>
      <c r="AB28" s="4">
        <v>0</v>
      </c>
      <c r="AC28" s="46">
        <f t="shared" ref="AC28:AC34" si="16">AVERAGE(Z28:AB28)</f>
        <v>0</v>
      </c>
      <c r="AD28" s="46">
        <f t="shared" ref="AD28:AD34" si="17">STDEV(Z28:AB28)</f>
        <v>0</v>
      </c>
    </row>
    <row r="29" spans="11:45" ht="17" thickTop="1">
      <c r="K29" s="39">
        <v>50</v>
      </c>
      <c r="L29" s="28">
        <v>126.8</v>
      </c>
      <c r="M29" s="28">
        <v>125.6</v>
      </c>
      <c r="N29" s="28">
        <v>117.1</v>
      </c>
      <c r="O29" s="28">
        <f>AVERAGE(L29:N29)</f>
        <v>123.16666666666667</v>
      </c>
      <c r="P29" s="28">
        <f>STDEV(L29:N29)</f>
        <v>5.2880368127815967</v>
      </c>
      <c r="R29" s="39">
        <v>313</v>
      </c>
      <c r="S29" s="28">
        <v>100.3</v>
      </c>
      <c r="T29" s="28">
        <v>110.4</v>
      </c>
      <c r="U29" s="28">
        <v>109.4</v>
      </c>
      <c r="V29" s="28">
        <f t="shared" si="14"/>
        <v>106.7</v>
      </c>
      <c r="W29" s="28">
        <f t="shared" si="15"/>
        <v>5.5650696311906156</v>
      </c>
      <c r="Y29" s="39">
        <v>5</v>
      </c>
      <c r="Z29" s="4">
        <v>0</v>
      </c>
      <c r="AA29" s="4">
        <v>0</v>
      </c>
      <c r="AB29" s="4">
        <v>0.2</v>
      </c>
      <c r="AC29" s="46">
        <f t="shared" si="16"/>
        <v>6.6666666666666666E-2</v>
      </c>
      <c r="AD29" s="46">
        <f t="shared" si="17"/>
        <v>0.11547005383792516</v>
      </c>
    </row>
    <row r="30" spans="11:45">
      <c r="K30" s="39">
        <v>500</v>
      </c>
      <c r="L30" s="28">
        <v>134</v>
      </c>
      <c r="M30" s="28">
        <v>129.19999999999999</v>
      </c>
      <c r="N30" s="28">
        <v>120.6</v>
      </c>
      <c r="O30" s="28">
        <f t="shared" ref="O30:O32" si="18">AVERAGE(L30:N30)</f>
        <v>127.93333333333332</v>
      </c>
      <c r="P30" s="28">
        <f t="shared" ref="P30:P32" si="19">STDEV(L30:N30)</f>
        <v>6.7892071211101932</v>
      </c>
      <c r="R30" s="39">
        <v>625</v>
      </c>
      <c r="S30" s="28">
        <v>110</v>
      </c>
      <c r="T30" s="28">
        <v>105.4</v>
      </c>
      <c r="U30" s="28">
        <v>103.2</v>
      </c>
      <c r="V30" s="28">
        <f t="shared" si="14"/>
        <v>106.2</v>
      </c>
      <c r="W30" s="28">
        <f t="shared" si="15"/>
        <v>3.4698703145794925</v>
      </c>
      <c r="Y30" s="39">
        <v>7</v>
      </c>
      <c r="Z30" s="4">
        <v>0</v>
      </c>
      <c r="AA30" s="4">
        <v>0</v>
      </c>
      <c r="AB30" s="4">
        <v>0.6</v>
      </c>
      <c r="AC30" s="46">
        <f t="shared" si="16"/>
        <v>0.19999999999999998</v>
      </c>
      <c r="AD30" s="46">
        <f t="shared" si="17"/>
        <v>0.34641016151377546</v>
      </c>
    </row>
    <row r="31" spans="11:45">
      <c r="K31" s="39">
        <v>1000</v>
      </c>
      <c r="L31" s="28">
        <v>119.6</v>
      </c>
      <c r="M31" s="28">
        <v>120.8</v>
      </c>
      <c r="N31" s="28">
        <v>123.7</v>
      </c>
      <c r="O31" s="28">
        <f t="shared" si="18"/>
        <v>121.36666666666666</v>
      </c>
      <c r="P31" s="28">
        <f t="shared" si="19"/>
        <v>2.1079215671683214</v>
      </c>
      <c r="R31" s="39">
        <v>1250</v>
      </c>
      <c r="S31" s="28">
        <v>103.5</v>
      </c>
      <c r="T31" s="28">
        <v>103</v>
      </c>
      <c r="U31" s="28">
        <v>106.2</v>
      </c>
      <c r="V31" s="28">
        <f t="shared" si="14"/>
        <v>104.23333333333333</v>
      </c>
      <c r="W31" s="28">
        <f t="shared" si="15"/>
        <v>1.7214335111567158</v>
      </c>
      <c r="Y31" s="39">
        <v>10</v>
      </c>
      <c r="Z31" s="4">
        <v>0.8</v>
      </c>
      <c r="AA31" s="4">
        <v>1.2</v>
      </c>
      <c r="AB31" s="4">
        <v>1</v>
      </c>
      <c r="AC31" s="46">
        <f t="shared" si="16"/>
        <v>1</v>
      </c>
      <c r="AD31" s="46">
        <f t="shared" si="17"/>
        <v>0.20000000000000009</v>
      </c>
    </row>
    <row r="32" spans="11:45">
      <c r="K32" s="39">
        <v>2000</v>
      </c>
      <c r="L32" s="28">
        <v>117.5</v>
      </c>
      <c r="M32" s="28">
        <v>125.8</v>
      </c>
      <c r="N32" s="28">
        <v>122.8</v>
      </c>
      <c r="O32" s="28">
        <f t="shared" si="18"/>
        <v>122.03333333333335</v>
      </c>
      <c r="P32" s="28">
        <f t="shared" si="19"/>
        <v>4.2027768598074919</v>
      </c>
      <c r="R32" s="39">
        <v>2500</v>
      </c>
      <c r="S32" s="28">
        <v>105.7</v>
      </c>
      <c r="T32" s="28">
        <v>97.3</v>
      </c>
      <c r="U32" s="28">
        <v>103.7</v>
      </c>
      <c r="V32" s="28">
        <f t="shared" si="14"/>
        <v>102.23333333333333</v>
      </c>
      <c r="W32" s="28">
        <f t="shared" si="15"/>
        <v>4.3878620458411595</v>
      </c>
      <c r="Y32" s="39">
        <v>15</v>
      </c>
      <c r="Z32" s="4">
        <v>1.1000000000000001</v>
      </c>
      <c r="AA32" s="4">
        <v>1.5</v>
      </c>
      <c r="AB32" s="4">
        <v>1.3</v>
      </c>
      <c r="AC32" s="46">
        <f t="shared" si="16"/>
        <v>1.3</v>
      </c>
      <c r="AD32" s="46">
        <f t="shared" si="17"/>
        <v>0.19999999999999898</v>
      </c>
    </row>
    <row r="33" spans="11:30">
      <c r="K33" s="2"/>
      <c r="L33" s="2"/>
      <c r="M33" s="2"/>
      <c r="N33" s="2"/>
      <c r="R33" s="39">
        <v>5000</v>
      </c>
      <c r="S33" s="28">
        <v>101.1</v>
      </c>
      <c r="T33" s="28">
        <v>110.5</v>
      </c>
      <c r="U33" s="28">
        <v>95.4</v>
      </c>
      <c r="V33" s="28">
        <f t="shared" si="14"/>
        <v>102.33333333333333</v>
      </c>
      <c r="W33" s="28">
        <f t="shared" si="15"/>
        <v>7.6251775935602515</v>
      </c>
      <c r="Y33" s="39">
        <v>20</v>
      </c>
      <c r="Z33" s="4">
        <v>1.8</v>
      </c>
      <c r="AA33" s="4">
        <v>1.9</v>
      </c>
      <c r="AB33" s="4">
        <v>1.5</v>
      </c>
      <c r="AC33" s="46">
        <f t="shared" si="16"/>
        <v>1.7333333333333334</v>
      </c>
      <c r="AD33" s="46">
        <f t="shared" si="17"/>
        <v>0.20816659994661324</v>
      </c>
    </row>
    <row r="34" spans="11:30">
      <c r="K34" s="2"/>
      <c r="L34" s="2"/>
      <c r="M34" s="2"/>
      <c r="N34" s="2"/>
      <c r="R34" s="39">
        <v>10000</v>
      </c>
      <c r="S34" s="28">
        <v>99.6</v>
      </c>
      <c r="T34" s="28">
        <v>102.7</v>
      </c>
      <c r="U34" s="28">
        <v>99</v>
      </c>
      <c r="V34" s="28">
        <f t="shared" si="14"/>
        <v>100.43333333333334</v>
      </c>
      <c r="W34" s="28">
        <f t="shared" si="15"/>
        <v>1.9857828011475334</v>
      </c>
      <c r="Y34" s="39">
        <v>30</v>
      </c>
      <c r="Z34" s="4">
        <v>2</v>
      </c>
      <c r="AA34" s="4">
        <v>2.2999999999999998</v>
      </c>
      <c r="AB34" s="4">
        <v>2.1</v>
      </c>
      <c r="AC34" s="46">
        <f t="shared" si="16"/>
        <v>2.1333333333333333</v>
      </c>
      <c r="AD34" s="46">
        <f t="shared" si="17"/>
        <v>0.15275252316519458</v>
      </c>
    </row>
    <row r="35" spans="11:30" ht="17" thickBot="1">
      <c r="K35" s="2"/>
      <c r="L35" s="2"/>
      <c r="M35" s="2"/>
      <c r="N35" s="2"/>
      <c r="R35" s="39">
        <v>20000</v>
      </c>
      <c r="S35" s="28">
        <v>99.7</v>
      </c>
      <c r="T35" s="28">
        <v>101.1</v>
      </c>
      <c r="U35" s="28">
        <v>98.6</v>
      </c>
      <c r="V35" s="28">
        <f t="shared" si="14"/>
        <v>99.8</v>
      </c>
      <c r="W35" s="28">
        <f t="shared" si="15"/>
        <v>1.2529964086141665</v>
      </c>
    </row>
    <row r="36" spans="11:30" ht="18" thickTop="1" thickBot="1">
      <c r="Y36" s="42" t="s">
        <v>73</v>
      </c>
      <c r="Z36" s="43"/>
      <c r="AA36" s="43"/>
      <c r="AB36" s="43"/>
      <c r="AC36" s="43"/>
      <c r="AD36" s="44"/>
    </row>
    <row r="37" spans="11:30" ht="18" thickTop="1" thickBot="1">
      <c r="O37" s="4"/>
      <c r="P37" s="4"/>
      <c r="R37" s="29" t="s">
        <v>66</v>
      </c>
      <c r="S37" s="29"/>
      <c r="T37" s="29"/>
      <c r="U37" s="29"/>
      <c r="V37" s="29"/>
      <c r="W37" s="29"/>
      <c r="Y37" s="41" t="s">
        <v>36</v>
      </c>
      <c r="Z37" s="15" t="s">
        <v>0</v>
      </c>
      <c r="AA37" s="15" t="s">
        <v>1</v>
      </c>
      <c r="AB37" s="15" t="s">
        <v>2</v>
      </c>
      <c r="AC37" s="15" t="s">
        <v>11</v>
      </c>
      <c r="AD37" s="15" t="s">
        <v>21</v>
      </c>
    </row>
    <row r="38" spans="11:30" ht="18" thickTop="1" thickBot="1">
      <c r="O38" s="2"/>
      <c r="P38" s="2"/>
      <c r="Q38" s="2"/>
      <c r="R38" s="41" t="s">
        <v>28</v>
      </c>
      <c r="S38" s="15" t="s">
        <v>0</v>
      </c>
      <c r="T38" s="15" t="s">
        <v>1</v>
      </c>
      <c r="U38" s="15" t="s">
        <v>2</v>
      </c>
      <c r="V38" s="15" t="s">
        <v>11</v>
      </c>
      <c r="W38" s="15" t="s">
        <v>21</v>
      </c>
      <c r="Y38" s="39">
        <v>1</v>
      </c>
      <c r="Z38" s="4">
        <v>0</v>
      </c>
      <c r="AA38" s="4">
        <v>0</v>
      </c>
      <c r="AB38" s="4">
        <v>0</v>
      </c>
      <c r="AC38" s="46">
        <f>AVERAGE(Z38:AB38)</f>
        <v>0</v>
      </c>
      <c r="AD38" s="46">
        <f>STDEV(Z38:AB38)</f>
        <v>0</v>
      </c>
    </row>
    <row r="39" spans="11:30" ht="17" thickTop="1">
      <c r="O39" s="2"/>
      <c r="P39" s="2"/>
      <c r="Q39" s="2"/>
      <c r="R39" s="39">
        <v>0</v>
      </c>
      <c r="S39" s="28">
        <v>112.4</v>
      </c>
      <c r="T39" s="28">
        <v>109.9</v>
      </c>
      <c r="U39" s="28">
        <v>110.7</v>
      </c>
      <c r="V39" s="28">
        <f>AVERAGE(S39:U39)</f>
        <v>111</v>
      </c>
      <c r="W39" s="28">
        <f>STDEV(S39:U39)</f>
        <v>1.2767145334803707</v>
      </c>
      <c r="Y39" s="39">
        <v>3</v>
      </c>
      <c r="Z39" s="4">
        <v>0</v>
      </c>
      <c r="AA39" s="4">
        <v>0</v>
      </c>
      <c r="AB39" s="4">
        <v>0</v>
      </c>
      <c r="AC39" s="46">
        <f t="shared" ref="AC39:AC45" si="20">AVERAGE(Z39:AB39)</f>
        <v>0</v>
      </c>
      <c r="AD39" s="46">
        <f t="shared" ref="AD39:AD45" si="21">STDEV(Z39:AB39)</f>
        <v>0</v>
      </c>
    </row>
    <row r="40" spans="11:30">
      <c r="O40" s="2"/>
      <c r="P40" s="2"/>
      <c r="Q40" s="2"/>
      <c r="R40" s="39">
        <v>4.88</v>
      </c>
      <c r="S40" s="28">
        <v>113.4</v>
      </c>
      <c r="T40" s="28">
        <v>108.7</v>
      </c>
      <c r="U40" s="28">
        <v>105.6</v>
      </c>
      <c r="V40" s="28">
        <f t="shared" ref="V40:V52" si="22">AVERAGE(S40:U40)</f>
        <v>109.23333333333335</v>
      </c>
      <c r="W40" s="28">
        <f t="shared" ref="W40:W52" si="23">STDEV(S40:U40)</f>
        <v>3.9272551907577098</v>
      </c>
      <c r="Y40" s="39">
        <v>5</v>
      </c>
      <c r="Z40" s="4">
        <v>0</v>
      </c>
      <c r="AA40" s="4">
        <v>0.4</v>
      </c>
      <c r="AB40" s="4">
        <v>0.6</v>
      </c>
      <c r="AC40" s="46">
        <f t="shared" si="20"/>
        <v>0.33333333333333331</v>
      </c>
      <c r="AD40" s="46">
        <f t="shared" si="21"/>
        <v>0.30550504633038938</v>
      </c>
    </row>
    <row r="41" spans="11:30">
      <c r="O41" s="2"/>
      <c r="P41" s="2"/>
      <c r="Q41" s="2"/>
      <c r="R41" s="39">
        <v>9.76</v>
      </c>
      <c r="S41" s="28">
        <v>106.3</v>
      </c>
      <c r="T41" s="28">
        <v>111.1</v>
      </c>
      <c r="U41" s="28">
        <v>105.4</v>
      </c>
      <c r="V41" s="28">
        <f t="shared" si="22"/>
        <v>107.59999999999998</v>
      </c>
      <c r="W41" s="28">
        <f t="shared" si="23"/>
        <v>3.0643106892089076</v>
      </c>
      <c r="Y41" s="39">
        <v>7</v>
      </c>
      <c r="Z41" s="4">
        <v>0</v>
      </c>
      <c r="AA41" s="4">
        <v>0.9</v>
      </c>
      <c r="AB41" s="4">
        <v>1</v>
      </c>
      <c r="AC41" s="46">
        <f t="shared" si="20"/>
        <v>0.6333333333333333</v>
      </c>
      <c r="AD41" s="46">
        <f t="shared" si="21"/>
        <v>0.55075705472861025</v>
      </c>
    </row>
    <row r="42" spans="11:30">
      <c r="R42" s="39">
        <v>19</v>
      </c>
      <c r="S42" s="28">
        <v>109.3</v>
      </c>
      <c r="T42" s="28">
        <v>107.3</v>
      </c>
      <c r="U42" s="28">
        <v>100.2</v>
      </c>
      <c r="V42" s="28">
        <f t="shared" si="22"/>
        <v>105.60000000000001</v>
      </c>
      <c r="W42" s="28">
        <f t="shared" si="23"/>
        <v>4.7822588804873343</v>
      </c>
      <c r="Y42" s="39">
        <v>10</v>
      </c>
      <c r="Z42" s="4">
        <v>1.2</v>
      </c>
      <c r="AA42" s="4">
        <v>1.1000000000000001</v>
      </c>
      <c r="AB42" s="4">
        <v>1.5</v>
      </c>
      <c r="AC42" s="46">
        <f t="shared" si="20"/>
        <v>1.2666666666666666</v>
      </c>
      <c r="AD42" s="46">
        <f t="shared" si="21"/>
        <v>0.20816659994661355</v>
      </c>
    </row>
    <row r="43" spans="11:30">
      <c r="R43" s="39">
        <v>39</v>
      </c>
      <c r="S43" s="28">
        <v>110.2</v>
      </c>
      <c r="T43" s="28">
        <v>102.3</v>
      </c>
      <c r="U43" s="28">
        <v>104.9</v>
      </c>
      <c r="V43" s="28">
        <f t="shared" si="22"/>
        <v>105.8</v>
      </c>
      <c r="W43" s="28">
        <f t="shared" si="23"/>
        <v>4.0261644278394817</v>
      </c>
      <c r="Y43" s="39">
        <v>15</v>
      </c>
      <c r="Z43" s="4">
        <v>1.6</v>
      </c>
      <c r="AA43" s="4">
        <v>1.3</v>
      </c>
      <c r="AB43" s="4">
        <v>1.7</v>
      </c>
      <c r="AC43" s="46">
        <f t="shared" si="20"/>
        <v>1.5333333333333334</v>
      </c>
      <c r="AD43" s="46">
        <f t="shared" si="21"/>
        <v>0.20816659994661249</v>
      </c>
    </row>
    <row r="44" spans="11:30">
      <c r="R44" s="39">
        <v>78</v>
      </c>
      <c r="S44" s="28">
        <v>103.2</v>
      </c>
      <c r="T44" s="28">
        <v>107.7</v>
      </c>
      <c r="U44" s="28">
        <v>104.9</v>
      </c>
      <c r="V44" s="28">
        <f t="shared" si="22"/>
        <v>105.26666666666667</v>
      </c>
      <c r="W44" s="28">
        <f t="shared" si="23"/>
        <v>2.2722969289539017</v>
      </c>
      <c r="Y44" s="39">
        <v>20</v>
      </c>
      <c r="Z44" s="4">
        <v>2.2999999999999998</v>
      </c>
      <c r="AA44" s="4">
        <v>1.5</v>
      </c>
      <c r="AB44" s="4">
        <v>2.7</v>
      </c>
      <c r="AC44" s="46">
        <f t="shared" si="20"/>
        <v>2.1666666666666665</v>
      </c>
      <c r="AD44" s="46">
        <f t="shared" si="21"/>
        <v>0.61101009266077844</v>
      </c>
    </row>
    <row r="45" spans="11:30">
      <c r="R45" s="39">
        <v>156</v>
      </c>
      <c r="S45" s="28">
        <v>104.3</v>
      </c>
      <c r="T45" s="28">
        <v>102.2</v>
      </c>
      <c r="U45" s="28">
        <v>100</v>
      </c>
      <c r="V45" s="28">
        <f t="shared" si="22"/>
        <v>102.16666666666667</v>
      </c>
      <c r="W45" s="28">
        <f t="shared" si="23"/>
        <v>2.1501937897160173</v>
      </c>
      <c r="Y45" s="39">
        <v>30</v>
      </c>
      <c r="Z45" s="4">
        <v>2.7</v>
      </c>
      <c r="AA45" s="4">
        <v>3</v>
      </c>
      <c r="AB45" s="4">
        <v>3.5</v>
      </c>
      <c r="AC45" s="46">
        <f t="shared" si="20"/>
        <v>3.0666666666666664</v>
      </c>
      <c r="AD45" s="46">
        <f t="shared" si="21"/>
        <v>0.40414518843274105</v>
      </c>
    </row>
    <row r="46" spans="11:30" ht="17" thickBot="1">
      <c r="R46" s="39">
        <v>313</v>
      </c>
      <c r="S46" s="28">
        <v>99.3</v>
      </c>
      <c r="T46" s="28">
        <v>97.6</v>
      </c>
      <c r="U46" s="28">
        <v>101.3</v>
      </c>
      <c r="V46" s="28">
        <f t="shared" si="22"/>
        <v>99.399999999999991</v>
      </c>
      <c r="W46" s="28">
        <f t="shared" si="23"/>
        <v>1.8520259177452147</v>
      </c>
    </row>
    <row r="47" spans="11:30" ht="18" thickTop="1" thickBot="1">
      <c r="R47" s="39">
        <v>625</v>
      </c>
      <c r="S47" s="28">
        <v>95.4</v>
      </c>
      <c r="T47" s="28">
        <v>99.4</v>
      </c>
      <c r="U47" s="28">
        <v>99.3</v>
      </c>
      <c r="V47" s="28">
        <f t="shared" si="22"/>
        <v>98.033333333333346</v>
      </c>
      <c r="W47" s="28">
        <f t="shared" si="23"/>
        <v>2.281081614790081</v>
      </c>
      <c r="Y47" s="42" t="s">
        <v>72</v>
      </c>
      <c r="Z47" s="43"/>
      <c r="AA47" s="43"/>
      <c r="AB47" s="43"/>
      <c r="AC47" s="43"/>
      <c r="AD47" s="44"/>
    </row>
    <row r="48" spans="11:30" ht="18" thickTop="1" thickBot="1">
      <c r="R48" s="39">
        <v>1250</v>
      </c>
      <c r="S48" s="28">
        <v>93.2</v>
      </c>
      <c r="T48" s="28">
        <v>90.1</v>
      </c>
      <c r="U48" s="28">
        <v>92.2</v>
      </c>
      <c r="V48" s="28">
        <f t="shared" si="22"/>
        <v>91.833333333333329</v>
      </c>
      <c r="W48" s="28">
        <f t="shared" si="23"/>
        <v>1.5821925715074472</v>
      </c>
      <c r="Y48" s="41" t="s">
        <v>36</v>
      </c>
      <c r="Z48" s="15" t="s">
        <v>0</v>
      </c>
      <c r="AA48" s="15" t="s">
        <v>1</v>
      </c>
      <c r="AB48" s="15" t="s">
        <v>2</v>
      </c>
      <c r="AC48" s="15" t="s">
        <v>11</v>
      </c>
      <c r="AD48" s="15" t="s">
        <v>21</v>
      </c>
    </row>
    <row r="49" spans="18:30" ht="17" thickTop="1">
      <c r="R49" s="39">
        <v>2500</v>
      </c>
      <c r="S49" s="28">
        <v>87.3</v>
      </c>
      <c r="T49" s="28">
        <v>82.1</v>
      </c>
      <c r="U49" s="28">
        <v>90.7</v>
      </c>
      <c r="V49" s="28">
        <f t="shared" si="22"/>
        <v>86.699999999999989</v>
      </c>
      <c r="W49" s="28">
        <f t="shared" si="23"/>
        <v>4.3312815655415466</v>
      </c>
      <c r="Y49" s="39">
        <v>1</v>
      </c>
      <c r="Z49" s="4">
        <v>0</v>
      </c>
      <c r="AA49" s="4">
        <v>0</v>
      </c>
      <c r="AB49" s="4">
        <v>0</v>
      </c>
      <c r="AC49" s="46">
        <f>AVERAGE(Z49:AB49)</f>
        <v>0</v>
      </c>
      <c r="AD49" s="46">
        <f>STDEV(Z49:AB49)</f>
        <v>0</v>
      </c>
    </row>
    <row r="50" spans="18:30">
      <c r="R50" s="39">
        <v>5000</v>
      </c>
      <c r="S50" s="28">
        <v>70.3</v>
      </c>
      <c r="T50" s="28">
        <v>70.900000000000006</v>
      </c>
      <c r="U50" s="28">
        <v>85.6</v>
      </c>
      <c r="V50" s="28">
        <f t="shared" si="22"/>
        <v>75.599999999999994</v>
      </c>
      <c r="W50" s="28">
        <f t="shared" si="23"/>
        <v>8.6654486323559681</v>
      </c>
      <c r="Y50" s="39">
        <v>3</v>
      </c>
      <c r="Z50" s="4">
        <v>0</v>
      </c>
      <c r="AA50" s="4">
        <v>0</v>
      </c>
      <c r="AB50" s="4">
        <v>0</v>
      </c>
      <c r="AC50" s="46">
        <f t="shared" ref="AC50:AC56" si="24">AVERAGE(Z50:AB50)</f>
        <v>0</v>
      </c>
      <c r="AD50" s="46">
        <f t="shared" ref="AD50:AD56" si="25">STDEV(Z50:AB50)</f>
        <v>0</v>
      </c>
    </row>
    <row r="51" spans="18:30">
      <c r="R51" s="39">
        <v>10000</v>
      </c>
      <c r="S51" s="28">
        <v>67.5</v>
      </c>
      <c r="T51" s="28">
        <v>70.599999999999994</v>
      </c>
      <c r="U51" s="28">
        <v>71.2</v>
      </c>
      <c r="V51" s="28">
        <f t="shared" si="22"/>
        <v>69.766666666666666</v>
      </c>
      <c r="W51" s="28">
        <f t="shared" si="23"/>
        <v>1.9857828011475305</v>
      </c>
      <c r="Y51" s="39">
        <v>5</v>
      </c>
      <c r="Z51" s="4">
        <v>0.9</v>
      </c>
      <c r="AA51" s="4">
        <v>0</v>
      </c>
      <c r="AB51" s="4">
        <v>0</v>
      </c>
      <c r="AC51" s="46">
        <f t="shared" si="24"/>
        <v>0.3</v>
      </c>
      <c r="AD51" s="46">
        <f t="shared" si="25"/>
        <v>0.51961524227066325</v>
      </c>
    </row>
    <row r="52" spans="18:30">
      <c r="R52" s="39">
        <v>20000</v>
      </c>
      <c r="S52" s="28">
        <v>64.3</v>
      </c>
      <c r="T52" s="28">
        <v>61.1</v>
      </c>
      <c r="U52" s="28">
        <v>69.900000000000006</v>
      </c>
      <c r="V52" s="28">
        <f t="shared" si="22"/>
        <v>65.100000000000009</v>
      </c>
      <c r="W52" s="28">
        <f t="shared" si="23"/>
        <v>4.4542114902640204</v>
      </c>
      <c r="Y52" s="39">
        <v>7</v>
      </c>
      <c r="Z52" s="4">
        <v>0</v>
      </c>
      <c r="AA52" s="4">
        <v>0</v>
      </c>
      <c r="AB52" s="4">
        <v>0</v>
      </c>
      <c r="AC52" s="46">
        <f t="shared" si="24"/>
        <v>0</v>
      </c>
      <c r="AD52" s="46">
        <f t="shared" si="25"/>
        <v>0</v>
      </c>
    </row>
    <row r="53" spans="18:30" ht="17" thickBot="1">
      <c r="Y53" s="39">
        <v>10</v>
      </c>
      <c r="Z53" s="4">
        <v>2.2999999999999998</v>
      </c>
      <c r="AA53" s="4">
        <v>0.7</v>
      </c>
      <c r="AB53" s="4">
        <v>1.1000000000000001</v>
      </c>
      <c r="AC53" s="46">
        <f t="shared" si="24"/>
        <v>1.3666666666666665</v>
      </c>
      <c r="AD53" s="46">
        <f t="shared" si="25"/>
        <v>0.83266639978645307</v>
      </c>
    </row>
    <row r="54" spans="18:30" ht="18" thickTop="1" thickBot="1">
      <c r="R54" s="29" t="s">
        <v>67</v>
      </c>
      <c r="S54" s="29"/>
      <c r="T54" s="29"/>
      <c r="U54" s="29"/>
      <c r="V54" s="29"/>
      <c r="W54" s="29"/>
      <c r="Y54" s="39">
        <v>15</v>
      </c>
      <c r="Z54" s="4">
        <v>2.6</v>
      </c>
      <c r="AA54" s="4">
        <v>1.2</v>
      </c>
      <c r="AB54" s="4">
        <v>1.3</v>
      </c>
      <c r="AC54" s="46">
        <f t="shared" si="24"/>
        <v>1.7</v>
      </c>
      <c r="AD54" s="46">
        <f t="shared" si="25"/>
        <v>0.78102496759066564</v>
      </c>
    </row>
    <row r="55" spans="18:30" ht="18" thickTop="1" thickBot="1">
      <c r="R55" s="41" t="s">
        <v>28</v>
      </c>
      <c r="S55" s="15" t="s">
        <v>0</v>
      </c>
      <c r="T55" s="15" t="s">
        <v>1</v>
      </c>
      <c r="U55" s="15" t="s">
        <v>2</v>
      </c>
      <c r="V55" s="15" t="s">
        <v>11</v>
      </c>
      <c r="W55" s="15" t="s">
        <v>21</v>
      </c>
      <c r="Y55" s="39">
        <v>20</v>
      </c>
      <c r="Z55" s="4">
        <v>3.1</v>
      </c>
      <c r="AA55" s="4">
        <v>2.7</v>
      </c>
      <c r="AB55" s="4">
        <v>1.7</v>
      </c>
      <c r="AC55" s="46">
        <f t="shared" si="24"/>
        <v>2.5000000000000004</v>
      </c>
      <c r="AD55" s="46">
        <f t="shared" si="25"/>
        <v>0.72111025509279758</v>
      </c>
    </row>
    <row r="56" spans="18:30" ht="17" thickTop="1">
      <c r="R56" s="39">
        <v>0</v>
      </c>
      <c r="S56" s="28">
        <v>109.7</v>
      </c>
      <c r="T56" s="28">
        <v>111.2</v>
      </c>
      <c r="U56" s="28">
        <v>105.7</v>
      </c>
      <c r="V56" s="28">
        <f>AVERAGE(S56:U56)</f>
        <v>108.86666666666667</v>
      </c>
      <c r="W56" s="28">
        <f>STDEV(S56:U56)</f>
        <v>2.8431203515386634</v>
      </c>
      <c r="Y56" s="39">
        <v>30</v>
      </c>
      <c r="Z56" s="4">
        <v>4.2</v>
      </c>
      <c r="AA56" s="4">
        <v>1.8</v>
      </c>
      <c r="AB56" s="4">
        <v>2</v>
      </c>
      <c r="AC56" s="46">
        <f t="shared" si="24"/>
        <v>2.6666666666666665</v>
      </c>
      <c r="AD56" s="46">
        <f t="shared" si="25"/>
        <v>1.3316656236958793</v>
      </c>
    </row>
    <row r="57" spans="18:30">
      <c r="R57" s="39">
        <v>4.88</v>
      </c>
      <c r="S57" s="28">
        <v>107.8</v>
      </c>
      <c r="T57" s="28">
        <v>118.9</v>
      </c>
      <c r="U57" s="28">
        <v>112.5</v>
      </c>
      <c r="V57" s="28">
        <f t="shared" ref="V57:V69" si="26">AVERAGE(S57:U57)</f>
        <v>113.06666666666666</v>
      </c>
      <c r="W57" s="28">
        <f t="shared" ref="W57:W69" si="27">STDEV(S57:U57)</f>
        <v>5.5716544520755571</v>
      </c>
    </row>
    <row r="58" spans="18:30">
      <c r="R58" s="39">
        <v>9.76</v>
      </c>
      <c r="S58" s="28">
        <v>111.7</v>
      </c>
      <c r="T58" s="28">
        <v>110.8</v>
      </c>
      <c r="U58" s="28">
        <v>108.4</v>
      </c>
      <c r="V58" s="28">
        <f t="shared" si="26"/>
        <v>110.3</v>
      </c>
      <c r="W58" s="28">
        <f t="shared" si="27"/>
        <v>1.7058722109231956</v>
      </c>
    </row>
    <row r="59" spans="18:30">
      <c r="R59" s="39">
        <v>19</v>
      </c>
      <c r="S59" s="28">
        <v>107.6</v>
      </c>
      <c r="T59" s="28">
        <v>110.7</v>
      </c>
      <c r="U59" s="28">
        <v>112.3</v>
      </c>
      <c r="V59" s="28">
        <f t="shared" si="26"/>
        <v>110.2</v>
      </c>
      <c r="W59" s="28">
        <f t="shared" si="27"/>
        <v>2.389560629069706</v>
      </c>
    </row>
    <row r="60" spans="18:30">
      <c r="R60" s="39">
        <v>39</v>
      </c>
      <c r="S60" s="28">
        <v>109.5</v>
      </c>
      <c r="T60" s="28">
        <v>111.7</v>
      </c>
      <c r="U60" s="28">
        <v>104.3</v>
      </c>
      <c r="V60" s="28">
        <f t="shared" si="26"/>
        <v>108.5</v>
      </c>
      <c r="W60" s="28">
        <f t="shared" si="27"/>
        <v>3.8000000000000029</v>
      </c>
    </row>
    <row r="61" spans="18:30">
      <c r="R61" s="39">
        <v>78</v>
      </c>
      <c r="S61" s="28">
        <v>106.6</v>
      </c>
      <c r="T61" s="28">
        <v>109.2</v>
      </c>
      <c r="U61" s="28">
        <v>110.7</v>
      </c>
      <c r="V61" s="28">
        <f t="shared" si="26"/>
        <v>108.83333333333333</v>
      </c>
      <c r="W61" s="28">
        <f t="shared" si="27"/>
        <v>2.0744477176668861</v>
      </c>
    </row>
    <row r="62" spans="18:30">
      <c r="R62" s="39">
        <v>156</v>
      </c>
      <c r="S62" s="28">
        <v>109.5</v>
      </c>
      <c r="T62" s="28">
        <v>105.4</v>
      </c>
      <c r="U62" s="28">
        <v>102.6</v>
      </c>
      <c r="V62" s="28">
        <f t="shared" si="26"/>
        <v>105.83333333333333</v>
      </c>
      <c r="W62" s="28">
        <f t="shared" si="27"/>
        <v>3.4703506066870746</v>
      </c>
    </row>
    <row r="63" spans="18:30">
      <c r="R63" s="39">
        <v>313</v>
      </c>
      <c r="S63" s="28">
        <v>107</v>
      </c>
      <c r="T63" s="28">
        <v>109.3</v>
      </c>
      <c r="U63" s="28">
        <v>110.3</v>
      </c>
      <c r="V63" s="28">
        <f t="shared" si="26"/>
        <v>108.86666666666667</v>
      </c>
      <c r="W63" s="28">
        <f t="shared" si="27"/>
        <v>1.6921386861996057</v>
      </c>
    </row>
    <row r="64" spans="18:30">
      <c r="R64" s="39">
        <v>625</v>
      </c>
      <c r="S64" s="28">
        <v>107.4</v>
      </c>
      <c r="T64" s="28">
        <v>103.3</v>
      </c>
      <c r="U64" s="28">
        <v>102.8</v>
      </c>
      <c r="V64" s="28">
        <f t="shared" si="26"/>
        <v>104.5</v>
      </c>
      <c r="W64" s="28">
        <f t="shared" si="27"/>
        <v>2.5238858928247971</v>
      </c>
    </row>
    <row r="65" spans="18:23">
      <c r="R65" s="39">
        <v>1250</v>
      </c>
      <c r="S65" s="28">
        <v>99.7</v>
      </c>
      <c r="T65" s="28">
        <v>108.9</v>
      </c>
      <c r="U65" s="28">
        <v>103</v>
      </c>
      <c r="V65" s="28">
        <f t="shared" si="26"/>
        <v>103.86666666666667</v>
      </c>
      <c r="W65" s="28">
        <f t="shared" si="27"/>
        <v>4.6608296829355762</v>
      </c>
    </row>
    <row r="66" spans="18:23">
      <c r="R66" s="39">
        <v>2500</v>
      </c>
      <c r="S66" s="28">
        <v>101</v>
      </c>
      <c r="T66" s="28">
        <v>107.5</v>
      </c>
      <c r="U66" s="28">
        <v>110.6</v>
      </c>
      <c r="V66" s="28">
        <f t="shared" si="26"/>
        <v>106.36666666666667</v>
      </c>
      <c r="W66" s="28">
        <f t="shared" si="27"/>
        <v>4.8993196806631536</v>
      </c>
    </row>
    <row r="67" spans="18:23">
      <c r="R67" s="39">
        <v>5000</v>
      </c>
      <c r="S67" s="28">
        <v>99.5</v>
      </c>
      <c r="T67" s="28">
        <v>104.4</v>
      </c>
      <c r="U67" s="28">
        <v>102.7</v>
      </c>
      <c r="V67" s="28">
        <f t="shared" si="26"/>
        <v>102.2</v>
      </c>
      <c r="W67" s="28">
        <f t="shared" si="27"/>
        <v>2.4879710609249486</v>
      </c>
    </row>
    <row r="68" spans="18:23">
      <c r="R68" s="39">
        <v>10000</v>
      </c>
      <c r="S68" s="28">
        <v>100.5</v>
      </c>
      <c r="T68" s="28">
        <v>100.8</v>
      </c>
      <c r="U68" s="28">
        <v>110.7</v>
      </c>
      <c r="V68" s="28">
        <f t="shared" si="26"/>
        <v>104</v>
      </c>
      <c r="W68" s="28">
        <f t="shared" si="27"/>
        <v>5.8043087443725829</v>
      </c>
    </row>
    <row r="69" spans="18:23">
      <c r="R69" s="39">
        <v>20000</v>
      </c>
      <c r="S69" s="28">
        <v>106.4</v>
      </c>
      <c r="T69" s="28">
        <v>109.4</v>
      </c>
      <c r="U69" s="28">
        <v>102.4</v>
      </c>
      <c r="V69" s="28">
        <f t="shared" si="26"/>
        <v>106.06666666666668</v>
      </c>
      <c r="W69" s="28">
        <f t="shared" si="27"/>
        <v>3.5118845842842461</v>
      </c>
    </row>
    <row r="77" spans="18:23">
      <c r="S77" s="2"/>
      <c r="T77" s="2"/>
      <c r="U77" s="2"/>
    </row>
    <row r="78" spans="18:23">
      <c r="S78" s="2"/>
      <c r="T78" s="2"/>
      <c r="U78" s="2"/>
    </row>
    <row r="79" spans="18:23">
      <c r="S79" s="2"/>
      <c r="T79" s="2"/>
      <c r="U79" s="2"/>
    </row>
    <row r="80" spans="18:23">
      <c r="S80" s="2"/>
      <c r="T80" s="2"/>
      <c r="U80" s="2"/>
    </row>
    <row r="81" spans="19:21">
      <c r="S81" s="2"/>
      <c r="T81" s="2"/>
      <c r="U81" s="2"/>
    </row>
    <row r="82" spans="19:21">
      <c r="S82" s="2"/>
      <c r="T82" s="2"/>
      <c r="U82" s="2"/>
    </row>
    <row r="83" spans="19:21">
      <c r="S83" s="2"/>
      <c r="T83" s="2"/>
      <c r="U83" s="2"/>
    </row>
    <row r="84" spans="19:21">
      <c r="S84" s="2"/>
      <c r="T84" s="2"/>
      <c r="U84" s="2"/>
    </row>
  </sheetData>
  <mergeCells count="19">
    <mergeCell ref="AI3:AN3"/>
    <mergeCell ref="AU6:AW6"/>
    <mergeCell ref="Y2:AD2"/>
    <mergeCell ref="Y3:AD3"/>
    <mergeCell ref="Y14:AD14"/>
    <mergeCell ref="Y25:AD25"/>
    <mergeCell ref="Y36:AD36"/>
    <mergeCell ref="AF2:AG2"/>
    <mergeCell ref="AI2:AN2"/>
    <mergeCell ref="R37:W37"/>
    <mergeCell ref="R54:W54"/>
    <mergeCell ref="Y47:AD47"/>
    <mergeCell ref="R2:W2"/>
    <mergeCell ref="K3:P3"/>
    <mergeCell ref="K20:P20"/>
    <mergeCell ref="K27:P27"/>
    <mergeCell ref="R3:W3"/>
    <mergeCell ref="R20:W20"/>
    <mergeCell ref="K2:P2"/>
  </mergeCells>
  <pageMargins left="0.7" right="0.7" top="0.75" bottom="0.75" header="0.3" footer="0.3"/>
  <ignoredErrors>
    <ignoredError sqref="O5:P18 O22:P25 V5:W18 V22:W35 V39:W52 V56:W69 AC5:AD12 AC16:AD23 AC27:AD34 AC38:AD45 AC49:AD56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5AE1-4E21-2340-8B46-5DBA7841705B}">
  <dimension ref="K1:O14"/>
  <sheetViews>
    <sheetView workbookViewId="0">
      <selection activeCell="S34" sqref="S34"/>
    </sheetView>
  </sheetViews>
  <sheetFormatPr baseColWidth="10" defaultRowHeight="16"/>
  <cols>
    <col min="1" max="9" width="10.83203125" style="1"/>
    <col min="10" max="10" width="4.6640625" style="1" customWidth="1"/>
    <col min="11" max="11" width="17.83203125" style="1" bestFit="1" customWidth="1"/>
    <col min="12" max="14" width="7" style="1" bestFit="1" customWidth="1"/>
    <col min="15" max="15" width="9.33203125" style="1" bestFit="1" customWidth="1"/>
    <col min="16" max="16384" width="10.83203125" style="1"/>
  </cols>
  <sheetData>
    <row r="1" spans="11:15" ht="17" thickBot="1"/>
    <row r="2" spans="11:15" ht="23" thickTop="1" thickBot="1">
      <c r="K2" s="38" t="s">
        <v>85</v>
      </c>
      <c r="L2" s="38"/>
      <c r="M2" s="38"/>
      <c r="N2" s="38"/>
      <c r="O2" s="38"/>
    </row>
    <row r="3" spans="11:15" ht="17" thickTop="1">
      <c r="K3" s="13"/>
      <c r="L3" s="37"/>
      <c r="M3" s="37"/>
      <c r="N3" s="37"/>
      <c r="O3" s="37"/>
    </row>
    <row r="4" spans="11:15" ht="17" thickBot="1">
      <c r="K4" s="15" t="s">
        <v>3</v>
      </c>
      <c r="L4" s="15" t="s">
        <v>0</v>
      </c>
      <c r="M4" s="15" t="s">
        <v>1</v>
      </c>
      <c r="N4" s="15" t="s">
        <v>2</v>
      </c>
      <c r="O4" s="15" t="s">
        <v>11</v>
      </c>
    </row>
    <row r="5" spans="11:15" ht="17" thickTop="1">
      <c r="K5" s="18" t="s">
        <v>4</v>
      </c>
      <c r="L5" s="19">
        <v>4.7</v>
      </c>
      <c r="M5" s="19">
        <v>4.8</v>
      </c>
      <c r="N5" s="19">
        <v>4.8</v>
      </c>
      <c r="O5" s="20">
        <f>AVERAGE(L5:N5)</f>
        <v>4.7666666666666666</v>
      </c>
    </row>
    <row r="6" spans="11:15">
      <c r="K6" s="18" t="s">
        <v>5</v>
      </c>
      <c r="L6" s="19">
        <v>0</v>
      </c>
      <c r="M6" s="19">
        <v>0</v>
      </c>
      <c r="N6" s="19">
        <v>0</v>
      </c>
      <c r="O6" s="20">
        <f t="shared" ref="O6:O7" si="0">AVERAGE(L6:N6)</f>
        <v>0</v>
      </c>
    </row>
    <row r="7" spans="11:15">
      <c r="K7" s="18" t="s">
        <v>6</v>
      </c>
      <c r="L7" s="19">
        <v>1</v>
      </c>
      <c r="M7" s="19">
        <v>1.2</v>
      </c>
      <c r="N7" s="19">
        <v>1.2</v>
      </c>
      <c r="O7" s="20">
        <f t="shared" si="0"/>
        <v>1.1333333333333335</v>
      </c>
    </row>
    <row r="8" spans="11:15">
      <c r="K8" s="18" t="s">
        <v>10</v>
      </c>
      <c r="L8" s="13">
        <v>0</v>
      </c>
      <c r="M8" s="13">
        <v>0</v>
      </c>
      <c r="N8" s="13">
        <v>0</v>
      </c>
      <c r="O8" s="20">
        <f>AVERAGE(L8:N8)</f>
        <v>0</v>
      </c>
    </row>
    <row r="9" spans="11:15">
      <c r="K9" s="18" t="s">
        <v>86</v>
      </c>
      <c r="L9" s="13">
        <v>0</v>
      </c>
      <c r="M9" s="13">
        <v>0</v>
      </c>
      <c r="N9" s="13">
        <v>0</v>
      </c>
      <c r="O9" s="20">
        <f t="shared" ref="O9:O13" si="1">AVERAGE(L9:N9)</f>
        <v>0</v>
      </c>
    </row>
    <row r="10" spans="11:15">
      <c r="K10" s="18" t="s">
        <v>87</v>
      </c>
      <c r="L10" s="13">
        <v>0</v>
      </c>
      <c r="M10" s="13">
        <v>0</v>
      </c>
      <c r="N10" s="13">
        <v>0</v>
      </c>
      <c r="O10" s="20">
        <f t="shared" si="1"/>
        <v>0</v>
      </c>
    </row>
    <row r="11" spans="11:15">
      <c r="K11" s="18" t="s">
        <v>88</v>
      </c>
      <c r="L11" s="4">
        <v>2</v>
      </c>
      <c r="M11" s="4">
        <v>1.8</v>
      </c>
      <c r="N11" s="4">
        <v>1.7</v>
      </c>
      <c r="O11" s="20">
        <f t="shared" si="1"/>
        <v>1.8333333333333333</v>
      </c>
    </row>
    <row r="12" spans="11:15">
      <c r="K12" s="18" t="s">
        <v>89</v>
      </c>
      <c r="L12" s="4">
        <v>2.5</v>
      </c>
      <c r="M12" s="4">
        <v>2.6</v>
      </c>
      <c r="N12" s="4">
        <v>2.5</v>
      </c>
      <c r="O12" s="20">
        <f t="shared" si="1"/>
        <v>2.5333333333333332</v>
      </c>
    </row>
    <row r="13" spans="11:15">
      <c r="K13" s="18" t="s">
        <v>90</v>
      </c>
      <c r="L13" s="4">
        <v>1.9</v>
      </c>
      <c r="M13" s="4">
        <v>2.2999999999999998</v>
      </c>
      <c r="N13" s="4">
        <v>2</v>
      </c>
      <c r="O13" s="20">
        <f t="shared" si="1"/>
        <v>2.0666666666666664</v>
      </c>
    </row>
    <row r="14" spans="11:15">
      <c r="K14" s="18" t="s">
        <v>91</v>
      </c>
      <c r="L14" s="13">
        <v>0</v>
      </c>
      <c r="M14" s="13">
        <v>0</v>
      </c>
      <c r="N14" s="13">
        <v>0</v>
      </c>
      <c r="O14" s="20">
        <f t="shared" ref="O14" si="2">AVERAGE(L14:N14)</f>
        <v>0</v>
      </c>
    </row>
  </sheetData>
  <mergeCells count="2">
    <mergeCell ref="K2:O2"/>
    <mergeCell ref="L3:O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9D87-724B-1445-A7CF-244FC7B73F50}">
  <dimension ref="B1:Z49"/>
  <sheetViews>
    <sheetView workbookViewId="0">
      <selection activeCell="E24" sqref="E24"/>
    </sheetView>
  </sheetViews>
  <sheetFormatPr baseColWidth="10" defaultRowHeight="16"/>
  <cols>
    <col min="1" max="1" width="10.83203125" style="5"/>
    <col min="2" max="2" width="26.33203125" style="5" bestFit="1" customWidth="1"/>
    <col min="3" max="5" width="7" style="5" bestFit="1" customWidth="1"/>
    <col min="6" max="6" width="9.33203125" style="5" bestFit="1" customWidth="1"/>
    <col min="7" max="7" width="3" style="5" customWidth="1"/>
    <col min="8" max="12" width="11.5" style="5" customWidth="1"/>
    <col min="13" max="13" width="3.5" style="5" customWidth="1"/>
    <col min="14" max="14" width="11.33203125" style="5" bestFit="1" customWidth="1"/>
    <col min="15" max="17" width="7" style="5" bestFit="1" customWidth="1"/>
    <col min="18" max="18" width="9.33203125" style="5" bestFit="1" customWidth="1"/>
    <col min="19" max="19" width="7.83203125" style="5" bestFit="1" customWidth="1"/>
    <col min="20" max="16384" width="10.83203125" style="5"/>
  </cols>
  <sheetData>
    <row r="1" spans="2:19" ht="17" thickBot="1"/>
    <row r="2" spans="2:19" ht="23" thickTop="1" thickBot="1">
      <c r="B2" s="53" t="s">
        <v>96</v>
      </c>
      <c r="C2" s="53"/>
      <c r="D2" s="53"/>
      <c r="E2" s="53"/>
      <c r="F2" s="53"/>
      <c r="H2" s="53" t="s">
        <v>101</v>
      </c>
      <c r="I2" s="53"/>
      <c r="J2" s="53"/>
      <c r="K2" s="53"/>
      <c r="L2" s="53"/>
      <c r="O2" s="53" t="s">
        <v>107</v>
      </c>
      <c r="P2" s="53"/>
      <c r="Q2" s="53"/>
      <c r="R2" s="53"/>
      <c r="S2" s="53"/>
    </row>
    <row r="3" spans="2:19" ht="18" thickTop="1" thickBot="1">
      <c r="B3" s="7"/>
      <c r="C3" s="54"/>
      <c r="D3" s="54"/>
      <c r="E3" s="54"/>
      <c r="F3" s="54"/>
      <c r="H3" s="7"/>
      <c r="I3" s="54"/>
      <c r="J3" s="54"/>
      <c r="K3" s="54"/>
      <c r="L3" s="54"/>
      <c r="O3" s="56" t="s">
        <v>29</v>
      </c>
      <c r="P3" s="57"/>
      <c r="Q3" s="57"/>
      <c r="R3" s="57"/>
      <c r="S3" s="58"/>
    </row>
    <row r="4" spans="2:19" ht="18" thickTop="1" thickBot="1">
      <c r="B4" s="8" t="s">
        <v>102</v>
      </c>
      <c r="C4" s="8" t="s">
        <v>0</v>
      </c>
      <c r="D4" s="8" t="s">
        <v>1</v>
      </c>
      <c r="E4" s="8" t="s">
        <v>2</v>
      </c>
      <c r="F4" s="8" t="s">
        <v>11</v>
      </c>
      <c r="H4" s="8" t="s">
        <v>103</v>
      </c>
      <c r="I4" s="8" t="s">
        <v>0</v>
      </c>
      <c r="J4" s="8" t="s">
        <v>1</v>
      </c>
      <c r="K4" s="8" t="s">
        <v>2</v>
      </c>
      <c r="L4" s="8" t="s">
        <v>11</v>
      </c>
      <c r="N4" s="59" t="s">
        <v>16</v>
      </c>
      <c r="O4" s="8" t="s">
        <v>0</v>
      </c>
      <c r="P4" s="8" t="s">
        <v>1</v>
      </c>
      <c r="Q4" s="8" t="s">
        <v>2</v>
      </c>
      <c r="R4" s="8" t="s">
        <v>11</v>
      </c>
      <c r="S4" s="8" t="s">
        <v>21</v>
      </c>
    </row>
    <row r="5" spans="2:19" ht="17" thickTop="1">
      <c r="B5" s="55" t="s">
        <v>92</v>
      </c>
      <c r="C5" s="6">
        <v>3.9</v>
      </c>
      <c r="D5" s="6">
        <v>4.5</v>
      </c>
      <c r="E5" s="6">
        <v>3.1</v>
      </c>
      <c r="F5" s="9">
        <f>AVERAGE(C5:E5)</f>
        <v>3.8333333333333335</v>
      </c>
      <c r="H5" s="55" t="s">
        <v>104</v>
      </c>
      <c r="I5" s="6">
        <v>11.9</v>
      </c>
      <c r="J5" s="6">
        <v>13.4</v>
      </c>
      <c r="K5" s="6">
        <v>13.3</v>
      </c>
      <c r="L5" s="9">
        <f>AVERAGE(I5:K5)</f>
        <v>12.866666666666667</v>
      </c>
      <c r="N5" s="60">
        <v>0</v>
      </c>
      <c r="O5" s="6">
        <v>0</v>
      </c>
      <c r="P5" s="6">
        <v>0</v>
      </c>
      <c r="Q5" s="6">
        <v>0</v>
      </c>
      <c r="R5" s="61">
        <f>AVERAGE(O5:Q5)</f>
        <v>0</v>
      </c>
      <c r="S5" s="61">
        <f>STDEV(O5:Q5)</f>
        <v>0</v>
      </c>
    </row>
    <row r="6" spans="2:19">
      <c r="B6" s="55" t="s">
        <v>93</v>
      </c>
      <c r="C6" s="6">
        <v>11.9</v>
      </c>
      <c r="D6" s="6">
        <v>13.4</v>
      </c>
      <c r="E6" s="6">
        <v>13.3</v>
      </c>
      <c r="F6" s="9">
        <f t="shared" ref="F6:F8" si="0">AVERAGE(C6:E6)</f>
        <v>12.866666666666667</v>
      </c>
      <c r="H6" s="55" t="s">
        <v>97</v>
      </c>
      <c r="I6" s="6">
        <v>4.4000000000000004</v>
      </c>
      <c r="J6" s="6">
        <v>3.9</v>
      </c>
      <c r="K6" s="6">
        <v>4.5999999999999996</v>
      </c>
      <c r="L6" s="9">
        <f t="shared" ref="L6:L10" si="1">AVERAGE(I6:K6)</f>
        <v>4.3</v>
      </c>
      <c r="N6" s="60">
        <v>1</v>
      </c>
      <c r="O6" s="6">
        <v>0</v>
      </c>
      <c r="P6" s="6">
        <v>0</v>
      </c>
      <c r="Q6" s="6">
        <v>0</v>
      </c>
      <c r="R6" s="61">
        <f t="shared" ref="R6:R19" si="2">AVERAGE(O6:Q6)</f>
        <v>0</v>
      </c>
      <c r="S6" s="61">
        <f t="shared" ref="S6:S19" si="3">STDEV(O6:Q6)</f>
        <v>0</v>
      </c>
    </row>
    <row r="7" spans="2:19">
      <c r="B7" s="55" t="s">
        <v>94</v>
      </c>
      <c r="C7" s="6">
        <v>0.2</v>
      </c>
      <c r="D7" s="6">
        <v>0.3</v>
      </c>
      <c r="E7" s="6">
        <v>0.5</v>
      </c>
      <c r="F7" s="9">
        <f t="shared" si="0"/>
        <v>0.33333333333333331</v>
      </c>
      <c r="H7" s="55" t="s">
        <v>105</v>
      </c>
      <c r="I7" s="6">
        <v>1.3</v>
      </c>
      <c r="J7" s="6">
        <v>2</v>
      </c>
      <c r="K7" s="6">
        <v>1.6</v>
      </c>
      <c r="L7" s="9">
        <f t="shared" si="1"/>
        <v>1.6333333333333335</v>
      </c>
      <c r="N7" s="60">
        <v>3</v>
      </c>
      <c r="O7" s="6">
        <v>0.5</v>
      </c>
      <c r="P7" s="6">
        <v>0.7</v>
      </c>
      <c r="Q7" s="6">
        <v>0.5</v>
      </c>
      <c r="R7" s="61">
        <f t="shared" si="2"/>
        <v>0.56666666666666665</v>
      </c>
      <c r="S7" s="61">
        <f t="shared" si="3"/>
        <v>0.11547005383792529</v>
      </c>
    </row>
    <row r="8" spans="2:19">
      <c r="B8" s="55" t="s">
        <v>95</v>
      </c>
      <c r="C8" s="6">
        <v>0.7</v>
      </c>
      <c r="D8" s="6">
        <v>0.3</v>
      </c>
      <c r="E8" s="6">
        <v>0.3</v>
      </c>
      <c r="F8" s="9">
        <f t="shared" si="0"/>
        <v>0.43333333333333335</v>
      </c>
      <c r="H8" s="55" t="s">
        <v>98</v>
      </c>
      <c r="I8" s="6">
        <v>0.8</v>
      </c>
      <c r="J8" s="6">
        <v>0.8</v>
      </c>
      <c r="K8" s="6">
        <v>1.1000000000000001</v>
      </c>
      <c r="L8" s="9">
        <f t="shared" si="1"/>
        <v>0.9</v>
      </c>
      <c r="N8" s="60">
        <v>5</v>
      </c>
      <c r="O8" s="6">
        <v>0.6</v>
      </c>
      <c r="P8" s="6">
        <v>1</v>
      </c>
      <c r="Q8" s="6">
        <v>0.6</v>
      </c>
      <c r="R8" s="61">
        <f t="shared" si="2"/>
        <v>0.73333333333333339</v>
      </c>
      <c r="S8" s="61">
        <f t="shared" si="3"/>
        <v>0.23094010767584985</v>
      </c>
    </row>
    <row r="9" spans="2:19">
      <c r="B9" s="11"/>
      <c r="C9" s="7"/>
      <c r="D9" s="7"/>
      <c r="E9" s="7"/>
      <c r="F9" s="9"/>
      <c r="H9" s="55" t="s">
        <v>99</v>
      </c>
      <c r="I9" s="6">
        <v>5.9</v>
      </c>
      <c r="J9" s="6">
        <v>4.3</v>
      </c>
      <c r="K9" s="6">
        <v>5.5</v>
      </c>
      <c r="L9" s="9">
        <f t="shared" si="1"/>
        <v>5.2333333333333334</v>
      </c>
      <c r="N9" s="60">
        <v>7</v>
      </c>
      <c r="O9" s="6">
        <v>0.7</v>
      </c>
      <c r="P9" s="6">
        <v>1</v>
      </c>
      <c r="Q9" s="6">
        <v>0.8</v>
      </c>
      <c r="R9" s="61">
        <f t="shared" si="2"/>
        <v>0.83333333333333337</v>
      </c>
      <c r="S9" s="61">
        <f t="shared" si="3"/>
        <v>0.15275252316519425</v>
      </c>
    </row>
    <row r="10" spans="2:19">
      <c r="H10" s="55" t="s">
        <v>100</v>
      </c>
      <c r="I10" s="6">
        <v>2.6</v>
      </c>
      <c r="J10" s="6">
        <v>3</v>
      </c>
      <c r="K10" s="6">
        <v>2</v>
      </c>
      <c r="L10" s="9">
        <f t="shared" si="1"/>
        <v>2.5333333333333332</v>
      </c>
      <c r="N10" s="60">
        <v>10</v>
      </c>
      <c r="O10" s="6">
        <v>0.9</v>
      </c>
      <c r="P10" s="6">
        <v>1.3</v>
      </c>
      <c r="Q10" s="6">
        <v>1</v>
      </c>
      <c r="R10" s="61">
        <f t="shared" si="2"/>
        <v>1.0666666666666667</v>
      </c>
      <c r="S10" s="61">
        <f t="shared" si="3"/>
        <v>0.20816659994661249</v>
      </c>
    </row>
    <row r="11" spans="2:19">
      <c r="N11" s="60">
        <v>15</v>
      </c>
      <c r="O11" s="6">
        <v>1.3</v>
      </c>
      <c r="P11" s="6">
        <v>1.7</v>
      </c>
      <c r="Q11" s="6">
        <v>1.6</v>
      </c>
      <c r="R11" s="61">
        <f t="shared" si="2"/>
        <v>1.5333333333333332</v>
      </c>
      <c r="S11" s="61">
        <f t="shared" si="3"/>
        <v>0.20816659994661568</v>
      </c>
    </row>
    <row r="12" spans="2:19">
      <c r="N12" s="60">
        <v>20</v>
      </c>
      <c r="O12" s="6">
        <v>1.6</v>
      </c>
      <c r="P12" s="6">
        <v>1.8</v>
      </c>
      <c r="Q12" s="6">
        <v>1.8</v>
      </c>
      <c r="R12" s="61">
        <f t="shared" si="2"/>
        <v>1.7333333333333334</v>
      </c>
      <c r="S12" s="61">
        <f t="shared" si="3"/>
        <v>0.11547005383792512</v>
      </c>
    </row>
    <row r="13" spans="2:19">
      <c r="N13" s="60">
        <v>30</v>
      </c>
      <c r="O13" s="6">
        <v>1.5</v>
      </c>
      <c r="P13" s="6">
        <v>2.5</v>
      </c>
      <c r="Q13" s="6">
        <v>2.1</v>
      </c>
      <c r="R13" s="61">
        <f t="shared" si="2"/>
        <v>2.0333333333333332</v>
      </c>
      <c r="S13" s="61">
        <f t="shared" si="3"/>
        <v>0.50332229568471809</v>
      </c>
    </row>
    <row r="14" spans="2:19">
      <c r="C14" s="6"/>
      <c r="D14" s="6"/>
      <c r="E14" s="6"/>
      <c r="F14" s="6"/>
      <c r="G14" s="6"/>
      <c r="H14" s="6"/>
      <c r="N14" s="60">
        <v>60</v>
      </c>
      <c r="O14" s="6">
        <v>3.2</v>
      </c>
      <c r="P14" s="6">
        <v>3.5</v>
      </c>
      <c r="Q14" s="6">
        <v>2.8</v>
      </c>
      <c r="R14" s="61">
        <f t="shared" si="2"/>
        <v>3.1666666666666665</v>
      </c>
      <c r="S14" s="61">
        <f t="shared" si="3"/>
        <v>0.35118845842842472</v>
      </c>
    </row>
    <row r="15" spans="2:19">
      <c r="B15" s="6"/>
      <c r="C15" s="6"/>
      <c r="D15" s="6"/>
      <c r="E15" s="6"/>
      <c r="F15" s="6"/>
      <c r="G15" s="6"/>
      <c r="H15" s="6"/>
      <c r="N15" s="60">
        <v>90</v>
      </c>
      <c r="O15" s="6">
        <v>4.2</v>
      </c>
      <c r="P15" s="6">
        <v>4.7</v>
      </c>
      <c r="Q15" s="6">
        <v>3.7</v>
      </c>
      <c r="R15" s="61">
        <f t="shared" si="2"/>
        <v>4.2</v>
      </c>
      <c r="S15" s="61">
        <f t="shared" si="3"/>
        <v>0.5</v>
      </c>
    </row>
    <row r="16" spans="2:19">
      <c r="C16" s="6"/>
      <c r="D16" s="6"/>
      <c r="E16" s="6"/>
      <c r="F16" s="6"/>
      <c r="G16" s="6"/>
      <c r="H16" s="6"/>
      <c r="N16" s="60">
        <v>120</v>
      </c>
      <c r="O16" s="6">
        <v>4.5999999999999996</v>
      </c>
      <c r="P16" s="6">
        <v>5.0999999999999996</v>
      </c>
      <c r="Q16" s="6">
        <v>4.5</v>
      </c>
      <c r="R16" s="61">
        <f t="shared" si="2"/>
        <v>4.7333333333333334</v>
      </c>
      <c r="S16" s="61">
        <f t="shared" si="3"/>
        <v>0.32145502536643172</v>
      </c>
    </row>
    <row r="17" spans="9:26">
      <c r="N17" s="60">
        <v>150</v>
      </c>
      <c r="O17" s="6">
        <v>5</v>
      </c>
      <c r="P17" s="6">
        <v>5.8</v>
      </c>
      <c r="Q17" s="6">
        <v>5</v>
      </c>
      <c r="R17" s="61">
        <f t="shared" si="2"/>
        <v>5.2666666666666666</v>
      </c>
      <c r="S17" s="61">
        <f t="shared" si="3"/>
        <v>0.46188021535170048</v>
      </c>
    </row>
    <row r="18" spans="9:26">
      <c r="N18" s="60">
        <v>180</v>
      </c>
      <c r="O18" s="6">
        <v>6.2</v>
      </c>
      <c r="P18" s="6">
        <v>7.2</v>
      </c>
      <c r="Q18" s="6">
        <v>5.8</v>
      </c>
      <c r="R18" s="61">
        <f t="shared" si="2"/>
        <v>6.3999999999999995</v>
      </c>
      <c r="S18" s="61">
        <f t="shared" si="3"/>
        <v>0.72111025509279802</v>
      </c>
    </row>
    <row r="19" spans="9:26">
      <c r="I19" s="6"/>
      <c r="J19" s="6"/>
      <c r="K19" s="6"/>
      <c r="L19" s="6"/>
      <c r="M19" s="6"/>
      <c r="N19" s="60">
        <v>240</v>
      </c>
      <c r="O19" s="6">
        <v>6.5</v>
      </c>
      <c r="P19" s="6">
        <v>7.3</v>
      </c>
      <c r="Q19" s="6">
        <v>6.4</v>
      </c>
      <c r="R19" s="61">
        <f t="shared" si="2"/>
        <v>6.7333333333333343</v>
      </c>
      <c r="S19" s="61">
        <f t="shared" si="3"/>
        <v>0.49328828623162452</v>
      </c>
      <c r="T19" s="6"/>
      <c r="U19" s="6"/>
      <c r="V19" s="6"/>
      <c r="W19" s="6"/>
      <c r="X19" s="6"/>
      <c r="Y19" s="6"/>
      <c r="Z19" s="6"/>
    </row>
    <row r="20" spans="9:26" ht="17" thickBot="1">
      <c r="O20" s="6"/>
      <c r="P20" s="6"/>
      <c r="Q20" s="6"/>
    </row>
    <row r="21" spans="9:26" ht="18" thickTop="1" thickBot="1">
      <c r="O21" s="56" t="s">
        <v>30</v>
      </c>
      <c r="P21" s="57"/>
      <c r="Q21" s="57"/>
      <c r="R21" s="57"/>
      <c r="S21" s="58"/>
    </row>
    <row r="22" spans="9:26" ht="18" thickTop="1" thickBot="1">
      <c r="N22" s="59" t="s">
        <v>16</v>
      </c>
      <c r="O22" s="8" t="s">
        <v>0</v>
      </c>
      <c r="P22" s="8" t="s">
        <v>1</v>
      </c>
      <c r="Q22" s="8" t="s">
        <v>2</v>
      </c>
      <c r="R22" s="8" t="s">
        <v>11</v>
      </c>
      <c r="S22" s="8" t="s">
        <v>21</v>
      </c>
    </row>
    <row r="23" spans="9:26" ht="17" thickTop="1">
      <c r="N23" s="60">
        <v>0</v>
      </c>
      <c r="O23" s="6">
        <v>0</v>
      </c>
      <c r="P23" s="6">
        <v>0</v>
      </c>
      <c r="Q23" s="6">
        <v>0</v>
      </c>
      <c r="R23" s="61">
        <f>AVERAGE(O23:Q23)</f>
        <v>0</v>
      </c>
      <c r="S23" s="61">
        <f>STDEV(O23:Q23)</f>
        <v>0</v>
      </c>
    </row>
    <row r="24" spans="9:26">
      <c r="N24" s="60">
        <v>3</v>
      </c>
      <c r="O24" s="4">
        <v>0</v>
      </c>
      <c r="P24" s="4">
        <v>0</v>
      </c>
      <c r="Q24" s="4">
        <v>0</v>
      </c>
      <c r="R24" s="61">
        <f t="shared" ref="R24:R34" si="4">AVERAGE(O24:Q24)</f>
        <v>0</v>
      </c>
      <c r="S24" s="61">
        <f t="shared" ref="S24:S34" si="5">STDEV(O24:Q24)</f>
        <v>0</v>
      </c>
    </row>
    <row r="25" spans="9:26">
      <c r="N25" s="60">
        <v>5</v>
      </c>
      <c r="O25" s="4">
        <v>0</v>
      </c>
      <c r="P25" s="4">
        <v>0</v>
      </c>
      <c r="Q25" s="4">
        <v>0</v>
      </c>
      <c r="R25" s="61">
        <f t="shared" si="4"/>
        <v>0</v>
      </c>
      <c r="S25" s="61">
        <f t="shared" si="5"/>
        <v>0</v>
      </c>
    </row>
    <row r="26" spans="9:26">
      <c r="N26" s="60">
        <v>10</v>
      </c>
      <c r="O26" s="4">
        <v>0</v>
      </c>
      <c r="P26" s="4">
        <v>0</v>
      </c>
      <c r="Q26" s="4">
        <v>0</v>
      </c>
      <c r="R26" s="61">
        <f t="shared" si="4"/>
        <v>0</v>
      </c>
      <c r="S26" s="61">
        <f t="shared" si="5"/>
        <v>0</v>
      </c>
    </row>
    <row r="27" spans="9:26">
      <c r="N27" s="60">
        <v>15</v>
      </c>
      <c r="O27" s="4">
        <v>0</v>
      </c>
      <c r="P27" s="4">
        <v>0</v>
      </c>
      <c r="Q27" s="4">
        <v>0.2</v>
      </c>
      <c r="R27" s="61">
        <f t="shared" si="4"/>
        <v>6.6666666666666666E-2</v>
      </c>
      <c r="S27" s="61">
        <f t="shared" si="5"/>
        <v>0.11547005383792516</v>
      </c>
    </row>
    <row r="28" spans="9:26">
      <c r="N28" s="60">
        <v>20</v>
      </c>
      <c r="O28" s="4">
        <v>0</v>
      </c>
      <c r="P28" s="4">
        <v>0.6</v>
      </c>
      <c r="Q28" s="4">
        <v>0.5</v>
      </c>
      <c r="R28" s="61">
        <f t="shared" si="4"/>
        <v>0.3666666666666667</v>
      </c>
      <c r="S28" s="61">
        <f t="shared" si="5"/>
        <v>0.32145502536643178</v>
      </c>
    </row>
    <row r="29" spans="9:26">
      <c r="N29" s="60">
        <v>30</v>
      </c>
      <c r="O29" s="4">
        <v>0</v>
      </c>
      <c r="P29" s="4">
        <v>0.6</v>
      </c>
      <c r="Q29" s="4">
        <v>0.7</v>
      </c>
      <c r="R29" s="61">
        <f t="shared" si="4"/>
        <v>0.43333333333333329</v>
      </c>
      <c r="S29" s="61">
        <f t="shared" si="5"/>
        <v>0.37859388972001828</v>
      </c>
    </row>
    <row r="30" spans="9:26">
      <c r="N30" s="60">
        <v>60</v>
      </c>
      <c r="O30" s="4">
        <v>0.9</v>
      </c>
      <c r="P30" s="4">
        <v>0.9</v>
      </c>
      <c r="Q30" s="4">
        <v>0.8</v>
      </c>
      <c r="R30" s="61">
        <f t="shared" si="4"/>
        <v>0.8666666666666667</v>
      </c>
      <c r="S30" s="61">
        <f t="shared" si="5"/>
        <v>5.7735026918962568E-2</v>
      </c>
    </row>
    <row r="31" spans="9:26">
      <c r="N31" s="60">
        <v>90</v>
      </c>
      <c r="O31" s="4">
        <v>1.3</v>
      </c>
      <c r="P31" s="4">
        <v>1.3</v>
      </c>
      <c r="Q31" s="4">
        <v>1.1000000000000001</v>
      </c>
      <c r="R31" s="61">
        <f t="shared" si="4"/>
        <v>1.2333333333333334</v>
      </c>
      <c r="S31" s="61">
        <f t="shared" si="5"/>
        <v>0.11547005383792514</v>
      </c>
    </row>
    <row r="32" spans="9:26">
      <c r="N32" s="60">
        <v>120</v>
      </c>
      <c r="O32" s="4">
        <v>1.6</v>
      </c>
      <c r="P32" s="4">
        <v>1.8</v>
      </c>
      <c r="Q32" s="4">
        <v>1.8</v>
      </c>
      <c r="R32" s="61">
        <f t="shared" si="4"/>
        <v>1.7333333333333334</v>
      </c>
      <c r="S32" s="61">
        <f t="shared" si="5"/>
        <v>0.11547005383792512</v>
      </c>
    </row>
    <row r="33" spans="14:19">
      <c r="N33" s="60">
        <v>180</v>
      </c>
      <c r="O33" s="4">
        <v>2.6</v>
      </c>
      <c r="P33" s="4">
        <v>2.2000000000000002</v>
      </c>
      <c r="Q33" s="4">
        <v>2.9</v>
      </c>
      <c r="R33" s="61">
        <f t="shared" si="4"/>
        <v>2.5666666666666669</v>
      </c>
      <c r="S33" s="61">
        <f t="shared" si="5"/>
        <v>0.35118845842842172</v>
      </c>
    </row>
    <row r="34" spans="14:19">
      <c r="N34" s="60">
        <v>240</v>
      </c>
      <c r="O34" s="4">
        <v>3.2</v>
      </c>
      <c r="P34" s="4">
        <v>2.9</v>
      </c>
      <c r="Q34" s="4">
        <v>3.4</v>
      </c>
      <c r="R34" s="61">
        <f t="shared" si="4"/>
        <v>3.1666666666666665</v>
      </c>
      <c r="S34" s="61">
        <f t="shared" si="5"/>
        <v>0.25166114784235832</v>
      </c>
    </row>
    <row r="35" spans="14:19" ht="17" thickBot="1"/>
    <row r="36" spans="14:19" ht="18" thickTop="1" thickBot="1">
      <c r="O36" s="56" t="s">
        <v>106</v>
      </c>
      <c r="P36" s="57"/>
      <c r="Q36" s="57"/>
      <c r="R36" s="57"/>
      <c r="S36" s="58"/>
    </row>
    <row r="37" spans="14:19" ht="18" thickTop="1" thickBot="1">
      <c r="N37" s="59" t="s">
        <v>16</v>
      </c>
      <c r="O37" s="8" t="s">
        <v>0</v>
      </c>
      <c r="P37" s="8" t="s">
        <v>1</v>
      </c>
      <c r="Q37" s="8" t="s">
        <v>2</v>
      </c>
      <c r="R37" s="8" t="s">
        <v>11</v>
      </c>
      <c r="S37" s="8" t="s">
        <v>21</v>
      </c>
    </row>
    <row r="38" spans="14:19" ht="17" thickTop="1">
      <c r="N38" s="60">
        <v>0</v>
      </c>
      <c r="O38" s="6">
        <v>0</v>
      </c>
      <c r="P38" s="6">
        <v>0</v>
      </c>
      <c r="Q38" s="6">
        <v>0</v>
      </c>
      <c r="R38" s="61">
        <f>AVERAGE(O38:Q38)</f>
        <v>0</v>
      </c>
      <c r="S38" s="61">
        <f>STDEV(O38:Q38)</f>
        <v>0</v>
      </c>
    </row>
    <row r="39" spans="14:19">
      <c r="N39" s="60">
        <v>3</v>
      </c>
      <c r="O39" s="6">
        <v>0</v>
      </c>
      <c r="P39" s="6">
        <v>0</v>
      </c>
      <c r="Q39" s="6">
        <v>0</v>
      </c>
      <c r="R39" s="61">
        <f t="shared" ref="R39:R49" si="6">AVERAGE(O39:Q39)</f>
        <v>0</v>
      </c>
      <c r="S39" s="61">
        <f t="shared" ref="S39:S49" si="7">STDEV(O39:Q39)</f>
        <v>0</v>
      </c>
    </row>
    <row r="40" spans="14:19">
      <c r="N40" s="60">
        <v>5</v>
      </c>
      <c r="O40" s="6">
        <v>0</v>
      </c>
      <c r="P40" s="6">
        <v>0</v>
      </c>
      <c r="Q40" s="6">
        <v>0</v>
      </c>
      <c r="R40" s="61">
        <f t="shared" si="6"/>
        <v>0</v>
      </c>
      <c r="S40" s="61">
        <f t="shared" si="7"/>
        <v>0</v>
      </c>
    </row>
    <row r="41" spans="14:19">
      <c r="N41" s="60">
        <v>10</v>
      </c>
      <c r="O41" s="6">
        <v>0</v>
      </c>
      <c r="P41" s="6">
        <v>0</v>
      </c>
      <c r="Q41" s="6">
        <v>0</v>
      </c>
      <c r="R41" s="61">
        <f t="shared" si="6"/>
        <v>0</v>
      </c>
      <c r="S41" s="61">
        <f t="shared" si="7"/>
        <v>0</v>
      </c>
    </row>
    <row r="42" spans="14:19">
      <c r="N42" s="60">
        <v>15</v>
      </c>
      <c r="O42" s="6">
        <v>0</v>
      </c>
      <c r="P42" s="6">
        <v>0</v>
      </c>
      <c r="Q42" s="6">
        <v>0</v>
      </c>
      <c r="R42" s="61">
        <f t="shared" si="6"/>
        <v>0</v>
      </c>
      <c r="S42" s="61">
        <f t="shared" si="7"/>
        <v>0</v>
      </c>
    </row>
    <row r="43" spans="14:19">
      <c r="N43" s="60">
        <v>20</v>
      </c>
      <c r="O43" s="6">
        <v>0</v>
      </c>
      <c r="P43" s="6">
        <v>0</v>
      </c>
      <c r="Q43" s="6">
        <v>0</v>
      </c>
      <c r="R43" s="61">
        <f t="shared" si="6"/>
        <v>0</v>
      </c>
      <c r="S43" s="61">
        <f t="shared" si="7"/>
        <v>0</v>
      </c>
    </row>
    <row r="44" spans="14:19">
      <c r="N44" s="60">
        <v>30</v>
      </c>
      <c r="O44" s="6">
        <v>0</v>
      </c>
      <c r="P44" s="6">
        <v>0</v>
      </c>
      <c r="Q44" s="6">
        <v>0</v>
      </c>
      <c r="R44" s="61">
        <f t="shared" si="6"/>
        <v>0</v>
      </c>
      <c r="S44" s="61">
        <f t="shared" si="7"/>
        <v>0</v>
      </c>
    </row>
    <row r="45" spans="14:19">
      <c r="N45" s="60">
        <v>60</v>
      </c>
      <c r="O45" s="6">
        <v>0.4</v>
      </c>
      <c r="P45" s="6">
        <v>0.6</v>
      </c>
      <c r="Q45" s="6">
        <v>0.9</v>
      </c>
      <c r="R45" s="61">
        <f t="shared" si="6"/>
        <v>0.6333333333333333</v>
      </c>
      <c r="S45" s="61">
        <f t="shared" si="7"/>
        <v>0.25166114784235838</v>
      </c>
    </row>
    <row r="46" spans="14:19">
      <c r="N46" s="60">
        <v>90</v>
      </c>
      <c r="O46" s="6">
        <v>0.9</v>
      </c>
      <c r="P46" s="6">
        <v>1.3</v>
      </c>
      <c r="Q46" s="6">
        <v>1.1000000000000001</v>
      </c>
      <c r="R46" s="61">
        <f t="shared" si="6"/>
        <v>1.1000000000000001</v>
      </c>
      <c r="S46" s="61">
        <f t="shared" si="7"/>
        <v>0.19999999999999898</v>
      </c>
    </row>
    <row r="47" spans="14:19">
      <c r="N47" s="60">
        <v>120</v>
      </c>
      <c r="O47" s="6">
        <v>1.3</v>
      </c>
      <c r="P47" s="6">
        <v>1.6</v>
      </c>
      <c r="Q47" s="6">
        <v>1.4</v>
      </c>
      <c r="R47" s="61">
        <f t="shared" si="6"/>
        <v>1.4333333333333336</v>
      </c>
      <c r="S47" s="61">
        <f t="shared" si="7"/>
        <v>0.15275252316519469</v>
      </c>
    </row>
    <row r="48" spans="14:19">
      <c r="N48" s="60">
        <v>180</v>
      </c>
      <c r="O48" s="6">
        <v>1.9</v>
      </c>
      <c r="P48" s="6">
        <v>2.2999999999999998</v>
      </c>
      <c r="Q48" s="6">
        <v>1.6</v>
      </c>
      <c r="R48" s="61">
        <f t="shared" si="6"/>
        <v>1.9333333333333329</v>
      </c>
      <c r="S48" s="61">
        <f t="shared" si="7"/>
        <v>0.35118845842842678</v>
      </c>
    </row>
    <row r="49" spans="14:19">
      <c r="N49" s="60">
        <v>240</v>
      </c>
      <c r="O49" s="6">
        <v>2.1</v>
      </c>
      <c r="P49" s="6">
        <v>2.4</v>
      </c>
      <c r="Q49" s="6">
        <v>2.7</v>
      </c>
      <c r="R49" s="61">
        <f t="shared" si="6"/>
        <v>2.4</v>
      </c>
      <c r="S49" s="61">
        <f t="shared" si="7"/>
        <v>0.29999999999999977</v>
      </c>
    </row>
  </sheetData>
  <mergeCells count="8">
    <mergeCell ref="O36:S36"/>
    <mergeCell ref="O21:S21"/>
    <mergeCell ref="B2:F2"/>
    <mergeCell ref="C3:F3"/>
    <mergeCell ref="H2:L2"/>
    <mergeCell ref="I3:L3"/>
    <mergeCell ref="O2:S2"/>
    <mergeCell ref="O3:S3"/>
  </mergeCells>
  <pageMargins left="0.7" right="0.7" top="0.75" bottom="0.75" header="0.3" footer="0.3"/>
  <ignoredErrors>
    <ignoredError sqref="R5:S19 R38:S49 R23:S34" formulaRange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43687-3756-8D41-9FBF-F0569800C0AB}">
  <dimension ref="K1:W87"/>
  <sheetViews>
    <sheetView topLeftCell="A2" workbookViewId="0">
      <selection activeCell="W16" sqref="W16"/>
    </sheetView>
  </sheetViews>
  <sheetFormatPr baseColWidth="10" defaultRowHeight="16"/>
  <cols>
    <col min="10" max="10" width="6.1640625" customWidth="1"/>
    <col min="11" max="11" width="12.1640625" bestFit="1" customWidth="1"/>
    <col min="12" max="14" width="7" bestFit="1" customWidth="1"/>
    <col min="15" max="15" width="9.33203125" bestFit="1" customWidth="1"/>
    <col min="16" max="16" width="4.5" customWidth="1"/>
    <col min="17" max="17" width="11.33203125" bestFit="1" customWidth="1"/>
    <col min="18" max="20" width="7" bestFit="1" customWidth="1"/>
    <col min="21" max="21" width="9.33203125" bestFit="1" customWidth="1"/>
    <col min="22" max="22" width="7.83203125" bestFit="1" customWidth="1"/>
  </cols>
  <sheetData>
    <row r="1" spans="11:22" ht="17" thickBot="1"/>
    <row r="2" spans="11:22" ht="23" thickTop="1" thickBot="1">
      <c r="K2" s="53" t="s">
        <v>109</v>
      </c>
      <c r="L2" s="53"/>
      <c r="M2" s="53"/>
      <c r="N2" s="53"/>
      <c r="O2" s="53"/>
      <c r="Q2" s="53" t="s">
        <v>110</v>
      </c>
      <c r="R2" s="53"/>
      <c r="S2" s="53"/>
      <c r="T2" s="53"/>
      <c r="U2" s="53"/>
      <c r="V2" s="53"/>
    </row>
    <row r="3" spans="11:22" ht="18" thickTop="1" thickBot="1">
      <c r="K3" s="7"/>
      <c r="L3" s="54"/>
      <c r="M3" s="54"/>
      <c r="N3" s="54"/>
      <c r="O3" s="54"/>
      <c r="Q3" s="29" t="s">
        <v>111</v>
      </c>
      <c r="R3" s="29"/>
      <c r="S3" s="29"/>
      <c r="T3" s="29"/>
      <c r="U3" s="29"/>
      <c r="V3" s="29"/>
    </row>
    <row r="4" spans="11:22" ht="18" thickTop="1" thickBot="1">
      <c r="K4" s="8" t="s">
        <v>108</v>
      </c>
      <c r="L4" s="8" t="s">
        <v>0</v>
      </c>
      <c r="M4" s="8" t="s">
        <v>1</v>
      </c>
      <c r="N4" s="8" t="s">
        <v>2</v>
      </c>
      <c r="O4" s="8" t="s">
        <v>11</v>
      </c>
      <c r="Q4" s="41" t="s">
        <v>113</v>
      </c>
      <c r="R4" s="15" t="s">
        <v>0</v>
      </c>
      <c r="S4" s="15" t="s">
        <v>1</v>
      </c>
      <c r="T4" s="15" t="s">
        <v>2</v>
      </c>
      <c r="U4" s="15" t="s">
        <v>11</v>
      </c>
      <c r="V4" s="15" t="s">
        <v>21</v>
      </c>
    </row>
    <row r="5" spans="11:22" ht="17" thickTop="1">
      <c r="K5" s="55" t="s">
        <v>75</v>
      </c>
      <c r="L5" s="2">
        <v>11.9</v>
      </c>
      <c r="M5" s="2">
        <v>13.4</v>
      </c>
      <c r="N5" s="2">
        <v>13.3</v>
      </c>
      <c r="O5" s="9">
        <f>AVERAGE(L5:N5)</f>
        <v>12.866666666666667</v>
      </c>
      <c r="Q5" s="39">
        <v>0</v>
      </c>
      <c r="R5" s="28">
        <v>0</v>
      </c>
      <c r="S5" s="28">
        <v>0</v>
      </c>
      <c r="T5" s="28">
        <v>0</v>
      </c>
      <c r="U5" s="28">
        <f>AVERAGE(R5:T5)</f>
        <v>0</v>
      </c>
      <c r="V5" s="28">
        <f>STDEV(R5:T5)</f>
        <v>0</v>
      </c>
    </row>
    <row r="6" spans="11:22">
      <c r="K6" s="55" t="s">
        <v>76</v>
      </c>
      <c r="L6" s="2">
        <v>10.199999999999999</v>
      </c>
      <c r="M6" s="2">
        <v>9.8000000000000007</v>
      </c>
      <c r="N6" s="2">
        <v>13.5</v>
      </c>
      <c r="O6" s="9">
        <f t="shared" ref="O6:O9" si="0">AVERAGE(L6:N6)</f>
        <v>11.166666666666666</v>
      </c>
      <c r="Q6" s="39">
        <v>20</v>
      </c>
      <c r="R6" s="28">
        <v>36.4</v>
      </c>
      <c r="S6" s="28">
        <v>33.4</v>
      </c>
      <c r="T6" s="28">
        <v>38.9</v>
      </c>
      <c r="U6" s="28">
        <f t="shared" ref="U6:U17" si="1">AVERAGE(R6:T6)</f>
        <v>36.233333333333327</v>
      </c>
      <c r="V6" s="28">
        <f t="shared" ref="V6:V17" si="2">STDEV(R6:T6)</f>
        <v>2.7537852736430506</v>
      </c>
    </row>
    <row r="7" spans="11:22">
      <c r="K7" s="55" t="s">
        <v>77</v>
      </c>
      <c r="L7" s="2">
        <v>9.6999999999999993</v>
      </c>
      <c r="M7" s="2">
        <v>11.6</v>
      </c>
      <c r="N7" s="2">
        <v>15.4</v>
      </c>
      <c r="O7" s="9">
        <f t="shared" si="0"/>
        <v>12.233333333333333</v>
      </c>
      <c r="Q7" s="39">
        <v>10</v>
      </c>
      <c r="R7" s="28">
        <v>35.299999999999997</v>
      </c>
      <c r="S7" s="28">
        <v>33.700000000000003</v>
      </c>
      <c r="T7" s="28">
        <v>35.9</v>
      </c>
      <c r="U7" s="28">
        <f t="shared" si="1"/>
        <v>34.966666666666669</v>
      </c>
      <c r="V7" s="28">
        <f t="shared" si="2"/>
        <v>1.1372481406154629</v>
      </c>
    </row>
    <row r="8" spans="11:22">
      <c r="K8" s="55" t="s">
        <v>78</v>
      </c>
      <c r="L8" s="2">
        <v>13.6</v>
      </c>
      <c r="M8" s="2">
        <v>8.6999999999999993</v>
      </c>
      <c r="N8" s="2">
        <v>12.2</v>
      </c>
      <c r="O8" s="9">
        <f t="shared" si="0"/>
        <v>11.5</v>
      </c>
      <c r="Q8" s="39">
        <v>5</v>
      </c>
      <c r="R8" s="28">
        <v>13.1</v>
      </c>
      <c r="S8" s="28">
        <v>15</v>
      </c>
      <c r="T8" s="28">
        <v>17.600000000000001</v>
      </c>
      <c r="U8" s="28">
        <f t="shared" si="1"/>
        <v>15.233333333333334</v>
      </c>
      <c r="V8" s="28">
        <f t="shared" si="2"/>
        <v>2.2590558499809945</v>
      </c>
    </row>
    <row r="9" spans="11:22">
      <c r="K9" s="55" t="s">
        <v>79</v>
      </c>
      <c r="L9" s="2">
        <v>10.1</v>
      </c>
      <c r="M9" s="2">
        <v>11.7</v>
      </c>
      <c r="N9" s="2">
        <v>12.8</v>
      </c>
      <c r="O9" s="9">
        <f t="shared" si="0"/>
        <v>11.533333333333331</v>
      </c>
      <c r="Q9" s="39">
        <v>2.5</v>
      </c>
      <c r="R9" s="28">
        <v>6.2</v>
      </c>
      <c r="S9" s="28">
        <v>12.1</v>
      </c>
      <c r="T9" s="28">
        <v>10.3</v>
      </c>
      <c r="U9" s="28">
        <f t="shared" si="1"/>
        <v>9.5333333333333332</v>
      </c>
      <c r="V9" s="28">
        <f t="shared" si="2"/>
        <v>3.0237945256470913</v>
      </c>
    </row>
    <row r="10" spans="11:22">
      <c r="Q10" s="39">
        <v>1.25</v>
      </c>
      <c r="R10" s="28">
        <v>1.1000000000000001</v>
      </c>
      <c r="S10" s="28">
        <v>2.2999999999999998</v>
      </c>
      <c r="T10" s="28">
        <v>2.2000000000000002</v>
      </c>
      <c r="U10" s="28">
        <f t="shared" si="1"/>
        <v>1.8666666666666665</v>
      </c>
      <c r="V10" s="28">
        <f t="shared" si="2"/>
        <v>0.66583281184793996</v>
      </c>
    </row>
    <row r="11" spans="11:22">
      <c r="Q11" s="39">
        <v>0.63</v>
      </c>
      <c r="R11" s="28">
        <v>-0.4</v>
      </c>
      <c r="S11" s="28">
        <v>0</v>
      </c>
      <c r="T11" s="28">
        <v>0.8</v>
      </c>
      <c r="U11" s="28">
        <f t="shared" si="1"/>
        <v>0.13333333333333333</v>
      </c>
      <c r="V11" s="28">
        <f t="shared" si="2"/>
        <v>0.61101009266077877</v>
      </c>
    </row>
    <row r="12" spans="11:22">
      <c r="Q12" s="39">
        <v>0.31</v>
      </c>
      <c r="R12" s="28">
        <v>2</v>
      </c>
      <c r="S12" s="28">
        <v>1.2</v>
      </c>
      <c r="T12" s="28">
        <v>0.7</v>
      </c>
      <c r="U12" s="28">
        <f t="shared" si="1"/>
        <v>1.3</v>
      </c>
      <c r="V12" s="28">
        <f t="shared" si="2"/>
        <v>0.6557438524301995</v>
      </c>
    </row>
    <row r="13" spans="11:22">
      <c r="Q13" s="39">
        <v>0.16</v>
      </c>
      <c r="R13" s="28">
        <v>1.4</v>
      </c>
      <c r="S13" s="28">
        <v>1</v>
      </c>
      <c r="T13" s="28">
        <v>1.5</v>
      </c>
      <c r="U13" s="28">
        <f t="shared" si="1"/>
        <v>1.3</v>
      </c>
      <c r="V13" s="28">
        <f t="shared" si="2"/>
        <v>0.26457513110645958</v>
      </c>
    </row>
    <row r="14" spans="11:22">
      <c r="Q14" s="39">
        <v>0.08</v>
      </c>
      <c r="R14" s="28">
        <v>-0.3</v>
      </c>
      <c r="S14" s="28">
        <v>0.1</v>
      </c>
      <c r="T14" s="28">
        <v>0.7</v>
      </c>
      <c r="U14" s="28">
        <f t="shared" si="1"/>
        <v>0.16666666666666666</v>
      </c>
      <c r="V14" s="28">
        <f t="shared" si="2"/>
        <v>0.50332229568471665</v>
      </c>
    </row>
    <row r="15" spans="11:22">
      <c r="Q15" s="39">
        <v>0.04</v>
      </c>
      <c r="R15" s="28">
        <v>0.3</v>
      </c>
      <c r="S15" s="28">
        <v>0.2</v>
      </c>
      <c r="T15" s="28">
        <v>1.2</v>
      </c>
      <c r="U15" s="28">
        <f t="shared" si="1"/>
        <v>0.56666666666666665</v>
      </c>
      <c r="V15" s="28">
        <f t="shared" si="2"/>
        <v>0.55075705472861014</v>
      </c>
    </row>
    <row r="16" spans="11:22">
      <c r="Q16" s="39">
        <v>0.02</v>
      </c>
      <c r="R16" s="28">
        <v>1</v>
      </c>
      <c r="S16" s="28">
        <v>0.5</v>
      </c>
      <c r="T16" s="28">
        <v>0.4</v>
      </c>
      <c r="U16" s="28">
        <f t="shared" si="1"/>
        <v>0.6333333333333333</v>
      </c>
      <c r="V16" s="28">
        <f t="shared" si="2"/>
        <v>0.32145502536643195</v>
      </c>
    </row>
    <row r="17" spans="12:23">
      <c r="Q17" s="39">
        <v>0.01</v>
      </c>
      <c r="R17" s="28">
        <v>1.2</v>
      </c>
      <c r="S17" s="28">
        <v>0.9</v>
      </c>
      <c r="T17" s="28">
        <v>0.3</v>
      </c>
      <c r="U17" s="28">
        <f t="shared" si="1"/>
        <v>0.79999999999999993</v>
      </c>
      <c r="V17" s="28">
        <f t="shared" si="2"/>
        <v>0.45825756949558394</v>
      </c>
    </row>
    <row r="18" spans="12:23" ht="17" thickBot="1">
      <c r="Q18" s="3"/>
      <c r="R18" s="3"/>
      <c r="S18" s="3"/>
      <c r="T18" s="3"/>
      <c r="U18" s="3"/>
      <c r="V18" s="3"/>
    </row>
    <row r="19" spans="12:23" ht="18" thickTop="1" thickBot="1">
      <c r="L19" s="3"/>
      <c r="M19" s="3"/>
      <c r="N19" s="3"/>
      <c r="O19" s="3"/>
      <c r="P19" s="3"/>
      <c r="Q19" s="29" t="s">
        <v>112</v>
      </c>
      <c r="R19" s="29"/>
      <c r="S19" s="29"/>
      <c r="T19" s="29"/>
      <c r="U19" s="29"/>
      <c r="V19" s="29"/>
      <c r="W19" s="3"/>
    </row>
    <row r="20" spans="12:23" ht="18" thickTop="1" thickBot="1">
      <c r="L20" s="2"/>
      <c r="M20" s="2"/>
      <c r="N20" s="2"/>
      <c r="O20" s="2"/>
      <c r="P20" s="2"/>
      <c r="Q20" s="41" t="s">
        <v>113</v>
      </c>
      <c r="R20" s="15" t="s">
        <v>0</v>
      </c>
      <c r="S20" s="15" t="s">
        <v>1</v>
      </c>
      <c r="T20" s="15" t="s">
        <v>2</v>
      </c>
      <c r="U20" s="15" t="s">
        <v>11</v>
      </c>
      <c r="V20" s="15" t="s">
        <v>21</v>
      </c>
      <c r="W20" s="2"/>
    </row>
    <row r="21" spans="12:23" ht="17" thickTop="1">
      <c r="Q21" s="39">
        <v>0</v>
      </c>
      <c r="R21" s="28">
        <v>0</v>
      </c>
      <c r="S21" s="28">
        <v>0</v>
      </c>
      <c r="T21" s="28">
        <v>0</v>
      </c>
      <c r="U21" s="28">
        <f>AVERAGE(R21:T21)</f>
        <v>0</v>
      </c>
      <c r="V21" s="28">
        <f>STDEV(R21:T21)</f>
        <v>0</v>
      </c>
    </row>
    <row r="22" spans="12:23">
      <c r="Q22" s="39">
        <v>20</v>
      </c>
      <c r="R22" s="28">
        <v>155.69999999999999</v>
      </c>
      <c r="S22" s="28">
        <v>154.19999999999999</v>
      </c>
      <c r="T22" s="28">
        <v>161.30000000000001</v>
      </c>
      <c r="U22" s="28">
        <f t="shared" ref="U22:U33" si="3">AVERAGE(R22:T22)</f>
        <v>157.06666666666666</v>
      </c>
      <c r="V22" s="28">
        <f t="shared" ref="V22:V33" si="4">STDEV(R22:T22)</f>
        <v>3.7421027956662853</v>
      </c>
    </row>
    <row r="23" spans="12:23">
      <c r="Q23" s="39">
        <v>10</v>
      </c>
      <c r="R23" s="28">
        <v>148.9</v>
      </c>
      <c r="S23" s="28">
        <v>154.30000000000001</v>
      </c>
      <c r="T23" s="28">
        <v>162.30000000000001</v>
      </c>
      <c r="U23" s="28">
        <f t="shared" si="3"/>
        <v>155.16666666666669</v>
      </c>
      <c r="V23" s="28">
        <f t="shared" si="4"/>
        <v>6.7419087307181309</v>
      </c>
    </row>
    <row r="24" spans="12:23">
      <c r="Q24" s="39">
        <v>5</v>
      </c>
      <c r="R24" s="28">
        <v>153.19999999999999</v>
      </c>
      <c r="S24" s="28">
        <v>156.69999999999999</v>
      </c>
      <c r="T24" s="28">
        <v>140</v>
      </c>
      <c r="U24" s="28">
        <f t="shared" si="3"/>
        <v>149.96666666666667</v>
      </c>
      <c r="V24" s="28">
        <f t="shared" si="4"/>
        <v>8.8070047878568349</v>
      </c>
    </row>
    <row r="25" spans="12:23">
      <c r="Q25" s="39">
        <v>2.5</v>
      </c>
      <c r="R25" s="28">
        <v>152</v>
      </c>
      <c r="S25" s="28">
        <v>155.9</v>
      </c>
      <c r="T25" s="28">
        <v>153.6</v>
      </c>
      <c r="U25" s="28">
        <f t="shared" si="3"/>
        <v>153.83333333333334</v>
      </c>
      <c r="V25" s="28">
        <f t="shared" si="4"/>
        <v>1.9604421270043515</v>
      </c>
    </row>
    <row r="26" spans="12:23">
      <c r="Q26" s="39">
        <v>1.25</v>
      </c>
      <c r="R26" s="28">
        <v>151.69999999999999</v>
      </c>
      <c r="S26" s="28">
        <v>148</v>
      </c>
      <c r="T26" s="28">
        <v>143.69999999999999</v>
      </c>
      <c r="U26" s="28">
        <f t="shared" si="3"/>
        <v>147.79999999999998</v>
      </c>
      <c r="V26" s="28">
        <f t="shared" si="4"/>
        <v>4.0037482438335203</v>
      </c>
    </row>
    <row r="27" spans="12:23">
      <c r="Q27" s="39">
        <v>0.63</v>
      </c>
      <c r="R27" s="28">
        <v>134.1</v>
      </c>
      <c r="S27" s="28">
        <v>132.9</v>
      </c>
      <c r="T27" s="28">
        <v>134</v>
      </c>
      <c r="U27" s="28">
        <f t="shared" si="3"/>
        <v>133.66666666666666</v>
      </c>
      <c r="V27" s="28">
        <f t="shared" si="4"/>
        <v>0.66583281184793419</v>
      </c>
    </row>
    <row r="28" spans="12:23">
      <c r="Q28" s="39">
        <v>0.31</v>
      </c>
      <c r="R28" s="28">
        <v>44.8</v>
      </c>
      <c r="S28" s="28">
        <v>55.6</v>
      </c>
      <c r="T28" s="28">
        <v>58</v>
      </c>
      <c r="U28" s="28">
        <f t="shared" si="3"/>
        <v>52.800000000000004</v>
      </c>
      <c r="V28" s="28">
        <f t="shared" si="4"/>
        <v>7.0313583324987494</v>
      </c>
    </row>
    <row r="29" spans="12:23">
      <c r="Q29" s="39">
        <v>0.16</v>
      </c>
      <c r="R29" s="28">
        <v>10.199999999999999</v>
      </c>
      <c r="S29" s="28">
        <v>15.1</v>
      </c>
      <c r="T29" s="28">
        <v>12.3</v>
      </c>
      <c r="U29" s="28">
        <f t="shared" si="3"/>
        <v>12.533333333333331</v>
      </c>
      <c r="V29" s="28">
        <f t="shared" si="4"/>
        <v>2.4583192089989874</v>
      </c>
    </row>
    <row r="30" spans="12:23">
      <c r="Q30" s="39">
        <v>0.08</v>
      </c>
      <c r="R30" s="28">
        <v>8</v>
      </c>
      <c r="S30" s="28">
        <v>14.1</v>
      </c>
      <c r="T30" s="28">
        <v>9.5</v>
      </c>
      <c r="U30" s="28">
        <f t="shared" si="3"/>
        <v>10.533333333333333</v>
      </c>
      <c r="V30" s="28">
        <f t="shared" si="4"/>
        <v>3.1785741037976956</v>
      </c>
    </row>
    <row r="31" spans="12:23">
      <c r="Q31" s="39">
        <v>0.04</v>
      </c>
      <c r="R31" s="28">
        <v>2</v>
      </c>
      <c r="S31" s="28">
        <v>5.6</v>
      </c>
      <c r="T31" s="28">
        <v>1.3</v>
      </c>
      <c r="U31" s="28">
        <f t="shared" si="3"/>
        <v>2.9666666666666668</v>
      </c>
      <c r="V31" s="28">
        <f t="shared" si="4"/>
        <v>2.3072349974229609</v>
      </c>
    </row>
    <row r="32" spans="12:23">
      <c r="Q32" s="39">
        <v>0.02</v>
      </c>
      <c r="R32" s="28">
        <v>1.1000000000000001</v>
      </c>
      <c r="S32" s="28">
        <v>0</v>
      </c>
      <c r="T32" s="28">
        <v>0.3</v>
      </c>
      <c r="U32" s="28">
        <f t="shared" si="3"/>
        <v>0.46666666666666673</v>
      </c>
      <c r="V32" s="28">
        <f t="shared" si="4"/>
        <v>0.56862407030773277</v>
      </c>
    </row>
    <row r="33" spans="17:22">
      <c r="Q33" s="39">
        <v>0.01</v>
      </c>
      <c r="R33" s="28">
        <v>0</v>
      </c>
      <c r="S33" s="28">
        <v>0</v>
      </c>
      <c r="T33" s="28">
        <v>0.7</v>
      </c>
      <c r="U33" s="28">
        <f t="shared" si="3"/>
        <v>0.23333333333333331</v>
      </c>
      <c r="V33" s="28">
        <f t="shared" si="4"/>
        <v>0.40414518843273806</v>
      </c>
    </row>
    <row r="34" spans="17:22" ht="17" thickBot="1"/>
    <row r="35" spans="17:22" ht="18" thickTop="1" thickBot="1">
      <c r="Q35" s="29" t="s">
        <v>77</v>
      </c>
      <c r="R35" s="29"/>
      <c r="S35" s="29"/>
      <c r="T35" s="29"/>
      <c r="U35" s="29"/>
      <c r="V35" s="29"/>
    </row>
    <row r="36" spans="17:22" ht="18" thickTop="1" thickBot="1">
      <c r="Q36" s="41" t="s">
        <v>114</v>
      </c>
      <c r="R36" s="15" t="s">
        <v>0</v>
      </c>
      <c r="S36" s="15" t="s">
        <v>1</v>
      </c>
      <c r="T36" s="15" t="s">
        <v>2</v>
      </c>
      <c r="U36" s="15" t="s">
        <v>11</v>
      </c>
      <c r="V36" s="15" t="s">
        <v>21</v>
      </c>
    </row>
    <row r="37" spans="17:22" ht="17" thickTop="1">
      <c r="Q37" s="39">
        <v>1.4999999999999999E-4</v>
      </c>
      <c r="R37" s="28">
        <v>19.899999999999999</v>
      </c>
      <c r="S37" s="28">
        <v>22.5</v>
      </c>
      <c r="T37" s="28">
        <v>15.2</v>
      </c>
      <c r="U37" s="28">
        <f t="shared" ref="U37:U47" si="5">AVERAGE(R37:T37)</f>
        <v>19.2</v>
      </c>
      <c r="V37" s="28">
        <f t="shared" ref="V37:V47" si="6">STDEV(R37:T37)</f>
        <v>3.7000000000000073</v>
      </c>
    </row>
    <row r="38" spans="17:22">
      <c r="Q38" s="39">
        <v>2.9999999999999997E-4</v>
      </c>
      <c r="R38" s="28">
        <v>22.2</v>
      </c>
      <c r="S38" s="28">
        <v>23.6</v>
      </c>
      <c r="T38" s="28">
        <v>36.9</v>
      </c>
      <c r="U38" s="28">
        <f t="shared" si="5"/>
        <v>27.566666666666663</v>
      </c>
      <c r="V38" s="28">
        <f t="shared" si="6"/>
        <v>8.1131580369997405</v>
      </c>
    </row>
    <row r="39" spans="17:22">
      <c r="Q39" s="39">
        <v>5.9999999999999995E-4</v>
      </c>
      <c r="R39" s="28">
        <v>22.4</v>
      </c>
      <c r="S39" s="28">
        <v>20.100000000000001</v>
      </c>
      <c r="T39" s="28">
        <v>19.2</v>
      </c>
      <c r="U39" s="28">
        <f t="shared" si="5"/>
        <v>20.566666666666666</v>
      </c>
      <c r="V39" s="28">
        <f t="shared" si="6"/>
        <v>1.6502525059315412</v>
      </c>
    </row>
    <row r="40" spans="17:22">
      <c r="Q40" s="39">
        <v>1.1999999999999999E-3</v>
      </c>
      <c r="R40" s="28">
        <v>21.1</v>
      </c>
      <c r="S40" s="28">
        <v>23.7</v>
      </c>
      <c r="T40" s="28">
        <v>32.799999999999997</v>
      </c>
      <c r="U40" s="28">
        <f t="shared" si="5"/>
        <v>25.866666666666664</v>
      </c>
      <c r="V40" s="28">
        <f t="shared" si="6"/>
        <v>6.1435603141283917</v>
      </c>
    </row>
    <row r="41" spans="17:22">
      <c r="Q41" s="39">
        <v>2.3999999999999998E-3</v>
      </c>
      <c r="R41" s="28">
        <v>12.4</v>
      </c>
      <c r="S41" s="28">
        <v>24.1</v>
      </c>
      <c r="T41" s="28">
        <v>40.799999999999997</v>
      </c>
      <c r="U41" s="28">
        <f t="shared" si="5"/>
        <v>25.766666666666666</v>
      </c>
      <c r="V41" s="28">
        <f t="shared" si="6"/>
        <v>14.273168300462702</v>
      </c>
    </row>
    <row r="42" spans="17:22">
      <c r="Q42" s="39">
        <v>4.0000000000000001E-3</v>
      </c>
      <c r="R42" s="28">
        <v>25.1</v>
      </c>
      <c r="S42" s="28">
        <v>20</v>
      </c>
      <c r="T42" s="28">
        <v>32.9</v>
      </c>
      <c r="U42" s="28">
        <f t="shared" si="5"/>
        <v>26</v>
      </c>
      <c r="V42" s="28">
        <f t="shared" si="6"/>
        <v>6.4969223483123173</v>
      </c>
    </row>
    <row r="43" spans="17:22">
      <c r="Q43" s="39">
        <v>8.9999999999999993E-3</v>
      </c>
      <c r="R43" s="28">
        <v>32.200000000000003</v>
      </c>
      <c r="S43" s="28">
        <v>41.8</v>
      </c>
      <c r="T43" s="28">
        <v>46</v>
      </c>
      <c r="U43" s="28">
        <f t="shared" si="5"/>
        <v>40</v>
      </c>
      <c r="V43" s="28">
        <f t="shared" si="6"/>
        <v>7.0738956735309548</v>
      </c>
    </row>
    <row r="44" spans="17:22">
      <c r="Q44" s="39">
        <v>1.9E-2</v>
      </c>
      <c r="R44" s="28">
        <v>21.8</v>
      </c>
      <c r="S44" s="28">
        <v>56.8</v>
      </c>
      <c r="T44" s="28">
        <v>39.1</v>
      </c>
      <c r="U44" s="28">
        <f t="shared" si="5"/>
        <v>39.233333333333327</v>
      </c>
      <c r="V44" s="28">
        <f t="shared" si="6"/>
        <v>17.500380948234636</v>
      </c>
    </row>
    <row r="45" spans="17:22">
      <c r="Q45" s="39">
        <v>3.9E-2</v>
      </c>
      <c r="R45" s="28">
        <v>64.7</v>
      </c>
      <c r="S45" s="28">
        <v>43.4</v>
      </c>
      <c r="T45" s="28">
        <v>69.5</v>
      </c>
      <c r="U45" s="28">
        <f t="shared" si="5"/>
        <v>59.199999999999996</v>
      </c>
      <c r="V45" s="28">
        <f t="shared" si="6"/>
        <v>13.892084076912282</v>
      </c>
    </row>
    <row r="46" spans="17:22">
      <c r="Q46" s="39">
        <v>7.8E-2</v>
      </c>
      <c r="R46" s="28">
        <v>112.8</v>
      </c>
      <c r="S46" s="28">
        <v>111.9</v>
      </c>
      <c r="T46" s="28">
        <v>116</v>
      </c>
      <c r="U46" s="28">
        <f t="shared" si="5"/>
        <v>113.56666666666666</v>
      </c>
      <c r="V46" s="28">
        <f t="shared" si="6"/>
        <v>2.1548395145191965</v>
      </c>
    </row>
    <row r="47" spans="17:22">
      <c r="Q47" s="39">
        <v>0.156</v>
      </c>
      <c r="R47" s="28">
        <v>144.5</v>
      </c>
      <c r="S47" s="28">
        <v>158.69999999999999</v>
      </c>
      <c r="T47" s="28">
        <v>134</v>
      </c>
      <c r="U47" s="28">
        <f t="shared" si="5"/>
        <v>145.73333333333332</v>
      </c>
      <c r="V47" s="28">
        <f t="shared" si="6"/>
        <v>12.396101537714717</v>
      </c>
    </row>
    <row r="48" spans="17:22">
      <c r="Q48" s="39">
        <v>0.3125</v>
      </c>
      <c r="R48" s="28">
        <v>166.4</v>
      </c>
      <c r="S48" s="28">
        <v>170.4</v>
      </c>
      <c r="T48" s="28">
        <v>189.5</v>
      </c>
      <c r="U48" s="28">
        <f t="shared" ref="U48:U51" si="7">AVERAGE(R48:T48)</f>
        <v>175.43333333333331</v>
      </c>
      <c r="V48" s="28">
        <f t="shared" ref="V48:V51" si="8">STDEV(R48:T48)</f>
        <v>12.345174495864093</v>
      </c>
    </row>
    <row r="49" spans="17:22">
      <c r="Q49" s="39">
        <v>0.625</v>
      </c>
      <c r="R49" s="28">
        <v>170.5</v>
      </c>
      <c r="S49" s="28">
        <v>178</v>
      </c>
      <c r="T49" s="28">
        <v>191.6</v>
      </c>
      <c r="U49" s="28">
        <f t="shared" si="7"/>
        <v>180.03333333333333</v>
      </c>
      <c r="V49" s="28">
        <f t="shared" si="8"/>
        <v>10.695949389060013</v>
      </c>
    </row>
    <row r="50" spans="17:22">
      <c r="Q50" s="39">
        <v>1.25</v>
      </c>
      <c r="R50" s="28">
        <v>162</v>
      </c>
      <c r="S50" s="28">
        <v>172.4</v>
      </c>
      <c r="T50" s="28">
        <v>190.8</v>
      </c>
      <c r="U50" s="28">
        <f t="shared" si="7"/>
        <v>175.06666666666669</v>
      </c>
      <c r="V50" s="28">
        <f t="shared" si="8"/>
        <v>14.584009508133677</v>
      </c>
    </row>
    <row r="51" spans="17:22">
      <c r="Q51" s="39">
        <v>2.5</v>
      </c>
      <c r="R51" s="28">
        <v>165</v>
      </c>
      <c r="S51" s="28">
        <v>171.7</v>
      </c>
      <c r="T51" s="28">
        <v>196.9</v>
      </c>
      <c r="U51" s="28">
        <f t="shared" si="7"/>
        <v>177.86666666666667</v>
      </c>
      <c r="V51" s="28">
        <f t="shared" si="8"/>
        <v>16.820325006768851</v>
      </c>
    </row>
    <row r="52" spans="17:22" ht="17" thickBot="1"/>
    <row r="53" spans="17:22" ht="18" thickTop="1" thickBot="1">
      <c r="Q53" s="29" t="s">
        <v>78</v>
      </c>
      <c r="R53" s="29"/>
      <c r="S53" s="29"/>
      <c r="T53" s="29"/>
      <c r="U53" s="29"/>
      <c r="V53" s="29"/>
    </row>
    <row r="54" spans="17:22" ht="18" thickTop="1" thickBot="1">
      <c r="Q54" s="41" t="s">
        <v>114</v>
      </c>
      <c r="R54" s="15" t="s">
        <v>0</v>
      </c>
      <c r="S54" s="15" t="s">
        <v>1</v>
      </c>
      <c r="T54" s="15" t="s">
        <v>2</v>
      </c>
      <c r="U54" s="15" t="s">
        <v>11</v>
      </c>
      <c r="V54" s="15" t="s">
        <v>21</v>
      </c>
    </row>
    <row r="55" spans="17:22" ht="17" thickTop="1">
      <c r="Q55" s="39">
        <v>1.4999999999999999E-4</v>
      </c>
      <c r="R55" s="28">
        <v>18.7</v>
      </c>
      <c r="S55" s="28">
        <v>12.7</v>
      </c>
      <c r="T55" s="28">
        <v>13.5</v>
      </c>
      <c r="U55" s="28">
        <f t="shared" ref="U55:U69" si="9">AVERAGE(R55:T55)</f>
        <v>14.966666666666667</v>
      </c>
      <c r="V55" s="28">
        <f t="shared" ref="V55:V69" si="10">STDEV(R55:T55)</f>
        <v>3.2578111260988414</v>
      </c>
    </row>
    <row r="56" spans="17:22">
      <c r="Q56" s="39">
        <v>2.9999999999999997E-4</v>
      </c>
      <c r="R56" s="28">
        <v>3.5</v>
      </c>
      <c r="S56" s="28">
        <v>10.3</v>
      </c>
      <c r="T56" s="28">
        <v>12.1</v>
      </c>
      <c r="U56" s="28">
        <f t="shared" si="9"/>
        <v>8.6333333333333329</v>
      </c>
      <c r="V56" s="28">
        <f t="shared" si="10"/>
        <v>4.5357836515130812</v>
      </c>
    </row>
    <row r="57" spans="17:22">
      <c r="Q57" s="39">
        <v>5.9999999999999995E-4</v>
      </c>
      <c r="R57" s="28">
        <v>9.9</v>
      </c>
      <c r="S57" s="28">
        <v>7.2</v>
      </c>
      <c r="T57" s="28">
        <v>18.8</v>
      </c>
      <c r="U57" s="28">
        <f t="shared" si="9"/>
        <v>11.966666666666669</v>
      </c>
      <c r="V57" s="28">
        <f t="shared" si="10"/>
        <v>6.0698709486556055</v>
      </c>
    </row>
    <row r="58" spans="17:22">
      <c r="Q58" s="39">
        <v>1.1999999999999999E-3</v>
      </c>
      <c r="R58" s="28">
        <v>15</v>
      </c>
      <c r="S58" s="28">
        <v>20.100000000000001</v>
      </c>
      <c r="T58" s="28">
        <v>15.1</v>
      </c>
      <c r="U58" s="28">
        <f t="shared" si="9"/>
        <v>16.733333333333334</v>
      </c>
      <c r="V58" s="28">
        <f t="shared" si="10"/>
        <v>2.9160475533388124</v>
      </c>
    </row>
    <row r="59" spans="17:22">
      <c r="Q59" s="39">
        <v>2.3999999999999998E-3</v>
      </c>
      <c r="R59" s="28">
        <v>18</v>
      </c>
      <c r="S59" s="28">
        <v>18.3</v>
      </c>
      <c r="T59" s="28">
        <v>19</v>
      </c>
      <c r="U59" s="28">
        <f t="shared" si="9"/>
        <v>18.433333333333334</v>
      </c>
      <c r="V59" s="28">
        <f t="shared" si="10"/>
        <v>0.51316014394468834</v>
      </c>
    </row>
    <row r="60" spans="17:22">
      <c r="Q60" s="39">
        <v>4.0000000000000001E-3</v>
      </c>
      <c r="R60" s="28">
        <v>27.5</v>
      </c>
      <c r="S60" s="28">
        <v>14.8</v>
      </c>
      <c r="T60" s="28">
        <v>18.600000000000001</v>
      </c>
      <c r="U60" s="28">
        <f t="shared" si="9"/>
        <v>20.3</v>
      </c>
      <c r="V60" s="28">
        <f t="shared" si="10"/>
        <v>6.5184353950929061</v>
      </c>
    </row>
    <row r="61" spans="17:22">
      <c r="Q61" s="39">
        <v>8.9999999999999993E-3</v>
      </c>
      <c r="R61" s="28">
        <v>21.3</v>
      </c>
      <c r="S61" s="28">
        <v>41.9</v>
      </c>
      <c r="T61" s="28">
        <v>25.8</v>
      </c>
      <c r="U61" s="28">
        <f t="shared" si="9"/>
        <v>29.666666666666668</v>
      </c>
      <c r="V61" s="28">
        <f t="shared" si="10"/>
        <v>10.830666338380722</v>
      </c>
    </row>
    <row r="62" spans="17:22">
      <c r="Q62" s="39">
        <v>1.9E-2</v>
      </c>
      <c r="R62" s="28">
        <v>56.6</v>
      </c>
      <c r="S62" s="28">
        <v>33.799999999999997</v>
      </c>
      <c r="T62" s="28">
        <v>60.4</v>
      </c>
      <c r="U62" s="28">
        <f t="shared" si="9"/>
        <v>50.266666666666673</v>
      </c>
      <c r="V62" s="28">
        <f t="shared" si="10"/>
        <v>14.386567809360677</v>
      </c>
    </row>
    <row r="63" spans="17:22">
      <c r="Q63" s="39">
        <v>3.9E-2</v>
      </c>
      <c r="R63" s="28">
        <v>83.5</v>
      </c>
      <c r="S63" s="28">
        <v>79.5</v>
      </c>
      <c r="T63" s="28">
        <v>72.400000000000006</v>
      </c>
      <c r="U63" s="28">
        <f t="shared" si="9"/>
        <v>78.466666666666669</v>
      </c>
      <c r="V63" s="28">
        <f t="shared" si="10"/>
        <v>5.6216842078983147</v>
      </c>
    </row>
    <row r="64" spans="17:22">
      <c r="Q64" s="39">
        <v>7.8E-2</v>
      </c>
      <c r="R64" s="28">
        <v>132.6</v>
      </c>
      <c r="S64" s="28">
        <v>127.2</v>
      </c>
      <c r="T64" s="28">
        <v>123.3</v>
      </c>
      <c r="U64" s="28">
        <f t="shared" si="9"/>
        <v>127.7</v>
      </c>
      <c r="V64" s="28">
        <f t="shared" si="10"/>
        <v>4.6701177715342448</v>
      </c>
    </row>
    <row r="65" spans="17:22">
      <c r="Q65" s="39">
        <v>0.156</v>
      </c>
      <c r="R65" s="28">
        <v>171.6</v>
      </c>
      <c r="S65" s="28">
        <v>168.7</v>
      </c>
      <c r="T65" s="28">
        <v>107.9</v>
      </c>
      <c r="U65" s="28">
        <f t="shared" si="9"/>
        <v>149.39999999999998</v>
      </c>
      <c r="V65" s="28">
        <f t="shared" si="10"/>
        <v>35.96929245898518</v>
      </c>
    </row>
    <row r="66" spans="17:22">
      <c r="Q66" s="39">
        <v>0.3125</v>
      </c>
      <c r="R66" s="28">
        <v>187.3</v>
      </c>
      <c r="S66" s="28">
        <v>170</v>
      </c>
      <c r="T66" s="28">
        <v>144.6</v>
      </c>
      <c r="U66" s="28">
        <f t="shared" si="9"/>
        <v>167.29999999999998</v>
      </c>
      <c r="V66" s="28">
        <f t="shared" si="10"/>
        <v>21.47766281512029</v>
      </c>
    </row>
    <row r="67" spans="17:22">
      <c r="Q67" s="39">
        <v>0.625</v>
      </c>
      <c r="R67" s="28">
        <v>185.6</v>
      </c>
      <c r="S67" s="28">
        <v>179.8</v>
      </c>
      <c r="T67" s="28">
        <v>161.19999999999999</v>
      </c>
      <c r="U67" s="28">
        <f t="shared" si="9"/>
        <v>175.5333333333333</v>
      </c>
      <c r="V67" s="28">
        <f t="shared" si="10"/>
        <v>12.747287293119799</v>
      </c>
    </row>
    <row r="68" spans="17:22">
      <c r="Q68" s="39">
        <v>1.25</v>
      </c>
      <c r="R68" s="28">
        <v>180.5</v>
      </c>
      <c r="S68" s="28">
        <v>176.4</v>
      </c>
      <c r="T68" s="28">
        <v>167.8</v>
      </c>
      <c r="U68" s="28">
        <f t="shared" si="9"/>
        <v>174.9</v>
      </c>
      <c r="V68" s="28">
        <f t="shared" si="10"/>
        <v>6.4815121692395152</v>
      </c>
    </row>
    <row r="69" spans="17:22">
      <c r="Q69" s="39">
        <v>2.5</v>
      </c>
      <c r="R69" s="28">
        <v>181</v>
      </c>
      <c r="S69" s="28">
        <v>175.5</v>
      </c>
      <c r="T69" s="28">
        <v>177.3</v>
      </c>
      <c r="U69" s="28">
        <f t="shared" si="9"/>
        <v>177.93333333333331</v>
      </c>
      <c r="V69" s="28">
        <f t="shared" si="10"/>
        <v>2.8041635710730795</v>
      </c>
    </row>
    <row r="70" spans="17:22" ht="17" thickBot="1"/>
    <row r="71" spans="17:22" ht="18" thickTop="1" thickBot="1">
      <c r="Q71" s="29" t="s">
        <v>79</v>
      </c>
      <c r="R71" s="29"/>
      <c r="S71" s="29"/>
      <c r="T71" s="29"/>
      <c r="U71" s="29"/>
      <c r="V71" s="29"/>
    </row>
    <row r="72" spans="17:22" ht="18" thickTop="1" thickBot="1">
      <c r="Q72" s="41" t="s">
        <v>114</v>
      </c>
      <c r="R72" s="15" t="s">
        <v>0</v>
      </c>
      <c r="S72" s="15" t="s">
        <v>1</v>
      </c>
      <c r="T72" s="15" t="s">
        <v>2</v>
      </c>
      <c r="U72" s="15" t="s">
        <v>11</v>
      </c>
      <c r="V72" s="15" t="s">
        <v>21</v>
      </c>
    </row>
    <row r="73" spans="17:22" ht="17" thickTop="1">
      <c r="Q73" s="39">
        <v>5.9999999999999995E-4</v>
      </c>
      <c r="R73" s="28">
        <v>35.6</v>
      </c>
      <c r="S73" s="28">
        <v>22.4</v>
      </c>
      <c r="T73" s="28">
        <v>18.7</v>
      </c>
      <c r="U73" s="28">
        <f t="shared" ref="U73:U87" si="11">AVERAGE(R73:T73)</f>
        <v>25.566666666666666</v>
      </c>
      <c r="V73" s="28">
        <f t="shared" ref="V73:V87" si="12">STDEV(R73:T73)</f>
        <v>8.8838805334906041</v>
      </c>
    </row>
    <row r="74" spans="17:22">
      <c r="Q74" s="39">
        <v>1.2999999999999999E-3</v>
      </c>
      <c r="R74" s="28">
        <v>41.1</v>
      </c>
      <c r="S74" s="28">
        <v>27.7</v>
      </c>
      <c r="T74" s="28">
        <v>22.5</v>
      </c>
      <c r="U74" s="28">
        <f t="shared" si="11"/>
        <v>30.433333333333334</v>
      </c>
      <c r="V74" s="28">
        <f t="shared" si="12"/>
        <v>9.5965271496168594</v>
      </c>
    </row>
    <row r="75" spans="17:22">
      <c r="Q75" s="39">
        <v>2.7000000000000001E-3</v>
      </c>
      <c r="R75" s="28">
        <v>38.700000000000003</v>
      </c>
      <c r="S75" s="28">
        <v>26.5</v>
      </c>
      <c r="T75" s="28">
        <v>21</v>
      </c>
      <c r="U75" s="28">
        <f t="shared" si="11"/>
        <v>28.733333333333334</v>
      </c>
      <c r="V75" s="28">
        <f t="shared" si="12"/>
        <v>9.0588814614903477</v>
      </c>
    </row>
    <row r="76" spans="17:22">
      <c r="Q76" s="39">
        <v>5.4000000000000003E-3</v>
      </c>
      <c r="R76" s="28">
        <v>44.3</v>
      </c>
      <c r="S76" s="28">
        <v>32.9</v>
      </c>
      <c r="T76" s="28">
        <v>46.8</v>
      </c>
      <c r="U76" s="28">
        <f t="shared" si="11"/>
        <v>41.333333333333329</v>
      </c>
      <c r="V76" s="28">
        <f t="shared" si="12"/>
        <v>7.4096783555923427</v>
      </c>
    </row>
    <row r="77" spans="17:22">
      <c r="Q77" s="39">
        <v>1.0699999999999999E-2</v>
      </c>
      <c r="R77" s="28">
        <v>53.3</v>
      </c>
      <c r="S77" s="28">
        <v>39.1</v>
      </c>
      <c r="T77" s="28">
        <v>56.3</v>
      </c>
      <c r="U77" s="28">
        <f t="shared" si="11"/>
        <v>49.566666666666663</v>
      </c>
      <c r="V77" s="28">
        <f t="shared" si="12"/>
        <v>9.1876729008674367</v>
      </c>
    </row>
    <row r="78" spans="17:22">
      <c r="Q78" s="39">
        <v>2.1399999999999999E-2</v>
      </c>
      <c r="R78" s="28">
        <v>57.7</v>
      </c>
      <c r="S78" s="28">
        <v>43.7</v>
      </c>
      <c r="T78" s="28">
        <v>85.9</v>
      </c>
      <c r="U78" s="28">
        <f t="shared" si="11"/>
        <v>62.433333333333337</v>
      </c>
      <c r="V78" s="28">
        <f t="shared" si="12"/>
        <v>21.494495419370359</v>
      </c>
    </row>
    <row r="79" spans="17:22">
      <c r="Q79" s="39">
        <v>4.2799999999999998E-2</v>
      </c>
      <c r="R79" s="28">
        <v>147.80000000000001</v>
      </c>
      <c r="S79" s="28">
        <v>124.5</v>
      </c>
      <c r="T79" s="28">
        <v>122.7</v>
      </c>
      <c r="U79" s="28">
        <f t="shared" si="11"/>
        <v>131.66666666666666</v>
      </c>
      <c r="V79" s="28">
        <f t="shared" si="12"/>
        <v>14.000833308533227</v>
      </c>
    </row>
    <row r="80" spans="17:22">
      <c r="Q80" s="39">
        <v>8.5500000000000007E-2</v>
      </c>
      <c r="R80" s="28">
        <v>178.8</v>
      </c>
      <c r="S80" s="28">
        <v>131.30000000000001</v>
      </c>
      <c r="T80" s="28">
        <v>155.80000000000001</v>
      </c>
      <c r="U80" s="28">
        <f t="shared" si="11"/>
        <v>155.30000000000001</v>
      </c>
      <c r="V80" s="28">
        <f t="shared" si="12"/>
        <v>23.753947040439407</v>
      </c>
    </row>
    <row r="81" spans="17:22">
      <c r="Q81" s="39">
        <v>0.17100000000000001</v>
      </c>
      <c r="R81" s="28">
        <v>214.5</v>
      </c>
      <c r="S81" s="28">
        <v>164</v>
      </c>
      <c r="T81" s="28">
        <v>176.8</v>
      </c>
      <c r="U81" s="28">
        <f t="shared" si="11"/>
        <v>185.1</v>
      </c>
      <c r="V81" s="28">
        <f t="shared" si="12"/>
        <v>26.253190282325889</v>
      </c>
    </row>
    <row r="82" spans="17:22">
      <c r="Q82" s="39">
        <v>0.34300000000000003</v>
      </c>
      <c r="R82" s="28">
        <v>221.9</v>
      </c>
      <c r="S82" s="28">
        <v>199.2</v>
      </c>
      <c r="T82" s="28">
        <v>193.2</v>
      </c>
      <c r="U82" s="28">
        <f t="shared" si="11"/>
        <v>204.76666666666665</v>
      </c>
      <c r="V82" s="28">
        <f t="shared" si="12"/>
        <v>15.138141673710603</v>
      </c>
    </row>
    <row r="83" spans="17:22">
      <c r="Q83" s="39">
        <v>0.68700000000000006</v>
      </c>
      <c r="R83" s="28">
        <v>223.1</v>
      </c>
      <c r="S83" s="28">
        <v>184.7</v>
      </c>
      <c r="T83" s="28">
        <v>197.8</v>
      </c>
      <c r="U83" s="28">
        <f t="shared" si="11"/>
        <v>201.86666666666665</v>
      </c>
      <c r="V83" s="28">
        <f t="shared" si="12"/>
        <v>19.520331281341853</v>
      </c>
    </row>
    <row r="84" spans="17:22">
      <c r="Q84" s="39">
        <v>1.375</v>
      </c>
      <c r="R84" s="28">
        <v>238.4</v>
      </c>
      <c r="S84" s="28">
        <v>206.4</v>
      </c>
      <c r="T84" s="28">
        <v>201.3</v>
      </c>
      <c r="U84" s="28">
        <f t="shared" si="11"/>
        <v>215.36666666666667</v>
      </c>
      <c r="V84" s="28">
        <f t="shared" si="12"/>
        <v>20.109782030975204</v>
      </c>
    </row>
    <row r="85" spans="17:22">
      <c r="Q85" s="39">
        <v>2.75</v>
      </c>
      <c r="R85" s="28">
        <v>239</v>
      </c>
      <c r="S85" s="28">
        <v>223.4</v>
      </c>
      <c r="T85" s="28">
        <v>203.2</v>
      </c>
      <c r="U85" s="28">
        <f t="shared" si="11"/>
        <v>221.86666666666665</v>
      </c>
      <c r="V85" s="28">
        <f t="shared" si="12"/>
        <v>17.949187539644615</v>
      </c>
    </row>
    <row r="86" spans="17:22">
      <c r="Q86" s="39">
        <v>5.5</v>
      </c>
      <c r="R86" s="28">
        <v>236.7</v>
      </c>
      <c r="S86" s="28">
        <v>224.5</v>
      </c>
      <c r="T86" s="28">
        <v>200.9</v>
      </c>
      <c r="U86" s="28">
        <f t="shared" si="11"/>
        <v>220.70000000000002</v>
      </c>
      <c r="V86" s="28">
        <f t="shared" si="12"/>
        <v>18.199999999999992</v>
      </c>
    </row>
    <row r="87" spans="17:22">
      <c r="Q87" s="39">
        <v>11</v>
      </c>
      <c r="R87" s="28">
        <v>229</v>
      </c>
      <c r="S87" s="28">
        <v>225.8</v>
      </c>
      <c r="T87" s="28">
        <v>202</v>
      </c>
      <c r="U87" s="28">
        <f t="shared" si="11"/>
        <v>218.93333333333331</v>
      </c>
      <c r="V87" s="28">
        <f t="shared" si="12"/>
        <v>14.751723063199545</v>
      </c>
    </row>
  </sheetData>
  <mergeCells count="8">
    <mergeCell ref="Q35:V35"/>
    <mergeCell ref="Q53:V53"/>
    <mergeCell ref="Q71:V71"/>
    <mergeCell ref="K2:O2"/>
    <mergeCell ref="L3:O3"/>
    <mergeCell ref="Q3:V3"/>
    <mergeCell ref="Q2:V2"/>
    <mergeCell ref="Q19:V19"/>
  </mergeCells>
  <pageMargins left="0.7" right="0.7" top="0.75" bottom="0.75" header="0.3" footer="0.3"/>
  <ignoredErrors>
    <ignoredError sqref="U5:V17 U21:V33 U37:V51 U73:V87 U55:V69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1A-C</vt:lpstr>
      <vt:lpstr>Fig. 1F-I</vt:lpstr>
      <vt:lpstr>Fig. 2</vt:lpstr>
      <vt:lpstr>Fig. 3</vt:lpstr>
      <vt:lpstr>Fig. 4</vt:lpstr>
      <vt:lpstr>Supplementary Fig. 1</vt:lpstr>
      <vt:lpstr>Supplementary Fig. 3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Hooper, Matthew M</dc:creator>
  <cp:lastModifiedBy>Hooper, Matthew M</cp:lastModifiedBy>
  <dcterms:created xsi:type="dcterms:W3CDTF">2026-04-06T16:22:33Z</dcterms:created>
  <dcterms:modified xsi:type="dcterms:W3CDTF">2026-04-08T21:36:36Z</dcterms:modified>
</cp:coreProperties>
</file>