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dangelo/Desktop/Dati_Scrivania/lavoro/Projects/Anastasia_2024/Paper_2025/Submission Nat_Comm/Revision/third submission/submission files /"/>
    </mc:Choice>
  </mc:AlternateContent>
  <xr:revisionPtr revIDLastSave="0" documentId="13_ncr:1_{A47AF026-9D53-6340-9852-FCA29085A2A8}" xr6:coauthVersionLast="47" xr6:coauthVersionMax="47" xr10:uidLastSave="{00000000-0000-0000-0000-000000000000}"/>
  <bookViews>
    <workbookView xWindow="0" yWindow="760" windowWidth="29820" windowHeight="14560" tabRatio="729" activeTab="10" xr2:uid="{22BD0A12-F2C7-4C4D-934E-AE58E7675D62}"/>
  </bookViews>
  <sheets>
    <sheet name="Cer" sheetId="1" r:id="rId1"/>
    <sheet name="GlcCer" sheetId="9" r:id="rId2"/>
    <sheet name="HexCer" sheetId="12" r:id="rId3"/>
    <sheet name="GM3" sheetId="3" r:id="rId4"/>
    <sheet name="GM2" sheetId="4" r:id="rId5"/>
    <sheet name="GM1a" sheetId="5" r:id="rId6"/>
    <sheet name="GD3" sheetId="6" r:id="rId7"/>
    <sheet name="GD2" sheetId="7" r:id="rId8"/>
    <sheet name="Gb3" sheetId="8" r:id="rId9"/>
    <sheet name="Lc3" sheetId="10" r:id="rId10"/>
    <sheet name="Sulfatides" sheetId="11" r:id="rId11"/>
  </sheets>
  <externalReferences>
    <externalReference r:id="rId1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0" i="12" l="1"/>
  <c r="AH40" i="12"/>
  <c r="AG40" i="12"/>
  <c r="AC40" i="12"/>
  <c r="AB40" i="12"/>
  <c r="X40" i="12"/>
  <c r="W40" i="12"/>
  <c r="S40" i="12"/>
  <c r="R40" i="12"/>
  <c r="N40" i="12"/>
  <c r="M40" i="12"/>
  <c r="I40" i="12"/>
  <c r="H40" i="12"/>
  <c r="AL39" i="12"/>
  <c r="AH39" i="12"/>
  <c r="AG39" i="12"/>
  <c r="AC39" i="12"/>
  <c r="AB39" i="12"/>
  <c r="X39" i="12"/>
  <c r="W39" i="12"/>
  <c r="S39" i="12"/>
  <c r="R39" i="12"/>
  <c r="N39" i="12"/>
  <c r="M39" i="12"/>
  <c r="I39" i="12"/>
  <c r="H39" i="12"/>
  <c r="AL38" i="12"/>
  <c r="AH38" i="12"/>
  <c r="AG38" i="12"/>
  <c r="AC38" i="12"/>
  <c r="AB38" i="12"/>
  <c r="X38" i="12"/>
  <c r="W38" i="12"/>
  <c r="S38" i="12"/>
  <c r="R38" i="12"/>
  <c r="N38" i="12"/>
  <c r="M38" i="12"/>
  <c r="I38" i="12"/>
  <c r="H38" i="12"/>
  <c r="AL37" i="12"/>
  <c r="AH37" i="12"/>
  <c r="AG37" i="12"/>
  <c r="AC37" i="12"/>
  <c r="AB37" i="12"/>
  <c r="X37" i="12"/>
  <c r="W37" i="12"/>
  <c r="S37" i="12"/>
  <c r="R37" i="12"/>
  <c r="N37" i="12"/>
  <c r="M37" i="12"/>
  <c r="I37" i="12"/>
  <c r="H37" i="12"/>
  <c r="AL36" i="12"/>
  <c r="AH36" i="12"/>
  <c r="AG36" i="12"/>
  <c r="AC36" i="12"/>
  <c r="AB36" i="12"/>
  <c r="X36" i="12"/>
  <c r="W36" i="12"/>
  <c r="S36" i="12"/>
  <c r="R36" i="12"/>
  <c r="N36" i="12"/>
  <c r="M36" i="12"/>
  <c r="I36" i="12"/>
  <c r="H36" i="12"/>
  <c r="AL35" i="12"/>
  <c r="AH35" i="12"/>
  <c r="AG35" i="12"/>
  <c r="AC35" i="12"/>
  <c r="AB35" i="12"/>
  <c r="X35" i="12"/>
  <c r="W35" i="12"/>
  <c r="S35" i="12"/>
  <c r="R35" i="12"/>
  <c r="N35" i="12"/>
  <c r="M35" i="12"/>
  <c r="I35" i="12"/>
  <c r="H35" i="12"/>
  <c r="AL34" i="12"/>
  <c r="AH34" i="12"/>
  <c r="AG34" i="12"/>
  <c r="AC34" i="12"/>
  <c r="AB34" i="12"/>
  <c r="X34" i="12"/>
  <c r="W34" i="12"/>
  <c r="S34" i="12"/>
  <c r="R34" i="12"/>
  <c r="N34" i="12"/>
  <c r="M34" i="12"/>
  <c r="I34" i="12"/>
  <c r="H34" i="12"/>
  <c r="AL33" i="12"/>
  <c r="AH33" i="12"/>
  <c r="AG33" i="12"/>
  <c r="AC33" i="12"/>
  <c r="AB33" i="12"/>
  <c r="X33" i="12"/>
  <c r="W33" i="12"/>
  <c r="S33" i="12"/>
  <c r="R33" i="12"/>
  <c r="N33" i="12"/>
  <c r="M33" i="12"/>
  <c r="I33" i="12"/>
  <c r="H33" i="12"/>
  <c r="AL32" i="12"/>
  <c r="AH32" i="12"/>
  <c r="AG32" i="12"/>
  <c r="AC32" i="12"/>
  <c r="AB32" i="12"/>
  <c r="X32" i="12"/>
  <c r="W32" i="12"/>
  <c r="S32" i="12"/>
  <c r="U34" i="12" s="1"/>
  <c r="L67" i="12" s="1"/>
  <c r="R32" i="12"/>
  <c r="N32" i="12"/>
  <c r="M32" i="12"/>
  <c r="I32" i="12"/>
  <c r="H32" i="12"/>
  <c r="AL31" i="12"/>
  <c r="AH31" i="12"/>
  <c r="AG31" i="12"/>
  <c r="AC31" i="12"/>
  <c r="AB31" i="12"/>
  <c r="X31" i="12"/>
  <c r="W31" i="12"/>
  <c r="S31" i="12"/>
  <c r="R31" i="12"/>
  <c r="N31" i="12"/>
  <c r="M31" i="12"/>
  <c r="I31" i="12"/>
  <c r="H31" i="12"/>
  <c r="AL30" i="12"/>
  <c r="AH30" i="12"/>
  <c r="AG30" i="12"/>
  <c r="AC30" i="12"/>
  <c r="AB30" i="12"/>
  <c r="X30" i="12"/>
  <c r="W30" i="12"/>
  <c r="S30" i="12"/>
  <c r="R30" i="12"/>
  <c r="N30" i="12"/>
  <c r="M30" i="12"/>
  <c r="I30" i="12"/>
  <c r="H30" i="12"/>
  <c r="AL29" i="12"/>
  <c r="AH29" i="12"/>
  <c r="AG29" i="12"/>
  <c r="AC29" i="12"/>
  <c r="AB29" i="12"/>
  <c r="X29" i="12"/>
  <c r="W29" i="12"/>
  <c r="S29" i="12"/>
  <c r="R29" i="12"/>
  <c r="N29" i="12"/>
  <c r="M29" i="12"/>
  <c r="I29" i="12"/>
  <c r="H29" i="12"/>
  <c r="AL28" i="12"/>
  <c r="AH28" i="12"/>
  <c r="AG28" i="12"/>
  <c r="AC28" i="12"/>
  <c r="AB28" i="12"/>
  <c r="X28" i="12"/>
  <c r="W28" i="12"/>
  <c r="S28" i="12"/>
  <c r="R28" i="12"/>
  <c r="N28" i="12"/>
  <c r="M28" i="12"/>
  <c r="I28" i="12"/>
  <c r="H28" i="12"/>
  <c r="AL27" i="12"/>
  <c r="AH27" i="12"/>
  <c r="AG27" i="12"/>
  <c r="AC27" i="12"/>
  <c r="AB27" i="12"/>
  <c r="AD26" i="12" s="1"/>
  <c r="X27" i="12"/>
  <c r="Z27" i="12" s="1"/>
  <c r="M63" i="12" s="1"/>
  <c r="W27" i="12"/>
  <c r="S27" i="12"/>
  <c r="R27" i="12"/>
  <c r="N27" i="12"/>
  <c r="M27" i="12"/>
  <c r="I27" i="12"/>
  <c r="H27" i="12"/>
  <c r="AL26" i="12"/>
  <c r="AH26" i="12"/>
  <c r="AG26" i="12"/>
  <c r="AC26" i="12"/>
  <c r="AB26" i="12"/>
  <c r="X26" i="12"/>
  <c r="W26" i="12"/>
  <c r="S26" i="12"/>
  <c r="R26" i="12"/>
  <c r="N26" i="12"/>
  <c r="M26" i="12"/>
  <c r="I26" i="12"/>
  <c r="H26" i="12"/>
  <c r="I29" i="11"/>
  <c r="N64" i="12" l="1"/>
  <c r="U31" i="12"/>
  <c r="L65" i="12" s="1"/>
  <c r="M68" i="12"/>
  <c r="Z31" i="12"/>
  <c r="M65" i="12" s="1"/>
  <c r="O64" i="12"/>
  <c r="AN38" i="12"/>
  <c r="N66" i="12"/>
  <c r="AE31" i="12"/>
  <c r="N65" i="12" s="1"/>
  <c r="AD33" i="12"/>
  <c r="T26" i="12"/>
  <c r="T30" i="12" s="1"/>
  <c r="P40" i="12"/>
  <c r="K71" i="12" s="1"/>
  <c r="K68" i="12"/>
  <c r="O26" i="12"/>
  <c r="O33" i="12" s="1"/>
  <c r="K66" i="12"/>
  <c r="P31" i="12"/>
  <c r="K65" i="12" s="1"/>
  <c r="J26" i="12"/>
  <c r="J30" i="12" s="1"/>
  <c r="O68" i="12"/>
  <c r="O70" i="12"/>
  <c r="O66" i="12"/>
  <c r="AJ26" i="12"/>
  <c r="O62" i="12" s="1"/>
  <c r="AJ31" i="12"/>
  <c r="O65" i="12" s="1"/>
  <c r="AJ34" i="12"/>
  <c r="O67" i="12" s="1"/>
  <c r="AJ37" i="12"/>
  <c r="O69" i="12" s="1"/>
  <c r="AN39" i="12"/>
  <c r="N70" i="12"/>
  <c r="AD40" i="12"/>
  <c r="AD31" i="12"/>
  <c r="AD39" i="12"/>
  <c r="M70" i="12"/>
  <c r="Z37" i="12"/>
  <c r="M69" i="12" s="1"/>
  <c r="AM34" i="12"/>
  <c r="L64" i="12"/>
  <c r="AN37" i="12"/>
  <c r="AN28" i="12"/>
  <c r="AN31" i="12"/>
  <c r="L70" i="12"/>
  <c r="K64" i="12"/>
  <c r="AN32" i="12"/>
  <c r="AM37" i="12"/>
  <c r="AM38" i="12"/>
  <c r="AN29" i="12"/>
  <c r="AN40" i="12"/>
  <c r="AM30" i="12"/>
  <c r="AM33" i="12"/>
  <c r="P34" i="12"/>
  <c r="K67" i="12" s="1"/>
  <c r="AN36" i="12"/>
  <c r="P37" i="12"/>
  <c r="K69" i="12" s="1"/>
  <c r="AN33" i="12"/>
  <c r="J64" i="12"/>
  <c r="AM28" i="12"/>
  <c r="AN27" i="12"/>
  <c r="AM27" i="12"/>
  <c r="U26" i="12"/>
  <c r="L62" i="12" s="1"/>
  <c r="U27" i="12"/>
  <c r="L63" i="12" s="1"/>
  <c r="P27" i="12"/>
  <c r="K63" i="12" s="1"/>
  <c r="Z34" i="12"/>
  <c r="M67" i="12" s="1"/>
  <c r="M66" i="12"/>
  <c r="AD30" i="12"/>
  <c r="AD32" i="12"/>
  <c r="AN34" i="12"/>
  <c r="AD35" i="12"/>
  <c r="AD36" i="12"/>
  <c r="K26" i="12"/>
  <c r="J62" i="12" s="1"/>
  <c r="K27" i="12"/>
  <c r="J63" i="12" s="1"/>
  <c r="Z26" i="12"/>
  <c r="M62" i="12" s="1"/>
  <c r="AN26" i="12"/>
  <c r="O29" i="12"/>
  <c r="T33" i="12"/>
  <c r="AN35" i="12"/>
  <c r="J68" i="12"/>
  <c r="K37" i="12"/>
  <c r="J69" i="12" s="1"/>
  <c r="AE37" i="12"/>
  <c r="N69" i="12" s="1"/>
  <c r="N68" i="12"/>
  <c r="AM31" i="12"/>
  <c r="Y26" i="12"/>
  <c r="Y40" i="12" s="1"/>
  <c r="AM26" i="12"/>
  <c r="O30" i="12"/>
  <c r="AE27" i="12"/>
  <c r="N63" i="12" s="1"/>
  <c r="AE26" i="12"/>
  <c r="N62" i="12" s="1"/>
  <c r="J40" i="12"/>
  <c r="P26" i="12"/>
  <c r="K62" i="12" s="1"/>
  <c r="AD38" i="12"/>
  <c r="AD34" i="12"/>
  <c r="AD37" i="12"/>
  <c r="AM29" i="12"/>
  <c r="AD29" i="12"/>
  <c r="AM32" i="12"/>
  <c r="T35" i="12"/>
  <c r="AI26" i="12"/>
  <c r="AI36" i="12" s="1"/>
  <c r="K31" i="12"/>
  <c r="J65" i="12" s="1"/>
  <c r="AN30" i="12"/>
  <c r="L68" i="12"/>
  <c r="U37" i="12"/>
  <c r="L69" i="12" s="1"/>
  <c r="AM35" i="12"/>
  <c r="O40" i="12"/>
  <c r="K40" i="12"/>
  <c r="J71" i="12" s="1"/>
  <c r="U40" i="12"/>
  <c r="L71" i="12" s="1"/>
  <c r="AE40" i="12"/>
  <c r="N71" i="12" s="1"/>
  <c r="L66" i="12"/>
  <c r="AM39" i="12"/>
  <c r="AJ27" i="12"/>
  <c r="O63" i="12" s="1"/>
  <c r="K34" i="12"/>
  <c r="J67" i="12" s="1"/>
  <c r="AE34" i="12"/>
  <c r="N67" i="12" s="1"/>
  <c r="AM36" i="12"/>
  <c r="J70" i="12"/>
  <c r="M64" i="12"/>
  <c r="K70" i="12"/>
  <c r="Z40" i="12"/>
  <c r="M71" i="12" s="1"/>
  <c r="AJ40" i="12"/>
  <c r="O71" i="12" s="1"/>
  <c r="AM40" i="12"/>
  <c r="J66" i="12"/>
  <c r="AL40" i="11"/>
  <c r="AH40" i="11"/>
  <c r="AG40" i="11"/>
  <c r="AC40" i="11"/>
  <c r="AB40" i="11"/>
  <c r="X40" i="11"/>
  <c r="W40" i="11"/>
  <c r="S40" i="11"/>
  <c r="R40" i="11"/>
  <c r="N40" i="11"/>
  <c r="M40" i="11"/>
  <c r="I40" i="11"/>
  <c r="H40" i="11"/>
  <c r="AL39" i="11"/>
  <c r="AH39" i="11"/>
  <c r="AG39" i="11"/>
  <c r="AC39" i="11"/>
  <c r="AB39" i="11"/>
  <c r="X39" i="11"/>
  <c r="W39" i="11"/>
  <c r="S39" i="11"/>
  <c r="R39" i="11"/>
  <c r="N39" i="11"/>
  <c r="M39" i="11"/>
  <c r="I39" i="11"/>
  <c r="H39" i="11"/>
  <c r="AL38" i="11"/>
  <c r="AH38" i="11"/>
  <c r="AG38" i="11"/>
  <c r="AC38" i="11"/>
  <c r="AB38" i="11"/>
  <c r="X38" i="11"/>
  <c r="W38" i="11"/>
  <c r="S38" i="11"/>
  <c r="R38" i="11"/>
  <c r="N38" i="11"/>
  <c r="M38" i="11"/>
  <c r="I38" i="11"/>
  <c r="H38" i="11"/>
  <c r="AL37" i="11"/>
  <c r="AH37" i="11"/>
  <c r="AG37" i="11"/>
  <c r="AC37" i="11"/>
  <c r="AB37" i="11"/>
  <c r="X37" i="11"/>
  <c r="W37" i="11"/>
  <c r="S37" i="11"/>
  <c r="R37" i="11"/>
  <c r="N37" i="11"/>
  <c r="M37" i="11"/>
  <c r="I37" i="11"/>
  <c r="H37" i="11"/>
  <c r="AL36" i="11"/>
  <c r="AH36" i="11"/>
  <c r="AG36" i="11"/>
  <c r="AC36" i="11"/>
  <c r="AB36" i="11"/>
  <c r="X36" i="11"/>
  <c r="W36" i="11"/>
  <c r="S36" i="11"/>
  <c r="R36" i="11"/>
  <c r="N36" i="11"/>
  <c r="M36" i="11"/>
  <c r="I36" i="11"/>
  <c r="H36" i="11"/>
  <c r="AL35" i="11"/>
  <c r="AH35" i="11"/>
  <c r="AG35" i="11"/>
  <c r="AC35" i="11"/>
  <c r="AB35" i="11"/>
  <c r="X35" i="11"/>
  <c r="W35" i="11"/>
  <c r="S35" i="11"/>
  <c r="R35" i="11"/>
  <c r="N35" i="11"/>
  <c r="M35" i="11"/>
  <c r="I35" i="11"/>
  <c r="H35" i="11"/>
  <c r="AM34" i="11"/>
  <c r="AL34" i="11"/>
  <c r="AH34" i="11"/>
  <c r="AG34" i="11"/>
  <c r="AC34" i="11"/>
  <c r="AB34" i="11"/>
  <c r="X34" i="11"/>
  <c r="W34" i="11"/>
  <c r="S34" i="11"/>
  <c r="R34" i="11"/>
  <c r="N34" i="11"/>
  <c r="M34" i="11"/>
  <c r="I34" i="11"/>
  <c r="H34" i="11"/>
  <c r="AL33" i="11"/>
  <c r="AH33" i="11"/>
  <c r="AG33" i="11"/>
  <c r="AC33" i="11"/>
  <c r="AB33" i="11"/>
  <c r="X33" i="11"/>
  <c r="W33" i="11"/>
  <c r="S33" i="11"/>
  <c r="R33" i="11"/>
  <c r="N33" i="11"/>
  <c r="M33" i="11"/>
  <c r="I33" i="11"/>
  <c r="H33" i="11"/>
  <c r="AL32" i="11"/>
  <c r="AH32" i="11"/>
  <c r="AG32" i="11"/>
  <c r="AC32" i="11"/>
  <c r="AB32" i="11"/>
  <c r="X32" i="11"/>
  <c r="W32" i="11"/>
  <c r="S32" i="11"/>
  <c r="R32" i="11"/>
  <c r="N32" i="11"/>
  <c r="M32" i="11"/>
  <c r="I32" i="11"/>
  <c r="H32" i="11"/>
  <c r="AL31" i="11"/>
  <c r="AH31" i="11"/>
  <c r="AG31" i="11"/>
  <c r="AC31" i="11"/>
  <c r="AB31" i="11"/>
  <c r="X31" i="11"/>
  <c r="W31" i="11"/>
  <c r="S31" i="11"/>
  <c r="R31" i="11"/>
  <c r="N31" i="11"/>
  <c r="M31" i="11"/>
  <c r="I31" i="11"/>
  <c r="H31" i="11"/>
  <c r="AL30" i="11"/>
  <c r="AH30" i="11"/>
  <c r="AG30" i="11"/>
  <c r="AC30" i="11"/>
  <c r="AB30" i="11"/>
  <c r="X30" i="11"/>
  <c r="W30" i="11"/>
  <c r="S30" i="11"/>
  <c r="R30" i="11"/>
  <c r="N30" i="11"/>
  <c r="M30" i="11"/>
  <c r="I30" i="11"/>
  <c r="J64" i="11" s="1"/>
  <c r="H30" i="11"/>
  <c r="AL29" i="11"/>
  <c r="AH29" i="11"/>
  <c r="AG29" i="11"/>
  <c r="AC29" i="11"/>
  <c r="AB29" i="11"/>
  <c r="X29" i="11"/>
  <c r="W29" i="11"/>
  <c r="S29" i="11"/>
  <c r="R29" i="11"/>
  <c r="N29" i="11"/>
  <c r="M29" i="11"/>
  <c r="H29" i="11"/>
  <c r="AL28" i="11"/>
  <c r="AH28" i="11"/>
  <c r="AG28" i="11"/>
  <c r="AC28" i="11"/>
  <c r="AB28" i="11"/>
  <c r="X28" i="11"/>
  <c r="W28" i="11"/>
  <c r="S28" i="11"/>
  <c r="R28" i="11"/>
  <c r="N28" i="11"/>
  <c r="M28" i="11"/>
  <c r="I28" i="11"/>
  <c r="H28" i="11"/>
  <c r="AL27" i="11"/>
  <c r="AH27" i="11"/>
  <c r="AG27" i="11"/>
  <c r="AC27" i="11"/>
  <c r="AB27" i="11"/>
  <c r="X27" i="11"/>
  <c r="W27" i="11"/>
  <c r="S27" i="11"/>
  <c r="R27" i="11"/>
  <c r="N27" i="11"/>
  <c r="M27" i="11"/>
  <c r="I27" i="11"/>
  <c r="H27" i="11"/>
  <c r="AL26" i="11"/>
  <c r="AH26" i="11"/>
  <c r="AG26" i="11"/>
  <c r="AC26" i="11"/>
  <c r="AB26" i="11"/>
  <c r="X26" i="11"/>
  <c r="W26" i="11"/>
  <c r="S26" i="11"/>
  <c r="R26" i="11"/>
  <c r="N26" i="11"/>
  <c r="M26" i="11"/>
  <c r="I26" i="11"/>
  <c r="H26" i="11"/>
  <c r="AL40" i="10"/>
  <c r="AH40" i="10"/>
  <c r="AG40" i="10"/>
  <c r="AC40" i="10"/>
  <c r="AB40" i="10"/>
  <c r="X40" i="10"/>
  <c r="W40" i="10"/>
  <c r="U40" i="10"/>
  <c r="L71" i="10" s="1"/>
  <c r="S40" i="10"/>
  <c r="R40" i="10"/>
  <c r="N40" i="10"/>
  <c r="M40" i="10"/>
  <c r="I40" i="10"/>
  <c r="H40" i="10"/>
  <c r="AL39" i="10"/>
  <c r="AH39" i="10"/>
  <c r="AG39" i="10"/>
  <c r="AC39" i="10"/>
  <c r="AB39" i="10"/>
  <c r="X39" i="10"/>
  <c r="W39" i="10"/>
  <c r="S39" i="10"/>
  <c r="R39" i="10"/>
  <c r="N39" i="10"/>
  <c r="M39" i="10"/>
  <c r="I39" i="10"/>
  <c r="H39" i="10"/>
  <c r="AL38" i="10"/>
  <c r="AH38" i="10"/>
  <c r="O70" i="10" s="1"/>
  <c r="AG38" i="10"/>
  <c r="AC38" i="10"/>
  <c r="N70" i="10" s="1"/>
  <c r="AB38" i="10"/>
  <c r="X38" i="10"/>
  <c r="W38" i="10"/>
  <c r="S38" i="10"/>
  <c r="R38" i="10"/>
  <c r="N38" i="10"/>
  <c r="M38" i="10"/>
  <c r="I38" i="10"/>
  <c r="J70" i="10" s="1"/>
  <c r="H38" i="10"/>
  <c r="AL37" i="10"/>
  <c r="AH37" i="10"/>
  <c r="AG37" i="10"/>
  <c r="AC37" i="10"/>
  <c r="AB37" i="10"/>
  <c r="X37" i="10"/>
  <c r="W37" i="10"/>
  <c r="S37" i="10"/>
  <c r="R37" i="10"/>
  <c r="N37" i="10"/>
  <c r="M37" i="10"/>
  <c r="I37" i="10"/>
  <c r="H37" i="10"/>
  <c r="AL36" i="10"/>
  <c r="AH36" i="10"/>
  <c r="AG36" i="10"/>
  <c r="AC36" i="10"/>
  <c r="AB36" i="10"/>
  <c r="X36" i="10"/>
  <c r="W36" i="10"/>
  <c r="S36" i="10"/>
  <c r="R36" i="10"/>
  <c r="N36" i="10"/>
  <c r="M36" i="10"/>
  <c r="I36" i="10"/>
  <c r="H36" i="10"/>
  <c r="AL35" i="10"/>
  <c r="AH35" i="10"/>
  <c r="AG35" i="10"/>
  <c r="AC35" i="10"/>
  <c r="AB35" i="10"/>
  <c r="X35" i="10"/>
  <c r="M68" i="10" s="1"/>
  <c r="W35" i="10"/>
  <c r="S35" i="10"/>
  <c r="R35" i="10"/>
  <c r="N35" i="10"/>
  <c r="M35" i="10"/>
  <c r="I35" i="10"/>
  <c r="H35" i="10"/>
  <c r="AL34" i="10"/>
  <c r="AH34" i="10"/>
  <c r="AG34" i="10"/>
  <c r="AC34" i="10"/>
  <c r="AB34" i="10"/>
  <c r="X34" i="10"/>
  <c r="W34" i="10"/>
  <c r="S34" i="10"/>
  <c r="R34" i="10"/>
  <c r="N34" i="10"/>
  <c r="M34" i="10"/>
  <c r="I34" i="10"/>
  <c r="H34" i="10"/>
  <c r="AL33" i="10"/>
  <c r="AH33" i="10"/>
  <c r="AG33" i="10"/>
  <c r="AC33" i="10"/>
  <c r="AB33" i="10"/>
  <c r="X33" i="10"/>
  <c r="W33" i="10"/>
  <c r="S33" i="10"/>
  <c r="R33" i="10"/>
  <c r="N33" i="10"/>
  <c r="M33" i="10"/>
  <c r="I33" i="10"/>
  <c r="H33" i="10"/>
  <c r="AL32" i="10"/>
  <c r="AH32" i="10"/>
  <c r="AG32" i="10"/>
  <c r="AC32" i="10"/>
  <c r="N66" i="10" s="1"/>
  <c r="AB32" i="10"/>
  <c r="X32" i="10"/>
  <c r="W32" i="10"/>
  <c r="S32" i="10"/>
  <c r="R32" i="10"/>
  <c r="N32" i="10"/>
  <c r="M32" i="10"/>
  <c r="I32" i="10"/>
  <c r="H32" i="10"/>
  <c r="AL31" i="10"/>
  <c r="AH31" i="10"/>
  <c r="AG31" i="10"/>
  <c r="AC31" i="10"/>
  <c r="AB31" i="10"/>
  <c r="X31" i="10"/>
  <c r="W31" i="10"/>
  <c r="S31" i="10"/>
  <c r="L64" i="10" s="1"/>
  <c r="R31" i="10"/>
  <c r="N31" i="10"/>
  <c r="M31" i="10"/>
  <c r="I31" i="10"/>
  <c r="H31" i="10"/>
  <c r="AL30" i="10"/>
  <c r="AH30" i="10"/>
  <c r="AG30" i="10"/>
  <c r="AC30" i="10"/>
  <c r="AB30" i="10"/>
  <c r="X30" i="10"/>
  <c r="W30" i="10"/>
  <c r="S30" i="10"/>
  <c r="R30" i="10"/>
  <c r="N30" i="10"/>
  <c r="M30" i="10"/>
  <c r="I30" i="10"/>
  <c r="H30" i="10"/>
  <c r="AL29" i="10"/>
  <c r="AH29" i="10"/>
  <c r="AG29" i="10"/>
  <c r="AC29" i="10"/>
  <c r="AB29" i="10"/>
  <c r="X29" i="10"/>
  <c r="W29" i="10"/>
  <c r="S29" i="10"/>
  <c r="R29" i="10"/>
  <c r="N29" i="10"/>
  <c r="M29" i="10"/>
  <c r="I29" i="10"/>
  <c r="H29" i="10"/>
  <c r="AL28" i="10"/>
  <c r="AH28" i="10"/>
  <c r="AG28" i="10"/>
  <c r="AC28" i="10"/>
  <c r="AB28" i="10"/>
  <c r="X28" i="10"/>
  <c r="W28" i="10"/>
  <c r="S28" i="10"/>
  <c r="R28" i="10"/>
  <c r="N28" i="10"/>
  <c r="M28" i="10"/>
  <c r="I28" i="10"/>
  <c r="H28" i="10"/>
  <c r="AL27" i="10"/>
  <c r="AH27" i="10"/>
  <c r="AG27" i="10"/>
  <c r="AC27" i="10"/>
  <c r="AB27" i="10"/>
  <c r="X27" i="10"/>
  <c r="W27" i="10"/>
  <c r="S27" i="10"/>
  <c r="R27" i="10"/>
  <c r="N27" i="10"/>
  <c r="M27" i="10"/>
  <c r="I27" i="10"/>
  <c r="H27" i="10"/>
  <c r="AL26" i="10"/>
  <c r="AH26" i="10"/>
  <c r="AG26" i="10"/>
  <c r="AC26" i="10"/>
  <c r="AB26" i="10"/>
  <c r="X26" i="10"/>
  <c r="Z27" i="10" s="1"/>
  <c r="M63" i="10" s="1"/>
  <c r="W26" i="10"/>
  <c r="Y26" i="10" s="1"/>
  <c r="S26" i="10"/>
  <c r="R26" i="10"/>
  <c r="N26" i="10"/>
  <c r="M26" i="10"/>
  <c r="I26" i="10"/>
  <c r="H26" i="10"/>
  <c r="AL40" i="9"/>
  <c r="AH40" i="9"/>
  <c r="AG40" i="9"/>
  <c r="AC40" i="9"/>
  <c r="AB40" i="9"/>
  <c r="X40" i="9"/>
  <c r="W40" i="9"/>
  <c r="S40" i="9"/>
  <c r="R40" i="9"/>
  <c r="N40" i="9"/>
  <c r="M40" i="9"/>
  <c r="I40" i="9"/>
  <c r="H40" i="9"/>
  <c r="AL39" i="9"/>
  <c r="AH39" i="9"/>
  <c r="AG39" i="9"/>
  <c r="AC39" i="9"/>
  <c r="AB39" i="9"/>
  <c r="X39" i="9"/>
  <c r="W39" i="9"/>
  <c r="S39" i="9"/>
  <c r="R39" i="9"/>
  <c r="N39" i="9"/>
  <c r="M39" i="9"/>
  <c r="I39" i="9"/>
  <c r="H39" i="9"/>
  <c r="AL38" i="9"/>
  <c r="AH38" i="9"/>
  <c r="AG38" i="9"/>
  <c r="AC38" i="9"/>
  <c r="AB38" i="9"/>
  <c r="X38" i="9"/>
  <c r="W38" i="9"/>
  <c r="S38" i="9"/>
  <c r="R38" i="9"/>
  <c r="N38" i="9"/>
  <c r="M38" i="9"/>
  <c r="I38" i="9"/>
  <c r="H38" i="9"/>
  <c r="AL37" i="9"/>
  <c r="AH37" i="9"/>
  <c r="AG37" i="9"/>
  <c r="AC37" i="9"/>
  <c r="AB37" i="9"/>
  <c r="X37" i="9"/>
  <c r="W37" i="9"/>
  <c r="S37" i="9"/>
  <c r="R37" i="9"/>
  <c r="N37" i="9"/>
  <c r="M37" i="9"/>
  <c r="I37" i="9"/>
  <c r="H37" i="9"/>
  <c r="AL36" i="9"/>
  <c r="AH36" i="9"/>
  <c r="AG36" i="9"/>
  <c r="AC36" i="9"/>
  <c r="AB36" i="9"/>
  <c r="X36" i="9"/>
  <c r="W36" i="9"/>
  <c r="S36" i="9"/>
  <c r="R36" i="9"/>
  <c r="N36" i="9"/>
  <c r="M36" i="9"/>
  <c r="I36" i="9"/>
  <c r="H36" i="9"/>
  <c r="AL35" i="9"/>
  <c r="AH35" i="9"/>
  <c r="AG35" i="9"/>
  <c r="AC35" i="9"/>
  <c r="AB35" i="9"/>
  <c r="X35" i="9"/>
  <c r="W35" i="9"/>
  <c r="S35" i="9"/>
  <c r="R35" i="9"/>
  <c r="N35" i="9"/>
  <c r="M35" i="9"/>
  <c r="I35" i="9"/>
  <c r="H35" i="9"/>
  <c r="AL34" i="9"/>
  <c r="AH34" i="9"/>
  <c r="AG34" i="9"/>
  <c r="AC34" i="9"/>
  <c r="AB34" i="9"/>
  <c r="X34" i="9"/>
  <c r="W34" i="9"/>
  <c r="S34" i="9"/>
  <c r="R34" i="9"/>
  <c r="N34" i="9"/>
  <c r="M34" i="9"/>
  <c r="I34" i="9"/>
  <c r="H34" i="9"/>
  <c r="AL33" i="9"/>
  <c r="AH33" i="9"/>
  <c r="AG33" i="9"/>
  <c r="AC33" i="9"/>
  <c r="AB33" i="9"/>
  <c r="X33" i="9"/>
  <c r="W33" i="9"/>
  <c r="S33" i="9"/>
  <c r="R33" i="9"/>
  <c r="N33" i="9"/>
  <c r="M33" i="9"/>
  <c r="I33" i="9"/>
  <c r="H33" i="9"/>
  <c r="AL32" i="9"/>
  <c r="AH32" i="9"/>
  <c r="AG32" i="9"/>
  <c r="AC32" i="9"/>
  <c r="AB32" i="9"/>
  <c r="X32" i="9"/>
  <c r="W32" i="9"/>
  <c r="S32" i="9"/>
  <c r="R32" i="9"/>
  <c r="N32" i="9"/>
  <c r="M32" i="9"/>
  <c r="I32" i="9"/>
  <c r="H32" i="9"/>
  <c r="AL31" i="9"/>
  <c r="AH31" i="9"/>
  <c r="AG31" i="9"/>
  <c r="AC31" i="9"/>
  <c r="AB31" i="9"/>
  <c r="X31" i="9"/>
  <c r="W31" i="9"/>
  <c r="S31" i="9"/>
  <c r="R31" i="9"/>
  <c r="N31" i="9"/>
  <c r="M31" i="9"/>
  <c r="I31" i="9"/>
  <c r="H31" i="9"/>
  <c r="AL30" i="9"/>
  <c r="AH30" i="9"/>
  <c r="AG30" i="9"/>
  <c r="AC30" i="9"/>
  <c r="AB30" i="9"/>
  <c r="X30" i="9"/>
  <c r="W30" i="9"/>
  <c r="S30" i="9"/>
  <c r="R30" i="9"/>
  <c r="N30" i="9"/>
  <c r="M30" i="9"/>
  <c r="I30" i="9"/>
  <c r="H30" i="9"/>
  <c r="AL29" i="9"/>
  <c r="AH29" i="9"/>
  <c r="AG29" i="9"/>
  <c r="AC29" i="9"/>
  <c r="AB29" i="9"/>
  <c r="X29" i="9"/>
  <c r="W29" i="9"/>
  <c r="S29" i="9"/>
  <c r="R29" i="9"/>
  <c r="N29" i="9"/>
  <c r="M29" i="9"/>
  <c r="I29" i="9"/>
  <c r="H29" i="9"/>
  <c r="AL28" i="9"/>
  <c r="AH28" i="9"/>
  <c r="AG28" i="9"/>
  <c r="AC28" i="9"/>
  <c r="AB28" i="9"/>
  <c r="X28" i="9"/>
  <c r="W28" i="9"/>
  <c r="S28" i="9"/>
  <c r="R28" i="9"/>
  <c r="N28" i="9"/>
  <c r="M28" i="9"/>
  <c r="I28" i="9"/>
  <c r="H28" i="9"/>
  <c r="AL27" i="9"/>
  <c r="AH27" i="9"/>
  <c r="AG27" i="9"/>
  <c r="AC27" i="9"/>
  <c r="AB27" i="9"/>
  <c r="X27" i="9"/>
  <c r="W27" i="9"/>
  <c r="S27" i="9"/>
  <c r="R27" i="9"/>
  <c r="N27" i="9"/>
  <c r="M27" i="9"/>
  <c r="I27" i="9"/>
  <c r="H27" i="9"/>
  <c r="AL26" i="9"/>
  <c r="AH26" i="9"/>
  <c r="AG26" i="9"/>
  <c r="AC26" i="9"/>
  <c r="AB26" i="9"/>
  <c r="X26" i="9"/>
  <c r="W26" i="9"/>
  <c r="S26" i="9"/>
  <c r="R26" i="9"/>
  <c r="N26" i="9"/>
  <c r="M26" i="9"/>
  <c r="I26" i="9"/>
  <c r="H26" i="9"/>
  <c r="AL40" i="8"/>
  <c r="AH40" i="8"/>
  <c r="AG40" i="8"/>
  <c r="AC40" i="8"/>
  <c r="AB40" i="8"/>
  <c r="X40" i="8"/>
  <c r="W40" i="8"/>
  <c r="S40" i="8"/>
  <c r="R40" i="8"/>
  <c r="N40" i="8"/>
  <c r="M40" i="8"/>
  <c r="I40" i="8"/>
  <c r="H40" i="8"/>
  <c r="AL39" i="8"/>
  <c r="AH39" i="8"/>
  <c r="AG39" i="8"/>
  <c r="AC39" i="8"/>
  <c r="AB39" i="8"/>
  <c r="X39" i="8"/>
  <c r="W39" i="8"/>
  <c r="S39" i="8"/>
  <c r="R39" i="8"/>
  <c r="N39" i="8"/>
  <c r="M39" i="8"/>
  <c r="I39" i="8"/>
  <c r="H39" i="8"/>
  <c r="AL38" i="8"/>
  <c r="AH38" i="8"/>
  <c r="AG38" i="8"/>
  <c r="AC38" i="8"/>
  <c r="AB38" i="8"/>
  <c r="X38" i="8"/>
  <c r="W38" i="8"/>
  <c r="S38" i="8"/>
  <c r="R38" i="8"/>
  <c r="N38" i="8"/>
  <c r="M38" i="8"/>
  <c r="I38" i="8"/>
  <c r="H38" i="8"/>
  <c r="AL37" i="8"/>
  <c r="AH37" i="8"/>
  <c r="AG37" i="8"/>
  <c r="AC37" i="8"/>
  <c r="AB37" i="8"/>
  <c r="X37" i="8"/>
  <c r="W37" i="8"/>
  <c r="S37" i="8"/>
  <c r="R37" i="8"/>
  <c r="N37" i="8"/>
  <c r="M37" i="8"/>
  <c r="I37" i="8"/>
  <c r="H37" i="8"/>
  <c r="AL36" i="8"/>
  <c r="AH36" i="8"/>
  <c r="AG36" i="8"/>
  <c r="AC36" i="8"/>
  <c r="AB36" i="8"/>
  <c r="X36" i="8"/>
  <c r="W36" i="8"/>
  <c r="S36" i="8"/>
  <c r="R36" i="8"/>
  <c r="N36" i="8"/>
  <c r="M36" i="8"/>
  <c r="I36" i="8"/>
  <c r="H36" i="8"/>
  <c r="AL35" i="8"/>
  <c r="AH35" i="8"/>
  <c r="AG35" i="8"/>
  <c r="AC35" i="8"/>
  <c r="AB35" i="8"/>
  <c r="X35" i="8"/>
  <c r="W35" i="8"/>
  <c r="S35" i="8"/>
  <c r="R35" i="8"/>
  <c r="N35" i="8"/>
  <c r="M35" i="8"/>
  <c r="I35" i="8"/>
  <c r="H35" i="8"/>
  <c r="AL34" i="8"/>
  <c r="AH34" i="8"/>
  <c r="AG34" i="8"/>
  <c r="AC34" i="8"/>
  <c r="AB34" i="8"/>
  <c r="X34" i="8"/>
  <c r="W34" i="8"/>
  <c r="S34" i="8"/>
  <c r="R34" i="8"/>
  <c r="N34" i="8"/>
  <c r="M34" i="8"/>
  <c r="I34" i="8"/>
  <c r="H34" i="8"/>
  <c r="AL33" i="8"/>
  <c r="AH33" i="8"/>
  <c r="AG33" i="8"/>
  <c r="AC33" i="8"/>
  <c r="AB33" i="8"/>
  <c r="X33" i="8"/>
  <c r="W33" i="8"/>
  <c r="S33" i="8"/>
  <c r="R33" i="8"/>
  <c r="N33" i="8"/>
  <c r="M33" i="8"/>
  <c r="I33" i="8"/>
  <c r="H33" i="8"/>
  <c r="AL32" i="8"/>
  <c r="AH32" i="8"/>
  <c r="AG32" i="8"/>
  <c r="AC32" i="8"/>
  <c r="AB32" i="8"/>
  <c r="X32" i="8"/>
  <c r="W32" i="8"/>
  <c r="S32" i="8"/>
  <c r="R32" i="8"/>
  <c r="N32" i="8"/>
  <c r="M32" i="8"/>
  <c r="I32" i="8"/>
  <c r="H32" i="8"/>
  <c r="AL31" i="8"/>
  <c r="AH31" i="8"/>
  <c r="AG31" i="8"/>
  <c r="AC31" i="8"/>
  <c r="AB31" i="8"/>
  <c r="X31" i="8"/>
  <c r="W31" i="8"/>
  <c r="S31" i="8"/>
  <c r="R31" i="8"/>
  <c r="N31" i="8"/>
  <c r="M31" i="8"/>
  <c r="I31" i="8"/>
  <c r="H31" i="8"/>
  <c r="AL30" i="8"/>
  <c r="AH30" i="8"/>
  <c r="AG30" i="8"/>
  <c r="AI30" i="8" s="1"/>
  <c r="AC30" i="8"/>
  <c r="AB30" i="8"/>
  <c r="X30" i="8"/>
  <c r="W30" i="8"/>
  <c r="S30" i="8"/>
  <c r="R30" i="8"/>
  <c r="N30" i="8"/>
  <c r="M30" i="8"/>
  <c r="I30" i="8"/>
  <c r="H30" i="8"/>
  <c r="AL29" i="8"/>
  <c r="AH29" i="8"/>
  <c r="AG29" i="8"/>
  <c r="AC29" i="8"/>
  <c r="AB29" i="8"/>
  <c r="X29" i="8"/>
  <c r="W29" i="8"/>
  <c r="S29" i="8"/>
  <c r="R29" i="8"/>
  <c r="N29" i="8"/>
  <c r="M29" i="8"/>
  <c r="I29" i="8"/>
  <c r="H29" i="8"/>
  <c r="AL28" i="8"/>
  <c r="AH28" i="8"/>
  <c r="AG28" i="8"/>
  <c r="AC28" i="8"/>
  <c r="AB28" i="8"/>
  <c r="X28" i="8"/>
  <c r="W28" i="8"/>
  <c r="S28" i="8"/>
  <c r="R28" i="8"/>
  <c r="N28" i="8"/>
  <c r="M28" i="8"/>
  <c r="I28" i="8"/>
  <c r="H28" i="8"/>
  <c r="AL27" i="8"/>
  <c r="AH27" i="8"/>
  <c r="AG27" i="8"/>
  <c r="AC27" i="8"/>
  <c r="AB27" i="8"/>
  <c r="X27" i="8"/>
  <c r="W27" i="8"/>
  <c r="S27" i="8"/>
  <c r="R27" i="8"/>
  <c r="N27" i="8"/>
  <c r="M27" i="8"/>
  <c r="I27" i="8"/>
  <c r="H27" i="8"/>
  <c r="AL26" i="8"/>
  <c r="AI26" i="8"/>
  <c r="AI35" i="8" s="1"/>
  <c r="AH26" i="8"/>
  <c r="AG26" i="8"/>
  <c r="AC26" i="8"/>
  <c r="AB26" i="8"/>
  <c r="X26" i="8"/>
  <c r="W26" i="8"/>
  <c r="Y26" i="8" s="1"/>
  <c r="Y36" i="8" s="1"/>
  <c r="S26" i="8"/>
  <c r="R26" i="8"/>
  <c r="N26" i="8"/>
  <c r="M26" i="8"/>
  <c r="O26" i="8" s="1"/>
  <c r="O34" i="8" s="1"/>
  <c r="I26" i="8"/>
  <c r="H26" i="8"/>
  <c r="J26" i="8" s="1"/>
  <c r="AL40" i="7"/>
  <c r="AH40" i="7"/>
  <c r="AG40" i="7"/>
  <c r="AC40" i="7"/>
  <c r="AB40" i="7"/>
  <c r="X40" i="7"/>
  <c r="W40" i="7"/>
  <c r="S40" i="7"/>
  <c r="R40" i="7"/>
  <c r="N40" i="7"/>
  <c r="M40" i="7"/>
  <c r="I40" i="7"/>
  <c r="H40" i="7"/>
  <c r="AL39" i="7"/>
  <c r="AH39" i="7"/>
  <c r="AG39" i="7"/>
  <c r="AC39" i="7"/>
  <c r="AB39" i="7"/>
  <c r="X39" i="7"/>
  <c r="W39" i="7"/>
  <c r="S39" i="7"/>
  <c r="R39" i="7"/>
  <c r="N39" i="7"/>
  <c r="M39" i="7"/>
  <c r="I39" i="7"/>
  <c r="H39" i="7"/>
  <c r="AL38" i="7"/>
  <c r="AH38" i="7"/>
  <c r="AG38" i="7"/>
  <c r="AC38" i="7"/>
  <c r="AB38" i="7"/>
  <c r="X38" i="7"/>
  <c r="W38" i="7"/>
  <c r="S38" i="7"/>
  <c r="R38" i="7"/>
  <c r="N38" i="7"/>
  <c r="M38" i="7"/>
  <c r="I38" i="7"/>
  <c r="H38" i="7"/>
  <c r="AL37" i="7"/>
  <c r="AH37" i="7"/>
  <c r="AG37" i="7"/>
  <c r="AC37" i="7"/>
  <c r="AB37" i="7"/>
  <c r="X37" i="7"/>
  <c r="W37" i="7"/>
  <c r="S37" i="7"/>
  <c r="R37" i="7"/>
  <c r="N37" i="7"/>
  <c r="M37" i="7"/>
  <c r="I37" i="7"/>
  <c r="H37" i="7"/>
  <c r="AL36" i="7"/>
  <c r="AH36" i="7"/>
  <c r="AG36" i="7"/>
  <c r="AC36" i="7"/>
  <c r="AB36" i="7"/>
  <c r="X36" i="7"/>
  <c r="W36" i="7"/>
  <c r="S36" i="7"/>
  <c r="R36" i="7"/>
  <c r="N36" i="7"/>
  <c r="M36" i="7"/>
  <c r="I36" i="7"/>
  <c r="H36" i="7"/>
  <c r="AL35" i="7"/>
  <c r="AH35" i="7"/>
  <c r="AG35" i="7"/>
  <c r="AC35" i="7"/>
  <c r="AB35" i="7"/>
  <c r="X35" i="7"/>
  <c r="W35" i="7"/>
  <c r="S35" i="7"/>
  <c r="R35" i="7"/>
  <c r="N35" i="7"/>
  <c r="K68" i="7" s="1"/>
  <c r="M35" i="7"/>
  <c r="I35" i="7"/>
  <c r="H35" i="7"/>
  <c r="AL34" i="7"/>
  <c r="AH34" i="7"/>
  <c r="AG34" i="7"/>
  <c r="AC34" i="7"/>
  <c r="AB34" i="7"/>
  <c r="X34" i="7"/>
  <c r="W34" i="7"/>
  <c r="S34" i="7"/>
  <c r="R34" i="7"/>
  <c r="N34" i="7"/>
  <c r="M34" i="7"/>
  <c r="I34" i="7"/>
  <c r="H34" i="7"/>
  <c r="AL33" i="7"/>
  <c r="AH33" i="7"/>
  <c r="AG33" i="7"/>
  <c r="AC33" i="7"/>
  <c r="AB33" i="7"/>
  <c r="X33" i="7"/>
  <c r="W33" i="7"/>
  <c r="S33" i="7"/>
  <c r="R33" i="7"/>
  <c r="N33" i="7"/>
  <c r="M33" i="7"/>
  <c r="I33" i="7"/>
  <c r="H33" i="7"/>
  <c r="AL32" i="7"/>
  <c r="AH32" i="7"/>
  <c r="AG32" i="7"/>
  <c r="AC32" i="7"/>
  <c r="AB32" i="7"/>
  <c r="X32" i="7"/>
  <c r="W32" i="7"/>
  <c r="S32" i="7"/>
  <c r="R32" i="7"/>
  <c r="N32" i="7"/>
  <c r="M32" i="7"/>
  <c r="I32" i="7"/>
  <c r="H32" i="7"/>
  <c r="AL31" i="7"/>
  <c r="AH31" i="7"/>
  <c r="AG31" i="7"/>
  <c r="AC31" i="7"/>
  <c r="AB31" i="7"/>
  <c r="X31" i="7"/>
  <c r="W31" i="7"/>
  <c r="S31" i="7"/>
  <c r="R31" i="7"/>
  <c r="N31" i="7"/>
  <c r="M31" i="7"/>
  <c r="I31" i="7"/>
  <c r="H31" i="7"/>
  <c r="AL30" i="7"/>
  <c r="AH30" i="7"/>
  <c r="AG30" i="7"/>
  <c r="AC30" i="7"/>
  <c r="AB30" i="7"/>
  <c r="X30" i="7"/>
  <c r="W30" i="7"/>
  <c r="S30" i="7"/>
  <c r="L64" i="7" s="1"/>
  <c r="R30" i="7"/>
  <c r="N30" i="7"/>
  <c r="M30" i="7"/>
  <c r="I30" i="7"/>
  <c r="H30" i="7"/>
  <c r="AL29" i="7"/>
  <c r="AH29" i="7"/>
  <c r="AJ31" i="7" s="1"/>
  <c r="O65" i="7" s="1"/>
  <c r="AG29" i="7"/>
  <c r="AC29" i="7"/>
  <c r="AB29" i="7"/>
  <c r="X29" i="7"/>
  <c r="W29" i="7"/>
  <c r="S29" i="7"/>
  <c r="R29" i="7"/>
  <c r="N29" i="7"/>
  <c r="M29" i="7"/>
  <c r="I29" i="7"/>
  <c r="K31" i="7" s="1"/>
  <c r="J65" i="7" s="1"/>
  <c r="H29" i="7"/>
  <c r="AL28" i="7"/>
  <c r="AH28" i="7"/>
  <c r="AG28" i="7"/>
  <c r="AC28" i="7"/>
  <c r="AB28" i="7"/>
  <c r="X28" i="7"/>
  <c r="W28" i="7"/>
  <c r="S28" i="7"/>
  <c r="R28" i="7"/>
  <c r="N28" i="7"/>
  <c r="M28" i="7"/>
  <c r="I28" i="7"/>
  <c r="H28" i="7"/>
  <c r="AL27" i="7"/>
  <c r="AH27" i="7"/>
  <c r="AG27" i="7"/>
  <c r="AC27" i="7"/>
  <c r="AB27" i="7"/>
  <c r="X27" i="7"/>
  <c r="W27" i="7"/>
  <c r="S27" i="7"/>
  <c r="R27" i="7"/>
  <c r="N27" i="7"/>
  <c r="M27" i="7"/>
  <c r="I27" i="7"/>
  <c r="H27" i="7"/>
  <c r="AL26" i="7"/>
  <c r="AH26" i="7"/>
  <c r="AG26" i="7"/>
  <c r="AC26" i="7"/>
  <c r="AB26" i="7"/>
  <c r="X26" i="7"/>
  <c r="W26" i="7"/>
  <c r="S26" i="7"/>
  <c r="R26" i="7"/>
  <c r="T26" i="7" s="1"/>
  <c r="N26" i="7"/>
  <c r="M26" i="7"/>
  <c r="J26" i="7"/>
  <c r="I26" i="7"/>
  <c r="H26" i="7"/>
  <c r="AL40" i="6"/>
  <c r="AH40" i="6"/>
  <c r="AG40" i="6"/>
  <c r="AC40" i="6"/>
  <c r="AB40" i="6"/>
  <c r="X40" i="6"/>
  <c r="W40" i="6"/>
  <c r="S40" i="6"/>
  <c r="R40" i="6"/>
  <c r="N40" i="6"/>
  <c r="M40" i="6"/>
  <c r="I40" i="6"/>
  <c r="H40" i="6"/>
  <c r="AL39" i="6"/>
  <c r="AH39" i="6"/>
  <c r="AG39" i="6"/>
  <c r="AC39" i="6"/>
  <c r="AB39" i="6"/>
  <c r="X39" i="6"/>
  <c r="W39" i="6"/>
  <c r="S39" i="6"/>
  <c r="R39" i="6"/>
  <c r="N39" i="6"/>
  <c r="M39" i="6"/>
  <c r="I39" i="6"/>
  <c r="H39" i="6"/>
  <c r="AL38" i="6"/>
  <c r="AH38" i="6"/>
  <c r="AG38" i="6"/>
  <c r="AC38" i="6"/>
  <c r="AB38" i="6"/>
  <c r="X38" i="6"/>
  <c r="W38" i="6"/>
  <c r="S38" i="6"/>
  <c r="R38" i="6"/>
  <c r="N38" i="6"/>
  <c r="M38" i="6"/>
  <c r="I38" i="6"/>
  <c r="H38" i="6"/>
  <c r="AL37" i="6"/>
  <c r="AH37" i="6"/>
  <c r="AG37" i="6"/>
  <c r="AC37" i="6"/>
  <c r="AB37" i="6"/>
  <c r="X37" i="6"/>
  <c r="W37" i="6"/>
  <c r="S37" i="6"/>
  <c r="R37" i="6"/>
  <c r="N37" i="6"/>
  <c r="M37" i="6"/>
  <c r="I37" i="6"/>
  <c r="H37" i="6"/>
  <c r="AL36" i="6"/>
  <c r="AH36" i="6"/>
  <c r="AG36" i="6"/>
  <c r="AC36" i="6"/>
  <c r="AB36" i="6"/>
  <c r="X36" i="6"/>
  <c r="W36" i="6"/>
  <c r="S36" i="6"/>
  <c r="R36" i="6"/>
  <c r="N36" i="6"/>
  <c r="M36" i="6"/>
  <c r="I36" i="6"/>
  <c r="H36" i="6"/>
  <c r="AL35" i="6"/>
  <c r="AH35" i="6"/>
  <c r="AG35" i="6"/>
  <c r="AC35" i="6"/>
  <c r="AB35" i="6"/>
  <c r="X35" i="6"/>
  <c r="W35" i="6"/>
  <c r="S35" i="6"/>
  <c r="R35" i="6"/>
  <c r="N35" i="6"/>
  <c r="K68" i="6" s="1"/>
  <c r="M35" i="6"/>
  <c r="I35" i="6"/>
  <c r="H35" i="6"/>
  <c r="AL34" i="6"/>
  <c r="AH34" i="6"/>
  <c r="AG34" i="6"/>
  <c r="AC34" i="6"/>
  <c r="AB34" i="6"/>
  <c r="X34" i="6"/>
  <c r="W34" i="6"/>
  <c r="S34" i="6"/>
  <c r="R34" i="6"/>
  <c r="N34" i="6"/>
  <c r="M34" i="6"/>
  <c r="I34" i="6"/>
  <c r="H34" i="6"/>
  <c r="AL33" i="6"/>
  <c r="AH33" i="6"/>
  <c r="AG33" i="6"/>
  <c r="AC33" i="6"/>
  <c r="AB33" i="6"/>
  <c r="X33" i="6"/>
  <c r="W33" i="6"/>
  <c r="S33" i="6"/>
  <c r="R33" i="6"/>
  <c r="N33" i="6"/>
  <c r="M33" i="6"/>
  <c r="I33" i="6"/>
  <c r="H33" i="6"/>
  <c r="AL32" i="6"/>
  <c r="AH32" i="6"/>
  <c r="AG32" i="6"/>
  <c r="AC32" i="6"/>
  <c r="N66" i="6" s="1"/>
  <c r="AB32" i="6"/>
  <c r="X32" i="6"/>
  <c r="W32" i="6"/>
  <c r="S32" i="6"/>
  <c r="R32" i="6"/>
  <c r="N32" i="6"/>
  <c r="M32" i="6"/>
  <c r="I32" i="6"/>
  <c r="H32" i="6"/>
  <c r="AL31" i="6"/>
  <c r="AH31" i="6"/>
  <c r="AG31" i="6"/>
  <c r="AC31" i="6"/>
  <c r="AB31" i="6"/>
  <c r="X31" i="6"/>
  <c r="W31" i="6"/>
  <c r="AM31" i="6" s="1"/>
  <c r="S31" i="6"/>
  <c r="R31" i="6"/>
  <c r="N31" i="6"/>
  <c r="M31" i="6"/>
  <c r="I31" i="6"/>
  <c r="H31" i="6"/>
  <c r="AL30" i="6"/>
  <c r="AH30" i="6"/>
  <c r="AG30" i="6"/>
  <c r="AC30" i="6"/>
  <c r="AB30" i="6"/>
  <c r="X30" i="6"/>
  <c r="W30" i="6"/>
  <c r="S30" i="6"/>
  <c r="R30" i="6"/>
  <c r="N30" i="6"/>
  <c r="M30" i="6"/>
  <c r="I30" i="6"/>
  <c r="H30" i="6"/>
  <c r="AL29" i="6"/>
  <c r="AH29" i="6"/>
  <c r="AG29" i="6"/>
  <c r="AC29" i="6"/>
  <c r="AB29" i="6"/>
  <c r="X29" i="6"/>
  <c r="W29" i="6"/>
  <c r="S29" i="6"/>
  <c r="R29" i="6"/>
  <c r="N29" i="6"/>
  <c r="M29" i="6"/>
  <c r="I29" i="6"/>
  <c r="H29" i="6"/>
  <c r="AL28" i="6"/>
  <c r="AH28" i="6"/>
  <c r="AG28" i="6"/>
  <c r="AC28" i="6"/>
  <c r="AB28" i="6"/>
  <c r="X28" i="6"/>
  <c r="W28" i="6"/>
  <c r="S28" i="6"/>
  <c r="R28" i="6"/>
  <c r="N28" i="6"/>
  <c r="M28" i="6"/>
  <c r="I28" i="6"/>
  <c r="H28" i="6"/>
  <c r="AL27" i="6"/>
  <c r="AH27" i="6"/>
  <c r="AG27" i="6"/>
  <c r="AC27" i="6"/>
  <c r="AB27" i="6"/>
  <c r="X27" i="6"/>
  <c r="W27" i="6"/>
  <c r="S27" i="6"/>
  <c r="R27" i="6"/>
  <c r="N27" i="6"/>
  <c r="M27" i="6"/>
  <c r="I27" i="6"/>
  <c r="H27" i="6"/>
  <c r="AL26" i="6"/>
  <c r="AH26" i="6"/>
  <c r="AJ27" i="6" s="1"/>
  <c r="O63" i="6" s="1"/>
  <c r="AG26" i="6"/>
  <c r="AC26" i="6"/>
  <c r="AB26" i="6"/>
  <c r="Y26" i="6"/>
  <c r="X26" i="6"/>
  <c r="Z27" i="6" s="1"/>
  <c r="M63" i="6" s="1"/>
  <c r="W26" i="6"/>
  <c r="S26" i="6"/>
  <c r="R26" i="6"/>
  <c r="N26" i="6"/>
  <c r="M26" i="6"/>
  <c r="O26" i="6" s="1"/>
  <c r="O36" i="6" s="1"/>
  <c r="I26" i="6"/>
  <c r="H26" i="6"/>
  <c r="AL40" i="5"/>
  <c r="AH40" i="5"/>
  <c r="AG40" i="5"/>
  <c r="AC40" i="5"/>
  <c r="AB40" i="5"/>
  <c r="X40" i="5"/>
  <c r="W40" i="5"/>
  <c r="S40" i="5"/>
  <c r="R40" i="5"/>
  <c r="N40" i="5"/>
  <c r="M40" i="5"/>
  <c r="I40" i="5"/>
  <c r="H40" i="5"/>
  <c r="AL39" i="5"/>
  <c r="AH39" i="5"/>
  <c r="AG39" i="5"/>
  <c r="AC39" i="5"/>
  <c r="AB39" i="5"/>
  <c r="X39" i="5"/>
  <c r="W39" i="5"/>
  <c r="S39" i="5"/>
  <c r="R39" i="5"/>
  <c r="N39" i="5"/>
  <c r="M39" i="5"/>
  <c r="I39" i="5"/>
  <c r="H39" i="5"/>
  <c r="AL38" i="5"/>
  <c r="AH38" i="5"/>
  <c r="AG38" i="5"/>
  <c r="AC38" i="5"/>
  <c r="AB38" i="5"/>
  <c r="X38" i="5"/>
  <c r="W38" i="5"/>
  <c r="S38" i="5"/>
  <c r="R38" i="5"/>
  <c r="N38" i="5"/>
  <c r="M38" i="5"/>
  <c r="I38" i="5"/>
  <c r="H38" i="5"/>
  <c r="AL37" i="5"/>
  <c r="AH37" i="5"/>
  <c r="AG37" i="5"/>
  <c r="AC37" i="5"/>
  <c r="AB37" i="5"/>
  <c r="X37" i="5"/>
  <c r="W37" i="5"/>
  <c r="S37" i="5"/>
  <c r="R37" i="5"/>
  <c r="N37" i="5"/>
  <c r="M37" i="5"/>
  <c r="I37" i="5"/>
  <c r="H37" i="5"/>
  <c r="AL36" i="5"/>
  <c r="AH36" i="5"/>
  <c r="AG36" i="5"/>
  <c r="AC36" i="5"/>
  <c r="AB36" i="5"/>
  <c r="X36" i="5"/>
  <c r="W36" i="5"/>
  <c r="S36" i="5"/>
  <c r="R36" i="5"/>
  <c r="N36" i="5"/>
  <c r="M36" i="5"/>
  <c r="I36" i="5"/>
  <c r="H36" i="5"/>
  <c r="AL35" i="5"/>
  <c r="AH35" i="5"/>
  <c r="AG35" i="5"/>
  <c r="AC35" i="5"/>
  <c r="AB35" i="5"/>
  <c r="X35" i="5"/>
  <c r="Z37" i="5" s="1"/>
  <c r="M69" i="5" s="1"/>
  <c r="W35" i="5"/>
  <c r="S35" i="5"/>
  <c r="R35" i="5"/>
  <c r="N35" i="5"/>
  <c r="M35" i="5"/>
  <c r="I35" i="5"/>
  <c r="H35" i="5"/>
  <c r="AL34" i="5"/>
  <c r="AH34" i="5"/>
  <c r="AG34" i="5"/>
  <c r="AC34" i="5"/>
  <c r="AB34" i="5"/>
  <c r="X34" i="5"/>
  <c r="W34" i="5"/>
  <c r="S34" i="5"/>
  <c r="R34" i="5"/>
  <c r="N34" i="5"/>
  <c r="M34" i="5"/>
  <c r="I34" i="5"/>
  <c r="H34" i="5"/>
  <c r="AL33" i="5"/>
  <c r="AH33" i="5"/>
  <c r="AG33" i="5"/>
  <c r="AC33" i="5"/>
  <c r="AB33" i="5"/>
  <c r="X33" i="5"/>
  <c r="W33" i="5"/>
  <c r="S33" i="5"/>
  <c r="R33" i="5"/>
  <c r="N33" i="5"/>
  <c r="M33" i="5"/>
  <c r="I33" i="5"/>
  <c r="H33" i="5"/>
  <c r="AL32" i="5"/>
  <c r="AH32" i="5"/>
  <c r="AG32" i="5"/>
  <c r="AC32" i="5"/>
  <c r="AB32" i="5"/>
  <c r="X32" i="5"/>
  <c r="W32" i="5"/>
  <c r="S32" i="5"/>
  <c r="U34" i="5" s="1"/>
  <c r="L67" i="5" s="1"/>
  <c r="R32" i="5"/>
  <c r="N32" i="5"/>
  <c r="K66" i="5" s="1"/>
  <c r="M32" i="5"/>
  <c r="I32" i="5"/>
  <c r="H32" i="5"/>
  <c r="AL31" i="5"/>
  <c r="AH31" i="5"/>
  <c r="AG31" i="5"/>
  <c r="AC31" i="5"/>
  <c r="AB31" i="5"/>
  <c r="X31" i="5"/>
  <c r="W31" i="5"/>
  <c r="S31" i="5"/>
  <c r="R31" i="5"/>
  <c r="N31" i="5"/>
  <c r="M31" i="5"/>
  <c r="I31" i="5"/>
  <c r="H31" i="5"/>
  <c r="AL30" i="5"/>
  <c r="AH30" i="5"/>
  <c r="AG30" i="5"/>
  <c r="AC30" i="5"/>
  <c r="AB30" i="5"/>
  <c r="X30" i="5"/>
  <c r="W30" i="5"/>
  <c r="S30" i="5"/>
  <c r="R30" i="5"/>
  <c r="N30" i="5"/>
  <c r="M30" i="5"/>
  <c r="I30" i="5"/>
  <c r="H30" i="5"/>
  <c r="AL29" i="5"/>
  <c r="AH29" i="5"/>
  <c r="AG29" i="5"/>
  <c r="AC29" i="5"/>
  <c r="AB29" i="5"/>
  <c r="X29" i="5"/>
  <c r="Z31" i="5" s="1"/>
  <c r="M65" i="5" s="1"/>
  <c r="W29" i="5"/>
  <c r="S29" i="5"/>
  <c r="U31" i="5" s="1"/>
  <c r="L65" i="5" s="1"/>
  <c r="R29" i="5"/>
  <c r="N29" i="5"/>
  <c r="M29" i="5"/>
  <c r="I29" i="5"/>
  <c r="H29" i="5"/>
  <c r="AL28" i="5"/>
  <c r="AH28" i="5"/>
  <c r="AG28" i="5"/>
  <c r="AC28" i="5"/>
  <c r="AB28" i="5"/>
  <c r="X28" i="5"/>
  <c r="W28" i="5"/>
  <c r="S28" i="5"/>
  <c r="R28" i="5"/>
  <c r="N28" i="5"/>
  <c r="M28" i="5"/>
  <c r="I28" i="5"/>
  <c r="H28" i="5"/>
  <c r="AL27" i="5"/>
  <c r="AH27" i="5"/>
  <c r="AG27" i="5"/>
  <c r="AC27" i="5"/>
  <c r="AB27" i="5"/>
  <c r="X27" i="5"/>
  <c r="W27" i="5"/>
  <c r="S27" i="5"/>
  <c r="R27" i="5"/>
  <c r="N27" i="5"/>
  <c r="M27" i="5"/>
  <c r="I27" i="5"/>
  <c r="H27" i="5"/>
  <c r="AL26" i="5"/>
  <c r="AH26" i="5"/>
  <c r="AG26" i="5"/>
  <c r="AI26" i="5" s="1"/>
  <c r="AI36" i="5" s="1"/>
  <c r="AC26" i="5"/>
  <c r="AB26" i="5"/>
  <c r="X26" i="5"/>
  <c r="Z27" i="5" s="1"/>
  <c r="M63" i="5" s="1"/>
  <c r="W26" i="5"/>
  <c r="U26" i="5"/>
  <c r="L62" i="5" s="1"/>
  <c r="S26" i="5"/>
  <c r="R26" i="5"/>
  <c r="T26" i="5" s="1"/>
  <c r="N26" i="5"/>
  <c r="P27" i="5" s="1"/>
  <c r="K63" i="5" s="1"/>
  <c r="M26" i="5"/>
  <c r="O26" i="5" s="1"/>
  <c r="O36" i="5" s="1"/>
  <c r="I26" i="5"/>
  <c r="H26" i="5"/>
  <c r="AL40" i="4"/>
  <c r="AH40" i="4"/>
  <c r="AG40" i="4"/>
  <c r="AC40" i="4"/>
  <c r="AB40" i="4"/>
  <c r="X40" i="4"/>
  <c r="W40" i="4"/>
  <c r="S40" i="4"/>
  <c r="R40" i="4"/>
  <c r="N40" i="4"/>
  <c r="M40" i="4"/>
  <c r="I40" i="4"/>
  <c r="H40" i="4"/>
  <c r="AL39" i="4"/>
  <c r="AH39" i="4"/>
  <c r="AG39" i="4"/>
  <c r="AC39" i="4"/>
  <c r="AB39" i="4"/>
  <c r="X39" i="4"/>
  <c r="W39" i="4"/>
  <c r="S39" i="4"/>
  <c r="R39" i="4"/>
  <c r="N39" i="4"/>
  <c r="M39" i="4"/>
  <c r="I39" i="4"/>
  <c r="H39" i="4"/>
  <c r="AL38" i="4"/>
  <c r="AH38" i="4"/>
  <c r="AG38" i="4"/>
  <c r="AC38" i="4"/>
  <c r="AB38" i="4"/>
  <c r="X38" i="4"/>
  <c r="W38" i="4"/>
  <c r="S38" i="4"/>
  <c r="R38" i="4"/>
  <c r="N38" i="4"/>
  <c r="M38" i="4"/>
  <c r="I38" i="4"/>
  <c r="H38" i="4"/>
  <c r="AL37" i="4"/>
  <c r="AH37" i="4"/>
  <c r="AG37" i="4"/>
  <c r="AC37" i="4"/>
  <c r="AB37" i="4"/>
  <c r="X37" i="4"/>
  <c r="W37" i="4"/>
  <c r="S37" i="4"/>
  <c r="R37" i="4"/>
  <c r="N37" i="4"/>
  <c r="M37" i="4"/>
  <c r="I37" i="4"/>
  <c r="H37" i="4"/>
  <c r="AL36" i="4"/>
  <c r="AH36" i="4"/>
  <c r="AG36" i="4"/>
  <c r="AC36" i="4"/>
  <c r="AB36" i="4"/>
  <c r="X36" i="4"/>
  <c r="W36" i="4"/>
  <c r="S36" i="4"/>
  <c r="R36" i="4"/>
  <c r="N36" i="4"/>
  <c r="M36" i="4"/>
  <c r="I36" i="4"/>
  <c r="H36" i="4"/>
  <c r="AL35" i="4"/>
  <c r="AH35" i="4"/>
  <c r="AG35" i="4"/>
  <c r="AC35" i="4"/>
  <c r="AB35" i="4"/>
  <c r="X35" i="4"/>
  <c r="W35" i="4"/>
  <c r="S35" i="4"/>
  <c r="R35" i="4"/>
  <c r="N35" i="4"/>
  <c r="M35" i="4"/>
  <c r="I35" i="4"/>
  <c r="H35" i="4"/>
  <c r="AL34" i="4"/>
  <c r="AH34" i="4"/>
  <c r="AG34" i="4"/>
  <c r="AC34" i="4"/>
  <c r="AB34" i="4"/>
  <c r="X34" i="4"/>
  <c r="W34" i="4"/>
  <c r="S34" i="4"/>
  <c r="R34" i="4"/>
  <c r="N34" i="4"/>
  <c r="M34" i="4"/>
  <c r="I34" i="4"/>
  <c r="H34" i="4"/>
  <c r="AL33" i="4"/>
  <c r="AH33" i="4"/>
  <c r="AG33" i="4"/>
  <c r="AC33" i="4"/>
  <c r="AB33" i="4"/>
  <c r="X33" i="4"/>
  <c r="W33" i="4"/>
  <c r="S33" i="4"/>
  <c r="R33" i="4"/>
  <c r="N33" i="4"/>
  <c r="M33" i="4"/>
  <c r="I33" i="4"/>
  <c r="H33" i="4"/>
  <c r="AL32" i="4"/>
  <c r="AH32" i="4"/>
  <c r="AG32" i="4"/>
  <c r="AC32" i="4"/>
  <c r="AB32" i="4"/>
  <c r="X32" i="4"/>
  <c r="W32" i="4"/>
  <c r="S32" i="4"/>
  <c r="R32" i="4"/>
  <c r="N32" i="4"/>
  <c r="M32" i="4"/>
  <c r="I32" i="4"/>
  <c r="H32" i="4"/>
  <c r="AL31" i="4"/>
  <c r="AH31" i="4"/>
  <c r="AG31" i="4"/>
  <c r="AC31" i="4"/>
  <c r="AB31" i="4"/>
  <c r="X31" i="4"/>
  <c r="W31" i="4"/>
  <c r="S31" i="4"/>
  <c r="R31" i="4"/>
  <c r="N31" i="4"/>
  <c r="M31" i="4"/>
  <c r="I31" i="4"/>
  <c r="H31" i="4"/>
  <c r="AL30" i="4"/>
  <c r="AH30" i="4"/>
  <c r="AG30" i="4"/>
  <c r="AC30" i="4"/>
  <c r="AB30" i="4"/>
  <c r="X30" i="4"/>
  <c r="W30" i="4"/>
  <c r="S30" i="4"/>
  <c r="R30" i="4"/>
  <c r="N30" i="4"/>
  <c r="M30" i="4"/>
  <c r="I30" i="4"/>
  <c r="H30" i="4"/>
  <c r="AL29" i="4"/>
  <c r="AH29" i="4"/>
  <c r="AG29" i="4"/>
  <c r="AC29" i="4"/>
  <c r="AB29" i="4"/>
  <c r="X29" i="4"/>
  <c r="W29" i="4"/>
  <c r="S29" i="4"/>
  <c r="R29" i="4"/>
  <c r="N29" i="4"/>
  <c r="M29" i="4"/>
  <c r="I29" i="4"/>
  <c r="H29" i="4"/>
  <c r="AL28" i="4"/>
  <c r="AH28" i="4"/>
  <c r="AG28" i="4"/>
  <c r="AC28" i="4"/>
  <c r="AB28" i="4"/>
  <c r="X28" i="4"/>
  <c r="W28" i="4"/>
  <c r="S28" i="4"/>
  <c r="R28" i="4"/>
  <c r="N28" i="4"/>
  <c r="M28" i="4"/>
  <c r="I28" i="4"/>
  <c r="H28" i="4"/>
  <c r="AL27" i="4"/>
  <c r="AH27" i="4"/>
  <c r="AG27" i="4"/>
  <c r="AC27" i="4"/>
  <c r="AB27" i="4"/>
  <c r="X27" i="4"/>
  <c r="W27" i="4"/>
  <c r="S27" i="4"/>
  <c r="R27" i="4"/>
  <c r="N27" i="4"/>
  <c r="M27" i="4"/>
  <c r="I27" i="4"/>
  <c r="H27" i="4"/>
  <c r="AL26" i="4"/>
  <c r="AH26" i="4"/>
  <c r="AG26" i="4"/>
  <c r="AC26" i="4"/>
  <c r="AB26" i="4"/>
  <c r="X26" i="4"/>
  <c r="W26" i="4"/>
  <c r="Y26" i="4" s="1"/>
  <c r="S26" i="4"/>
  <c r="R26" i="4"/>
  <c r="N26" i="4"/>
  <c r="M26" i="4"/>
  <c r="I26" i="4"/>
  <c r="H26" i="4"/>
  <c r="AL40" i="3"/>
  <c r="AH40" i="3"/>
  <c r="AG40" i="3"/>
  <c r="AC40" i="3"/>
  <c r="AB40" i="3"/>
  <c r="X40" i="3"/>
  <c r="W40" i="3"/>
  <c r="S40" i="3"/>
  <c r="R40" i="3"/>
  <c r="N40" i="3"/>
  <c r="M40" i="3"/>
  <c r="I40" i="3"/>
  <c r="H40" i="3"/>
  <c r="AL39" i="3"/>
  <c r="AH39" i="3"/>
  <c r="AG39" i="3"/>
  <c r="AC39" i="3"/>
  <c r="AB39" i="3"/>
  <c r="X39" i="3"/>
  <c r="W39" i="3"/>
  <c r="S39" i="3"/>
  <c r="R39" i="3"/>
  <c r="N39" i="3"/>
  <c r="M39" i="3"/>
  <c r="I39" i="3"/>
  <c r="H39" i="3"/>
  <c r="AL38" i="3"/>
  <c r="AH38" i="3"/>
  <c r="AG38" i="3"/>
  <c r="AC38" i="3"/>
  <c r="AB38" i="3"/>
  <c r="X38" i="3"/>
  <c r="W38" i="3"/>
  <c r="S38" i="3"/>
  <c r="R38" i="3"/>
  <c r="N38" i="3"/>
  <c r="M38" i="3"/>
  <c r="I38" i="3"/>
  <c r="H38" i="3"/>
  <c r="AL37" i="3"/>
  <c r="AH37" i="3"/>
  <c r="AG37" i="3"/>
  <c r="AC37" i="3"/>
  <c r="AB37" i="3"/>
  <c r="X37" i="3"/>
  <c r="W37" i="3"/>
  <c r="S37" i="3"/>
  <c r="R37" i="3"/>
  <c r="N37" i="3"/>
  <c r="M37" i="3"/>
  <c r="I37" i="3"/>
  <c r="H37" i="3"/>
  <c r="AL36" i="3"/>
  <c r="AH36" i="3"/>
  <c r="AG36" i="3"/>
  <c r="AC36" i="3"/>
  <c r="AB36" i="3"/>
  <c r="X36" i="3"/>
  <c r="W36" i="3"/>
  <c r="S36" i="3"/>
  <c r="R36" i="3"/>
  <c r="N36" i="3"/>
  <c r="M36" i="3"/>
  <c r="I36" i="3"/>
  <c r="H36" i="3"/>
  <c r="AL35" i="3"/>
  <c r="AH35" i="3"/>
  <c r="AG35" i="3"/>
  <c r="AC35" i="3"/>
  <c r="AB35" i="3"/>
  <c r="X35" i="3"/>
  <c r="W35" i="3"/>
  <c r="S35" i="3"/>
  <c r="R35" i="3"/>
  <c r="N35" i="3"/>
  <c r="M35" i="3"/>
  <c r="I35" i="3"/>
  <c r="H35" i="3"/>
  <c r="AL34" i="3"/>
  <c r="AH34" i="3"/>
  <c r="AG34" i="3"/>
  <c r="AC34" i="3"/>
  <c r="AB34" i="3"/>
  <c r="X34" i="3"/>
  <c r="W34" i="3"/>
  <c r="S34" i="3"/>
  <c r="R34" i="3"/>
  <c r="N34" i="3"/>
  <c r="M34" i="3"/>
  <c r="I34" i="3"/>
  <c r="H34" i="3"/>
  <c r="AL33" i="3"/>
  <c r="AH33" i="3"/>
  <c r="AG33" i="3"/>
  <c r="AC33" i="3"/>
  <c r="AB33" i="3"/>
  <c r="X33" i="3"/>
  <c r="W33" i="3"/>
  <c r="S33" i="3"/>
  <c r="R33" i="3"/>
  <c r="N33" i="3"/>
  <c r="M33" i="3"/>
  <c r="I33" i="3"/>
  <c r="H33" i="3"/>
  <c r="AL32" i="3"/>
  <c r="AH32" i="3"/>
  <c r="AG32" i="3"/>
  <c r="AC32" i="3"/>
  <c r="AB32" i="3"/>
  <c r="X32" i="3"/>
  <c r="W32" i="3"/>
  <c r="S32" i="3"/>
  <c r="R32" i="3"/>
  <c r="N32" i="3"/>
  <c r="M32" i="3"/>
  <c r="I32" i="3"/>
  <c r="H32" i="3"/>
  <c r="AL31" i="3"/>
  <c r="AH31" i="3"/>
  <c r="AG31" i="3"/>
  <c r="AC31" i="3"/>
  <c r="AB31" i="3"/>
  <c r="X31" i="3"/>
  <c r="W31" i="3"/>
  <c r="S31" i="3"/>
  <c r="R31" i="3"/>
  <c r="N31" i="3"/>
  <c r="M31" i="3"/>
  <c r="I31" i="3"/>
  <c r="H31" i="3"/>
  <c r="AL30" i="3"/>
  <c r="AH30" i="3"/>
  <c r="AG30" i="3"/>
  <c r="AC30" i="3"/>
  <c r="AB30" i="3"/>
  <c r="X30" i="3"/>
  <c r="W30" i="3"/>
  <c r="S30" i="3"/>
  <c r="R30" i="3"/>
  <c r="N30" i="3"/>
  <c r="M30" i="3"/>
  <c r="I30" i="3"/>
  <c r="H30" i="3"/>
  <c r="AL29" i="3"/>
  <c r="AH29" i="3"/>
  <c r="AG29" i="3"/>
  <c r="AC29" i="3"/>
  <c r="AB29" i="3"/>
  <c r="X29" i="3"/>
  <c r="W29" i="3"/>
  <c r="S29" i="3"/>
  <c r="R29" i="3"/>
  <c r="N29" i="3"/>
  <c r="M29" i="3"/>
  <c r="I29" i="3"/>
  <c r="H29" i="3"/>
  <c r="AL28" i="3"/>
  <c r="AH28" i="3"/>
  <c r="AG28" i="3"/>
  <c r="AC28" i="3"/>
  <c r="AB28" i="3"/>
  <c r="X28" i="3"/>
  <c r="W28" i="3"/>
  <c r="S28" i="3"/>
  <c r="R28" i="3"/>
  <c r="N28" i="3"/>
  <c r="M28" i="3"/>
  <c r="I28" i="3"/>
  <c r="H28" i="3"/>
  <c r="AL27" i="3"/>
  <c r="AH27" i="3"/>
  <c r="AG27" i="3"/>
  <c r="AC27" i="3"/>
  <c r="AB27" i="3"/>
  <c r="X27" i="3"/>
  <c r="W27" i="3"/>
  <c r="S27" i="3"/>
  <c r="R27" i="3"/>
  <c r="N27" i="3"/>
  <c r="M27" i="3"/>
  <c r="I27" i="3"/>
  <c r="H27" i="3"/>
  <c r="AM27" i="3" s="1"/>
  <c r="AL26" i="3"/>
  <c r="AH26" i="3"/>
  <c r="AG26" i="3"/>
  <c r="AC26" i="3"/>
  <c r="AB26" i="3"/>
  <c r="X26" i="3"/>
  <c r="W26" i="3"/>
  <c r="S26" i="3"/>
  <c r="R26" i="3"/>
  <c r="N26" i="3"/>
  <c r="M26" i="3"/>
  <c r="I26" i="3"/>
  <c r="H26" i="3"/>
  <c r="AC26" i="1"/>
  <c r="AL40" i="1"/>
  <c r="AH40" i="1"/>
  <c r="AG40" i="1"/>
  <c r="AC40" i="1"/>
  <c r="AB40" i="1"/>
  <c r="X40" i="1"/>
  <c r="W40" i="1"/>
  <c r="S40" i="1"/>
  <c r="R40" i="1"/>
  <c r="N40" i="1"/>
  <c r="M40" i="1"/>
  <c r="I40" i="1"/>
  <c r="H40" i="1"/>
  <c r="AL39" i="1"/>
  <c r="AH39" i="1"/>
  <c r="AG39" i="1"/>
  <c r="AC39" i="1"/>
  <c r="AB39" i="1"/>
  <c r="X39" i="1"/>
  <c r="W39" i="1"/>
  <c r="S39" i="1"/>
  <c r="R39" i="1"/>
  <c r="N39" i="1"/>
  <c r="M39" i="1"/>
  <c r="I39" i="1"/>
  <c r="H39" i="1"/>
  <c r="AL38" i="1"/>
  <c r="AH38" i="1"/>
  <c r="AG38" i="1"/>
  <c r="AC38" i="1"/>
  <c r="AB38" i="1"/>
  <c r="X38" i="1"/>
  <c r="W38" i="1"/>
  <c r="S38" i="1"/>
  <c r="U40" i="1" s="1"/>
  <c r="L71" i="1" s="1"/>
  <c r="R38" i="1"/>
  <c r="N38" i="1"/>
  <c r="M38" i="1"/>
  <c r="I38" i="1"/>
  <c r="H38" i="1"/>
  <c r="AL37" i="1"/>
  <c r="AH37" i="1"/>
  <c r="AG37" i="1"/>
  <c r="AC37" i="1"/>
  <c r="AB37" i="1"/>
  <c r="X37" i="1"/>
  <c r="W37" i="1"/>
  <c r="S37" i="1"/>
  <c r="R37" i="1"/>
  <c r="N37" i="1"/>
  <c r="M37" i="1"/>
  <c r="I37" i="1"/>
  <c r="H37" i="1"/>
  <c r="AL36" i="1"/>
  <c r="AH36" i="1"/>
  <c r="AG36" i="1"/>
  <c r="AC36" i="1"/>
  <c r="AB36" i="1"/>
  <c r="X36" i="1"/>
  <c r="W36" i="1"/>
  <c r="S36" i="1"/>
  <c r="R36" i="1"/>
  <c r="N36" i="1"/>
  <c r="M36" i="1"/>
  <c r="I36" i="1"/>
  <c r="H36" i="1"/>
  <c r="AL35" i="1"/>
  <c r="AH35" i="1"/>
  <c r="O68" i="1" s="1"/>
  <c r="AG35" i="1"/>
  <c r="AC35" i="1"/>
  <c r="AB35" i="1"/>
  <c r="X35" i="1"/>
  <c r="W35" i="1"/>
  <c r="S35" i="1"/>
  <c r="R35" i="1"/>
  <c r="N35" i="1"/>
  <c r="M35" i="1"/>
  <c r="I35" i="1"/>
  <c r="H35" i="1"/>
  <c r="AL34" i="1"/>
  <c r="AH34" i="1"/>
  <c r="AG34" i="1"/>
  <c r="AC34" i="1"/>
  <c r="AB34" i="1"/>
  <c r="X34" i="1"/>
  <c r="W34" i="1"/>
  <c r="S34" i="1"/>
  <c r="R34" i="1"/>
  <c r="N34" i="1"/>
  <c r="M34" i="1"/>
  <c r="I34" i="1"/>
  <c r="H34" i="1"/>
  <c r="AL33" i="1"/>
  <c r="AH33" i="1"/>
  <c r="AG33" i="1"/>
  <c r="AC33" i="1"/>
  <c r="AB33" i="1"/>
  <c r="X33" i="1"/>
  <c r="W33" i="1"/>
  <c r="S33" i="1"/>
  <c r="R33" i="1"/>
  <c r="N33" i="1"/>
  <c r="M33" i="1"/>
  <c r="I33" i="1"/>
  <c r="H33" i="1"/>
  <c r="AL32" i="1"/>
  <c r="AH32" i="1"/>
  <c r="AJ34" i="1" s="1"/>
  <c r="AG32" i="1"/>
  <c r="AC32" i="1"/>
  <c r="AB32" i="1"/>
  <c r="X32" i="1"/>
  <c r="M66" i="1" s="1"/>
  <c r="W32" i="1"/>
  <c r="S32" i="1"/>
  <c r="R32" i="1"/>
  <c r="N32" i="1"/>
  <c r="P34" i="1" s="1"/>
  <c r="M32" i="1"/>
  <c r="I32" i="1"/>
  <c r="H32" i="1"/>
  <c r="AL31" i="1"/>
  <c r="AH31" i="1"/>
  <c r="AG31" i="1"/>
  <c r="AC31" i="1"/>
  <c r="AB31" i="1"/>
  <c r="X31" i="1"/>
  <c r="W31" i="1"/>
  <c r="S31" i="1"/>
  <c r="R31" i="1"/>
  <c r="N31" i="1"/>
  <c r="M31" i="1"/>
  <c r="I31" i="1"/>
  <c r="H31" i="1"/>
  <c r="AL30" i="1"/>
  <c r="AH30" i="1"/>
  <c r="AG30" i="1"/>
  <c r="AC30" i="1"/>
  <c r="AB30" i="1"/>
  <c r="X30" i="1"/>
  <c r="W30" i="1"/>
  <c r="S30" i="1"/>
  <c r="L64" i="1" s="1"/>
  <c r="R30" i="1"/>
  <c r="N30" i="1"/>
  <c r="M30" i="1"/>
  <c r="I30" i="1"/>
  <c r="H30" i="1"/>
  <c r="AL29" i="1"/>
  <c r="AH29" i="1"/>
  <c r="AG29" i="1"/>
  <c r="AC29" i="1"/>
  <c r="N64" i="1" s="1"/>
  <c r="AB29" i="1"/>
  <c r="X29" i="1"/>
  <c r="W29" i="1"/>
  <c r="S29" i="1"/>
  <c r="R29" i="1"/>
  <c r="N29" i="1"/>
  <c r="M29" i="1"/>
  <c r="I29" i="1"/>
  <c r="H29" i="1"/>
  <c r="AL28" i="1"/>
  <c r="AH28" i="1"/>
  <c r="AG28" i="1"/>
  <c r="AC28" i="1"/>
  <c r="AB28" i="1"/>
  <c r="X28" i="1"/>
  <c r="W28" i="1"/>
  <c r="S28" i="1"/>
  <c r="R28" i="1"/>
  <c r="N28" i="1"/>
  <c r="M28" i="1"/>
  <c r="I28" i="1"/>
  <c r="H28" i="1"/>
  <c r="AL27" i="1"/>
  <c r="AH27" i="1"/>
  <c r="AG27" i="1"/>
  <c r="AC27" i="1"/>
  <c r="AB27" i="1"/>
  <c r="X27" i="1"/>
  <c r="W27" i="1"/>
  <c r="S27" i="1"/>
  <c r="R27" i="1"/>
  <c r="N27" i="1"/>
  <c r="M27" i="1"/>
  <c r="I27" i="1"/>
  <c r="H27" i="1"/>
  <c r="AL26" i="1"/>
  <c r="AH26" i="1"/>
  <c r="AG26" i="1"/>
  <c r="AB26" i="1"/>
  <c r="X26" i="1"/>
  <c r="W26" i="1"/>
  <c r="S26" i="1"/>
  <c r="R26" i="1"/>
  <c r="N26" i="1"/>
  <c r="M26" i="1"/>
  <c r="I26" i="1"/>
  <c r="K26" i="1" s="1"/>
  <c r="J62" i="1" s="1"/>
  <c r="H26" i="1"/>
  <c r="O36" i="12" l="1"/>
  <c r="P31" i="1"/>
  <c r="K65" i="1" s="1"/>
  <c r="Y36" i="6"/>
  <c r="AM40" i="6"/>
  <c r="O31" i="12"/>
  <c r="M68" i="1"/>
  <c r="L68" i="1"/>
  <c r="AM30" i="4"/>
  <c r="AM34" i="3"/>
  <c r="AD26" i="4"/>
  <c r="AM32" i="5"/>
  <c r="AM35" i="10"/>
  <c r="AN40" i="10"/>
  <c r="AM29" i="6"/>
  <c r="AM30" i="7"/>
  <c r="AM32" i="8"/>
  <c r="AI26" i="6"/>
  <c r="AI36" i="6" s="1"/>
  <c r="J26" i="6"/>
  <c r="Y30" i="6"/>
  <c r="AJ34" i="6"/>
  <c r="O67" i="6" s="1"/>
  <c r="P37" i="7"/>
  <c r="K69" i="7" s="1"/>
  <c r="O34" i="12"/>
  <c r="AE37" i="3"/>
  <c r="N69" i="3" s="1"/>
  <c r="K34" i="1"/>
  <c r="J67" i="1" s="1"/>
  <c r="P40" i="1"/>
  <c r="K71" i="1" s="1"/>
  <c r="AM38" i="3"/>
  <c r="AD31" i="4"/>
  <c r="O64" i="5"/>
  <c r="L70" i="5"/>
  <c r="AM35" i="6"/>
  <c r="Z27" i="7"/>
  <c r="M63" i="7" s="1"/>
  <c r="N66" i="7"/>
  <c r="J36" i="12"/>
  <c r="Y26" i="5"/>
  <c r="Y36" i="5" s="1"/>
  <c r="O38" i="12"/>
  <c r="AI26" i="7"/>
  <c r="AE37" i="10"/>
  <c r="N69" i="10" s="1"/>
  <c r="O37" i="12"/>
  <c r="J37" i="12"/>
  <c r="T29" i="7"/>
  <c r="U30" i="7" s="1"/>
  <c r="L47" i="7" s="1"/>
  <c r="AN38" i="10"/>
  <c r="O35" i="12"/>
  <c r="P36" i="12" s="1"/>
  <c r="K51" i="12" s="1"/>
  <c r="J34" i="12"/>
  <c r="Z26" i="5"/>
  <c r="M62" i="5" s="1"/>
  <c r="AE37" i="4"/>
  <c r="N69" i="4" s="1"/>
  <c r="N66" i="5"/>
  <c r="AJ37" i="6"/>
  <c r="O69" i="6" s="1"/>
  <c r="L64" i="8"/>
  <c r="N64" i="10"/>
  <c r="T32" i="12"/>
  <c r="J38" i="12"/>
  <c r="N70" i="1"/>
  <c r="O26" i="3"/>
  <c r="AE27" i="5"/>
  <c r="N63" i="5" s="1"/>
  <c r="AD26" i="6"/>
  <c r="AN31" i="6"/>
  <c r="L66" i="7"/>
  <c r="AD26" i="8"/>
  <c r="L70" i="10"/>
  <c r="J70" i="11"/>
  <c r="J32" i="12"/>
  <c r="O39" i="12"/>
  <c r="AJ31" i="1"/>
  <c r="AM38" i="4"/>
  <c r="AJ34" i="5"/>
  <c r="O67" i="5" s="1"/>
  <c r="AM36" i="6"/>
  <c r="AD26" i="10"/>
  <c r="AD33" i="10" s="1"/>
  <c r="AE37" i="11"/>
  <c r="N69" i="11" s="1"/>
  <c r="N66" i="1"/>
  <c r="O70" i="1"/>
  <c r="T26" i="3"/>
  <c r="T31" i="3" s="1"/>
  <c r="U40" i="4"/>
  <c r="L71" i="4" s="1"/>
  <c r="AJ27" i="5"/>
  <c r="O63" i="5" s="1"/>
  <c r="AM28" i="5"/>
  <c r="P31" i="5"/>
  <c r="K65" i="5" s="1"/>
  <c r="M70" i="6"/>
  <c r="AM37" i="7"/>
  <c r="O32" i="12"/>
  <c r="Z27" i="1"/>
  <c r="K68" i="1"/>
  <c r="AN30" i="3"/>
  <c r="AM32" i="6"/>
  <c r="P27" i="7"/>
  <c r="K63" i="7" s="1"/>
  <c r="N64" i="7"/>
  <c r="AJ37" i="7"/>
  <c r="O69" i="7" s="1"/>
  <c r="Y31" i="12"/>
  <c r="Y39" i="12"/>
  <c r="T37" i="12"/>
  <c r="T39" i="12"/>
  <c r="T34" i="12"/>
  <c r="U32" i="12" s="1"/>
  <c r="L48" i="12" s="1"/>
  <c r="T36" i="12"/>
  <c r="U36" i="12" s="1"/>
  <c r="L51" i="12" s="1"/>
  <c r="T38" i="12"/>
  <c r="T31" i="12"/>
  <c r="T40" i="12"/>
  <c r="T29" i="12"/>
  <c r="J39" i="12"/>
  <c r="K38" i="12" s="1"/>
  <c r="J52" i="12" s="1"/>
  <c r="J31" i="12"/>
  <c r="J35" i="12"/>
  <c r="J29" i="12"/>
  <c r="J47" i="12" s="1"/>
  <c r="P70" i="12"/>
  <c r="J33" i="12"/>
  <c r="AP31" i="12"/>
  <c r="P65" i="12" s="1"/>
  <c r="Y36" i="12"/>
  <c r="AP40" i="12"/>
  <c r="P71" i="12" s="1"/>
  <c r="AP34" i="12"/>
  <c r="P67" i="12" s="1"/>
  <c r="AO26" i="12"/>
  <c r="AO33" i="12" s="1"/>
  <c r="P66" i="12"/>
  <c r="P26" i="11"/>
  <c r="K62" i="11" s="1"/>
  <c r="AM38" i="11"/>
  <c r="AM29" i="11"/>
  <c r="P40" i="11"/>
  <c r="K71" i="11" s="1"/>
  <c r="K70" i="11"/>
  <c r="K34" i="11"/>
  <c r="J67" i="11" s="1"/>
  <c r="AJ37" i="11"/>
  <c r="O69" i="11" s="1"/>
  <c r="K26" i="11"/>
  <c r="J62" i="11" s="1"/>
  <c r="U40" i="11"/>
  <c r="L71" i="11" s="1"/>
  <c r="O26" i="11"/>
  <c r="AN26" i="10"/>
  <c r="T26" i="10"/>
  <c r="T38" i="10" s="1"/>
  <c r="AM37" i="10"/>
  <c r="AI26" i="10"/>
  <c r="U26" i="10"/>
  <c r="L62" i="10" s="1"/>
  <c r="P31" i="10"/>
  <c r="K65" i="10" s="1"/>
  <c r="AJ31" i="10"/>
  <c r="O65" i="10" s="1"/>
  <c r="AM34" i="10"/>
  <c r="U34" i="10"/>
  <c r="L67" i="10" s="1"/>
  <c r="Y34" i="10"/>
  <c r="AM27" i="8"/>
  <c r="U34" i="8"/>
  <c r="L67" i="8" s="1"/>
  <c r="AM29" i="8"/>
  <c r="J66" i="8"/>
  <c r="AM39" i="8"/>
  <c r="O32" i="8"/>
  <c r="AI32" i="8"/>
  <c r="O40" i="8"/>
  <c r="O29" i="8"/>
  <c r="AM31" i="8"/>
  <c r="O37" i="8"/>
  <c r="T26" i="8"/>
  <c r="T35" i="8" s="1"/>
  <c r="AM28" i="8"/>
  <c r="Y30" i="8"/>
  <c r="O31" i="8"/>
  <c r="O39" i="8"/>
  <c r="P31" i="8"/>
  <c r="K65" i="8" s="1"/>
  <c r="AM36" i="8"/>
  <c r="T35" i="7"/>
  <c r="T37" i="7"/>
  <c r="T30" i="7"/>
  <c r="T38" i="7"/>
  <c r="U38" i="7" s="1"/>
  <c r="L52" i="7" s="1"/>
  <c r="T33" i="7"/>
  <c r="AJ27" i="7"/>
  <c r="O63" i="7" s="1"/>
  <c r="AM34" i="7"/>
  <c r="AN37" i="7"/>
  <c r="N70" i="7"/>
  <c r="T39" i="7"/>
  <c r="U31" i="7"/>
  <c r="L65" i="7" s="1"/>
  <c r="K66" i="7"/>
  <c r="AJ34" i="7"/>
  <c r="O67" i="7" s="1"/>
  <c r="AM27" i="7"/>
  <c r="AD26" i="7"/>
  <c r="AD37" i="7" s="1"/>
  <c r="T32" i="7"/>
  <c r="O70" i="7"/>
  <c r="AN40" i="7"/>
  <c r="Y26" i="7"/>
  <c r="Y32" i="7" s="1"/>
  <c r="AM29" i="7"/>
  <c r="AN33" i="7"/>
  <c r="M68" i="7"/>
  <c r="T31" i="7"/>
  <c r="T40" i="7"/>
  <c r="AM26" i="7"/>
  <c r="J32" i="7"/>
  <c r="N68" i="7"/>
  <c r="T36" i="7"/>
  <c r="AM38" i="7"/>
  <c r="U40" i="7"/>
  <c r="L71" i="7" s="1"/>
  <c r="U27" i="6"/>
  <c r="L63" i="6" s="1"/>
  <c r="Y33" i="6"/>
  <c r="AD30" i="6"/>
  <c r="O34" i="6"/>
  <c r="AI34" i="6"/>
  <c r="AM37" i="6"/>
  <c r="AI37" i="6"/>
  <c r="AM39" i="6"/>
  <c r="AM26" i="6"/>
  <c r="AM27" i="6"/>
  <c r="Y29" i="6"/>
  <c r="AD33" i="6"/>
  <c r="Y38" i="6"/>
  <c r="AE27" i="6"/>
  <c r="N63" i="6" s="1"/>
  <c r="O30" i="6"/>
  <c r="AI30" i="6"/>
  <c r="AD34" i="6"/>
  <c r="AD29" i="6"/>
  <c r="O33" i="6"/>
  <c r="AI33" i="6"/>
  <c r="AD38" i="6"/>
  <c r="Y34" i="6"/>
  <c r="AE37" i="6"/>
  <c r="N69" i="6" s="1"/>
  <c r="Y37" i="6"/>
  <c r="AN38" i="6"/>
  <c r="T26" i="6"/>
  <c r="T37" i="6" s="1"/>
  <c r="AI29" i="6"/>
  <c r="L64" i="6"/>
  <c r="O38" i="6"/>
  <c r="AI38" i="6"/>
  <c r="T29" i="5"/>
  <c r="O31" i="5"/>
  <c r="O34" i="5"/>
  <c r="AI37" i="5"/>
  <c r="AI31" i="5"/>
  <c r="AI34" i="5"/>
  <c r="AM36" i="5"/>
  <c r="Y38" i="5"/>
  <c r="Z38" i="5" s="1"/>
  <c r="M52" i="5" s="1"/>
  <c r="Y29" i="5"/>
  <c r="T37" i="5"/>
  <c r="O39" i="5"/>
  <c r="AI39" i="5"/>
  <c r="AD26" i="5"/>
  <c r="AI30" i="5"/>
  <c r="O33" i="5"/>
  <c r="AI33" i="5"/>
  <c r="Y31" i="5"/>
  <c r="Y37" i="5"/>
  <c r="Z40" i="5"/>
  <c r="M71" i="5" s="1"/>
  <c r="U27" i="5"/>
  <c r="L63" i="5" s="1"/>
  <c r="T33" i="5"/>
  <c r="Y34" i="5"/>
  <c r="AE37" i="5"/>
  <c r="N69" i="5" s="1"/>
  <c r="AI38" i="5"/>
  <c r="AJ39" i="5" s="1"/>
  <c r="O53" i="5" s="1"/>
  <c r="AM40" i="5"/>
  <c r="Y30" i="5"/>
  <c r="Y33" i="5"/>
  <c r="AI29" i="5"/>
  <c r="L64" i="5"/>
  <c r="Y39" i="5"/>
  <c r="T26" i="4"/>
  <c r="Y35" i="4"/>
  <c r="Z36" i="4" s="1"/>
  <c r="M51" i="4" s="1"/>
  <c r="AM27" i="4"/>
  <c r="T31" i="4"/>
  <c r="T39" i="4"/>
  <c r="T34" i="4"/>
  <c r="AD32" i="4"/>
  <c r="AM29" i="4"/>
  <c r="AM37" i="4"/>
  <c r="AI36" i="4"/>
  <c r="AD34" i="4"/>
  <c r="AI26" i="4"/>
  <c r="AI38" i="4" s="1"/>
  <c r="AM36" i="4"/>
  <c r="AM29" i="3"/>
  <c r="Y31" i="3"/>
  <c r="T36" i="3"/>
  <c r="AM31" i="3"/>
  <c r="AM37" i="3"/>
  <c r="AI26" i="3"/>
  <c r="U27" i="3"/>
  <c r="L63" i="3" s="1"/>
  <c r="P31" i="3"/>
  <c r="K65" i="3" s="1"/>
  <c r="AJ31" i="3"/>
  <c r="O65" i="3" s="1"/>
  <c r="T35" i="3"/>
  <c r="U35" i="3" s="1"/>
  <c r="L50" i="3" s="1"/>
  <c r="AM39" i="3"/>
  <c r="AM33" i="3"/>
  <c r="U37" i="3"/>
  <c r="L69" i="3" s="1"/>
  <c r="AE40" i="3"/>
  <c r="N71" i="3" s="1"/>
  <c r="AM30" i="3"/>
  <c r="Y26" i="3"/>
  <c r="Z31" i="3"/>
  <c r="M65" i="3" s="1"/>
  <c r="O64" i="1"/>
  <c r="K31" i="1"/>
  <c r="J65" i="1" s="1"/>
  <c r="U37" i="1"/>
  <c r="AJ27" i="1"/>
  <c r="L66" i="1"/>
  <c r="M70" i="1"/>
  <c r="AE27" i="1"/>
  <c r="N63" i="1" s="1"/>
  <c r="P27" i="1"/>
  <c r="J66" i="1"/>
  <c r="P26" i="1"/>
  <c r="K62" i="1" s="1"/>
  <c r="AJ37" i="1"/>
  <c r="U34" i="1"/>
  <c r="U27" i="1"/>
  <c r="M64" i="1"/>
  <c r="J68" i="1"/>
  <c r="Z40" i="1"/>
  <c r="M71" i="1" s="1"/>
  <c r="Y32" i="12"/>
  <c r="AE38" i="12"/>
  <c r="N52" i="12" s="1"/>
  <c r="AE39" i="12"/>
  <c r="N53" i="12" s="1"/>
  <c r="AI31" i="12"/>
  <c r="K33" i="12"/>
  <c r="J49" i="12" s="1"/>
  <c r="P64" i="12"/>
  <c r="AI39" i="12"/>
  <c r="K30" i="12"/>
  <c r="AI40" i="12"/>
  <c r="P39" i="12"/>
  <c r="K53" i="12" s="1"/>
  <c r="P38" i="12"/>
  <c r="K52" i="12" s="1"/>
  <c r="P68" i="12"/>
  <c r="AP37" i="12"/>
  <c r="P69" i="12" s="1"/>
  <c r="Y37" i="12"/>
  <c r="Y38" i="12"/>
  <c r="Y30" i="12"/>
  <c r="Y33" i="12"/>
  <c r="Y34" i="12"/>
  <c r="Y29" i="12"/>
  <c r="AE32" i="12"/>
  <c r="N48" i="12" s="1"/>
  <c r="AE33" i="12"/>
  <c r="N49" i="12" s="1"/>
  <c r="AE30" i="12"/>
  <c r="N47" i="12" s="1"/>
  <c r="AE29" i="12"/>
  <c r="N46" i="12" s="1"/>
  <c r="P30" i="12"/>
  <c r="K47" i="12" s="1"/>
  <c r="P29" i="12"/>
  <c r="K46" i="12" s="1"/>
  <c r="AE35" i="12"/>
  <c r="N50" i="12" s="1"/>
  <c r="AE36" i="12"/>
  <c r="N51" i="12" s="1"/>
  <c r="Y35" i="12"/>
  <c r="AI37" i="12"/>
  <c r="AI30" i="12"/>
  <c r="AI33" i="12"/>
  <c r="AI38" i="12"/>
  <c r="AI34" i="12"/>
  <c r="AI29" i="12"/>
  <c r="AI35" i="12"/>
  <c r="P33" i="12"/>
  <c r="K49" i="12" s="1"/>
  <c r="P32" i="12"/>
  <c r="K48" i="12" s="1"/>
  <c r="AP27" i="12"/>
  <c r="P63" i="12" s="1"/>
  <c r="AP26" i="12"/>
  <c r="P62" i="12" s="1"/>
  <c r="K35" i="12"/>
  <c r="J50" i="12" s="1"/>
  <c r="K36" i="12"/>
  <c r="J51" i="12" s="1"/>
  <c r="U33" i="12"/>
  <c r="L49" i="12" s="1"/>
  <c r="AI32" i="12"/>
  <c r="P35" i="12"/>
  <c r="K50" i="12" s="1"/>
  <c r="K39" i="12"/>
  <c r="AD26" i="9"/>
  <c r="AD30" i="9" s="1"/>
  <c r="O70" i="9"/>
  <c r="O68" i="9"/>
  <c r="AD33" i="9"/>
  <c r="M70" i="9"/>
  <c r="T26" i="9"/>
  <c r="T32" i="9" s="1"/>
  <c r="AM34" i="9"/>
  <c r="AN39" i="9"/>
  <c r="AM36" i="9"/>
  <c r="K34" i="9"/>
  <c r="J67" i="9" s="1"/>
  <c r="K68" i="10"/>
  <c r="P27" i="10"/>
  <c r="K63" i="10" s="1"/>
  <c r="K66" i="10"/>
  <c r="AE34" i="10"/>
  <c r="N67" i="10" s="1"/>
  <c r="AE40" i="10"/>
  <c r="N71" i="10" s="1"/>
  <c r="AN28" i="10"/>
  <c r="AE27" i="10"/>
  <c r="N63" i="10" s="1"/>
  <c r="L68" i="10"/>
  <c r="U27" i="10"/>
  <c r="L63" i="10" s="1"/>
  <c r="U31" i="10"/>
  <c r="L65" i="10" s="1"/>
  <c r="N68" i="10"/>
  <c r="M70" i="10"/>
  <c r="P26" i="10"/>
  <c r="K62" i="10" s="1"/>
  <c r="J64" i="10"/>
  <c r="K26" i="10"/>
  <c r="J62" i="10" s="1"/>
  <c r="Z31" i="10"/>
  <c r="M65" i="10" s="1"/>
  <c r="AN31" i="10"/>
  <c r="Z34" i="10"/>
  <c r="M67" i="10" s="1"/>
  <c r="K40" i="10"/>
  <c r="J71" i="10" s="1"/>
  <c r="Z26" i="10"/>
  <c r="M62" i="10" s="1"/>
  <c r="AN35" i="10"/>
  <c r="AJ34" i="10"/>
  <c r="O67" i="10" s="1"/>
  <c r="AJ37" i="10"/>
  <c r="O69" i="10" s="1"/>
  <c r="AN37" i="10"/>
  <c r="AN29" i="10"/>
  <c r="AI37" i="10"/>
  <c r="AM27" i="10"/>
  <c r="AJ27" i="10"/>
  <c r="O63" i="10" s="1"/>
  <c r="AM36" i="10"/>
  <c r="AN39" i="10"/>
  <c r="AN33" i="10"/>
  <c r="AN36" i="10"/>
  <c r="AM32" i="10"/>
  <c r="K31" i="10"/>
  <c r="J65" i="10" s="1"/>
  <c r="AN30" i="10"/>
  <c r="AM26" i="10"/>
  <c r="AM29" i="10"/>
  <c r="J66" i="10"/>
  <c r="J26" i="10"/>
  <c r="J38" i="10" s="1"/>
  <c r="K34" i="10"/>
  <c r="J67" i="10" s="1"/>
  <c r="J33" i="10"/>
  <c r="AJ34" i="9"/>
  <c r="O67" i="9" s="1"/>
  <c r="AI26" i="9"/>
  <c r="AI36" i="9" s="1"/>
  <c r="AM30" i="9"/>
  <c r="Z37" i="9"/>
  <c r="M69" i="9" s="1"/>
  <c r="AM38" i="9"/>
  <c r="AM27" i="9"/>
  <c r="Y26" i="9"/>
  <c r="Y29" i="9" s="1"/>
  <c r="AM35" i="9"/>
  <c r="AM29" i="9"/>
  <c r="L64" i="9"/>
  <c r="K66" i="9"/>
  <c r="P37" i="9"/>
  <c r="K69" i="9" s="1"/>
  <c r="O26" i="9"/>
  <c r="O32" i="9" s="1"/>
  <c r="J26" i="9"/>
  <c r="J36" i="9" s="1"/>
  <c r="AM37" i="9"/>
  <c r="AJ40" i="1"/>
  <c r="O71" i="1" s="1"/>
  <c r="O66" i="1"/>
  <c r="AJ26" i="1"/>
  <c r="O62" i="1" s="1"/>
  <c r="AE31" i="1"/>
  <c r="N65" i="1" s="1"/>
  <c r="AE40" i="1"/>
  <c r="N71" i="1" s="1"/>
  <c r="AE34" i="1"/>
  <c r="AE26" i="1"/>
  <c r="N62" i="1" s="1"/>
  <c r="AE37" i="1"/>
  <c r="N69" i="1" s="1"/>
  <c r="N68" i="1"/>
  <c r="Z31" i="1"/>
  <c r="AN39" i="1"/>
  <c r="Z34" i="1"/>
  <c r="M67" i="1" s="1"/>
  <c r="Y26" i="1"/>
  <c r="Y30" i="1" s="1"/>
  <c r="Z37" i="1"/>
  <c r="M69" i="1" s="1"/>
  <c r="Z26" i="1"/>
  <c r="M62" i="1" s="1"/>
  <c r="U26" i="1"/>
  <c r="AM39" i="1"/>
  <c r="L63" i="1"/>
  <c r="U31" i="1"/>
  <c r="L65" i="1" s="1"/>
  <c r="L70" i="1"/>
  <c r="K66" i="1"/>
  <c r="AM38" i="1"/>
  <c r="AN40" i="1"/>
  <c r="P37" i="1"/>
  <c r="K64" i="1"/>
  <c r="K70" i="1"/>
  <c r="J64" i="1"/>
  <c r="AM28" i="7"/>
  <c r="J39" i="7"/>
  <c r="AM35" i="7"/>
  <c r="J31" i="7"/>
  <c r="K40" i="7"/>
  <c r="J71" i="7" s="1"/>
  <c r="J64" i="7"/>
  <c r="J37" i="7"/>
  <c r="J38" i="7"/>
  <c r="J35" i="7"/>
  <c r="J30" i="7"/>
  <c r="J33" i="7"/>
  <c r="J36" i="7"/>
  <c r="J29" i="7"/>
  <c r="J40" i="7"/>
  <c r="AI26" i="11"/>
  <c r="AI29" i="11" s="1"/>
  <c r="AM28" i="11"/>
  <c r="AD26" i="11"/>
  <c r="AD31" i="11" s="1"/>
  <c r="AE34" i="11"/>
  <c r="N67" i="11" s="1"/>
  <c r="AM40" i="11"/>
  <c r="AM32" i="11"/>
  <c r="AM37" i="11"/>
  <c r="Z27" i="11"/>
  <c r="M63" i="11" s="1"/>
  <c r="Y26" i="11"/>
  <c r="AN31" i="11"/>
  <c r="T26" i="11"/>
  <c r="T37" i="11" s="1"/>
  <c r="O29" i="11"/>
  <c r="K68" i="11"/>
  <c r="AM30" i="11"/>
  <c r="AM27" i="11"/>
  <c r="J26" i="11"/>
  <c r="J39" i="11" s="1"/>
  <c r="J68" i="11"/>
  <c r="AN26" i="11"/>
  <c r="AM36" i="11"/>
  <c r="AI38" i="8"/>
  <c r="AI29" i="8"/>
  <c r="AI40" i="8"/>
  <c r="AI37" i="8"/>
  <c r="AI31" i="8"/>
  <c r="AI39" i="8"/>
  <c r="AE34" i="8"/>
  <c r="N67" i="8" s="1"/>
  <c r="AM38" i="8"/>
  <c r="AE37" i="8"/>
  <c r="N69" i="8" s="1"/>
  <c r="Y39" i="8"/>
  <c r="AM40" i="8"/>
  <c r="Y38" i="8"/>
  <c r="Y29" i="8"/>
  <c r="Y32" i="8"/>
  <c r="AM30" i="8"/>
  <c r="Y31" i="8"/>
  <c r="Z30" i="8" s="1"/>
  <c r="M47" i="8" s="1"/>
  <c r="Y37" i="8"/>
  <c r="Y40" i="8"/>
  <c r="Z39" i="8" s="1"/>
  <c r="M53" i="8" s="1"/>
  <c r="J34" i="8"/>
  <c r="J36" i="8"/>
  <c r="J33" i="8"/>
  <c r="AM30" i="5"/>
  <c r="J70" i="5"/>
  <c r="AM37" i="5"/>
  <c r="J29" i="6"/>
  <c r="K31" i="6"/>
  <c r="J65" i="6" s="1"/>
  <c r="K34" i="6"/>
  <c r="J67" i="6" s="1"/>
  <c r="J68" i="6"/>
  <c r="J38" i="6"/>
  <c r="J34" i="6"/>
  <c r="J30" i="6"/>
  <c r="J33" i="6"/>
  <c r="AM26" i="4"/>
  <c r="AD26" i="3"/>
  <c r="AD35" i="3" s="1"/>
  <c r="AM28" i="3"/>
  <c r="U31" i="11"/>
  <c r="L65" i="11" s="1"/>
  <c r="AN37" i="11"/>
  <c r="AN30" i="11"/>
  <c r="M64" i="11"/>
  <c r="AN33" i="11"/>
  <c r="AN38" i="11"/>
  <c r="N70" i="11"/>
  <c r="AE26" i="11"/>
  <c r="N62" i="11" s="1"/>
  <c r="K66" i="11"/>
  <c r="AJ34" i="11"/>
  <c r="O67" i="11" s="1"/>
  <c r="AN39" i="11"/>
  <c r="K27" i="11"/>
  <c r="J63" i="11" s="1"/>
  <c r="U26" i="11"/>
  <c r="L62" i="11" s="1"/>
  <c r="Z26" i="11"/>
  <c r="M62" i="11" s="1"/>
  <c r="K31" i="11"/>
  <c r="J65" i="11" s="1"/>
  <c r="N64" i="11"/>
  <c r="P31" i="11"/>
  <c r="K65" i="11" s="1"/>
  <c r="AJ31" i="11"/>
  <c r="O65" i="11" s="1"/>
  <c r="Z34" i="11"/>
  <c r="M67" i="11" s="1"/>
  <c r="L68" i="11"/>
  <c r="AN35" i="11"/>
  <c r="O70" i="11"/>
  <c r="AJ27" i="11"/>
  <c r="O63" i="11" s="1"/>
  <c r="AN40" i="11"/>
  <c r="AN28" i="11"/>
  <c r="K64" i="11"/>
  <c r="O64" i="11"/>
  <c r="L64" i="11"/>
  <c r="AN32" i="11"/>
  <c r="N66" i="11"/>
  <c r="L66" i="11"/>
  <c r="M68" i="11"/>
  <c r="AN36" i="11"/>
  <c r="L70" i="11"/>
  <c r="K40" i="11"/>
  <c r="J71" i="11" s="1"/>
  <c r="N68" i="11"/>
  <c r="U27" i="11"/>
  <c r="L63" i="11" s="1"/>
  <c r="AN29" i="11"/>
  <c r="Z31" i="11"/>
  <c r="M65" i="11" s="1"/>
  <c r="M70" i="11"/>
  <c r="AE40" i="11"/>
  <c r="N71" i="11" s="1"/>
  <c r="AE27" i="11"/>
  <c r="N63" i="11" s="1"/>
  <c r="P27" i="11"/>
  <c r="K63" i="11" s="1"/>
  <c r="AJ26" i="11"/>
  <c r="O62" i="11" s="1"/>
  <c r="J26" i="3"/>
  <c r="J30" i="3" s="1"/>
  <c r="AE26" i="5"/>
  <c r="N62" i="5" s="1"/>
  <c r="AJ26" i="5"/>
  <c r="O62" i="5" s="1"/>
  <c r="AN30" i="5"/>
  <c r="K68" i="5"/>
  <c r="AJ37" i="5"/>
  <c r="O69" i="5" s="1"/>
  <c r="AN37" i="5"/>
  <c r="M64" i="5"/>
  <c r="L66" i="5"/>
  <c r="AN34" i="5"/>
  <c r="AE34" i="5"/>
  <c r="N67" i="5" s="1"/>
  <c r="O70" i="5"/>
  <c r="AJ31" i="5"/>
  <c r="O65" i="5" s="1"/>
  <c r="K34" i="5"/>
  <c r="J67" i="5" s="1"/>
  <c r="L68" i="5"/>
  <c r="AN39" i="5"/>
  <c r="AN26" i="5"/>
  <c r="K31" i="5"/>
  <c r="J65" i="5" s="1"/>
  <c r="N64" i="5"/>
  <c r="Z34" i="5"/>
  <c r="M67" i="5" s="1"/>
  <c r="M70" i="5"/>
  <c r="K64" i="5"/>
  <c r="AN31" i="5"/>
  <c r="AN38" i="5"/>
  <c r="N70" i="5"/>
  <c r="AN35" i="5"/>
  <c r="M68" i="5"/>
  <c r="AM29" i="5"/>
  <c r="AM38" i="5"/>
  <c r="AE40" i="4"/>
  <c r="N71" i="4" s="1"/>
  <c r="AN36" i="4"/>
  <c r="M70" i="4"/>
  <c r="K66" i="4"/>
  <c r="AJ34" i="4"/>
  <c r="O67" i="4" s="1"/>
  <c r="Z27" i="4"/>
  <c r="M63" i="4" s="1"/>
  <c r="AJ26" i="4"/>
  <c r="O62" i="4" s="1"/>
  <c r="U27" i="4"/>
  <c r="L63" i="4" s="1"/>
  <c r="Z37" i="4"/>
  <c r="M69" i="4" s="1"/>
  <c r="M66" i="4"/>
  <c r="M68" i="4"/>
  <c r="Z26" i="4"/>
  <c r="M62" i="4" s="1"/>
  <c r="P31" i="4"/>
  <c r="K65" i="4" s="1"/>
  <c r="AJ31" i="4"/>
  <c r="O65" i="4" s="1"/>
  <c r="N66" i="4"/>
  <c r="P27" i="4"/>
  <c r="K63" i="4" s="1"/>
  <c r="AN29" i="4"/>
  <c r="N64" i="4"/>
  <c r="K68" i="4"/>
  <c r="O68" i="4"/>
  <c r="AE27" i="4"/>
  <c r="N63" i="4" s="1"/>
  <c r="L64" i="4"/>
  <c r="O66" i="4"/>
  <c r="AN34" i="4"/>
  <c r="AN37" i="4"/>
  <c r="J70" i="4"/>
  <c r="N70" i="4"/>
  <c r="AJ27" i="4"/>
  <c r="O63" i="4" s="1"/>
  <c r="U26" i="4"/>
  <c r="L62" i="4" s="1"/>
  <c r="J26" i="4"/>
  <c r="J36" i="4" s="1"/>
  <c r="K64" i="4"/>
  <c r="AN31" i="4"/>
  <c r="Z34" i="4"/>
  <c r="M67" i="4" s="1"/>
  <c r="L68" i="4"/>
  <c r="K26" i="4"/>
  <c r="J62" i="4" s="1"/>
  <c r="AE26" i="4"/>
  <c r="N62" i="4" s="1"/>
  <c r="Z31" i="4"/>
  <c r="M65" i="4" s="1"/>
  <c r="U34" i="4"/>
  <c r="L67" i="4" s="1"/>
  <c r="O70" i="4"/>
  <c r="AN40" i="4"/>
  <c r="U31" i="4"/>
  <c r="L65" i="4" s="1"/>
  <c r="AN33" i="4"/>
  <c r="P37" i="4"/>
  <c r="K69" i="4" s="1"/>
  <c r="K40" i="4"/>
  <c r="J71" i="4" s="1"/>
  <c r="J64" i="4"/>
  <c r="L66" i="4"/>
  <c r="L70" i="4"/>
  <c r="M64" i="4"/>
  <c r="AN35" i="4"/>
  <c r="AJ37" i="4"/>
  <c r="O69" i="4" s="1"/>
  <c r="AN39" i="4"/>
  <c r="AN26" i="4"/>
  <c r="AN32" i="4"/>
  <c r="AM35" i="4"/>
  <c r="N68" i="4"/>
  <c r="L70" i="3"/>
  <c r="U26" i="3"/>
  <c r="L62" i="3" s="1"/>
  <c r="Z34" i="3"/>
  <c r="M67" i="3" s="1"/>
  <c r="L66" i="3"/>
  <c r="M68" i="3"/>
  <c r="N68" i="3"/>
  <c r="AN37" i="3"/>
  <c r="AN26" i="3"/>
  <c r="Z27" i="3"/>
  <c r="M63" i="3" s="1"/>
  <c r="K64" i="3"/>
  <c r="AN32" i="3"/>
  <c r="N66" i="3"/>
  <c r="AN35" i="3"/>
  <c r="M70" i="3"/>
  <c r="AN39" i="3"/>
  <c r="AN29" i="3"/>
  <c r="N64" i="3"/>
  <c r="AE27" i="3"/>
  <c r="N63" i="3" s="1"/>
  <c r="L64" i="3"/>
  <c r="K66" i="3"/>
  <c r="AJ34" i="3"/>
  <c r="O67" i="3" s="1"/>
  <c r="AN34" i="3"/>
  <c r="K68" i="3"/>
  <c r="O68" i="3"/>
  <c r="AN38" i="3"/>
  <c r="N70" i="3"/>
  <c r="U40" i="3"/>
  <c r="L71" i="3" s="1"/>
  <c r="AN31" i="3"/>
  <c r="M66" i="3"/>
  <c r="P27" i="3"/>
  <c r="K63" i="3" s="1"/>
  <c r="AJ26" i="3"/>
  <c r="O62" i="3" s="1"/>
  <c r="U34" i="3"/>
  <c r="L67" i="3" s="1"/>
  <c r="L68" i="3"/>
  <c r="P40" i="3"/>
  <c r="K71" i="3" s="1"/>
  <c r="O70" i="3"/>
  <c r="U31" i="3"/>
  <c r="L65" i="3" s="1"/>
  <c r="AN33" i="3"/>
  <c r="AN36" i="3"/>
  <c r="AN40" i="3"/>
  <c r="P27" i="8"/>
  <c r="K63" i="8" s="1"/>
  <c r="AJ31" i="8"/>
  <c r="O65" i="8" s="1"/>
  <c r="AN33" i="8"/>
  <c r="U27" i="8"/>
  <c r="L63" i="8" s="1"/>
  <c r="AN31" i="8"/>
  <c r="U31" i="8"/>
  <c r="L65" i="8" s="1"/>
  <c r="L68" i="8"/>
  <c r="L70" i="8"/>
  <c r="AN28" i="8"/>
  <c r="AN36" i="8"/>
  <c r="AN39" i="8"/>
  <c r="O70" i="8"/>
  <c r="AN27" i="8"/>
  <c r="Z37" i="8"/>
  <c r="M69" i="8" s="1"/>
  <c r="M70" i="8"/>
  <c r="AJ27" i="8"/>
  <c r="O63" i="8" s="1"/>
  <c r="AJ26" i="8"/>
  <c r="O62" i="8" s="1"/>
  <c r="N64" i="8"/>
  <c r="K34" i="8"/>
  <c r="J67" i="8" s="1"/>
  <c r="AN38" i="8"/>
  <c r="U26" i="8"/>
  <c r="L62" i="8" s="1"/>
  <c r="L66" i="8"/>
  <c r="U37" i="8"/>
  <c r="L69" i="8" s="1"/>
  <c r="N66" i="8"/>
  <c r="AE27" i="8"/>
  <c r="N63" i="8" s="1"/>
  <c r="AN30" i="8"/>
  <c r="AN34" i="8"/>
  <c r="AN40" i="8"/>
  <c r="AJ34" i="8"/>
  <c r="O67" i="8" s="1"/>
  <c r="K64" i="8"/>
  <c r="O64" i="8"/>
  <c r="K68" i="8"/>
  <c r="AJ37" i="8"/>
  <c r="O69" i="8" s="1"/>
  <c r="K70" i="8"/>
  <c r="Z40" i="8"/>
  <c r="M71" i="8" s="1"/>
  <c r="M68" i="8"/>
  <c r="M64" i="8"/>
  <c r="K66" i="8"/>
  <c r="K31" i="8"/>
  <c r="J65" i="8" s="1"/>
  <c r="AN35" i="8"/>
  <c r="N68" i="8"/>
  <c r="N70" i="8"/>
  <c r="Z27" i="8"/>
  <c r="M63" i="8" s="1"/>
  <c r="Z31" i="8"/>
  <c r="M65" i="8" s="1"/>
  <c r="Z34" i="8"/>
  <c r="M67" i="8" s="1"/>
  <c r="AN37" i="8"/>
  <c r="J70" i="8"/>
  <c r="AE26" i="8"/>
  <c r="N62" i="8" s="1"/>
  <c r="AN26" i="8"/>
  <c r="K26" i="8"/>
  <c r="J62" i="8" s="1"/>
  <c r="AE27" i="7"/>
  <c r="N63" i="7" s="1"/>
  <c r="Z31" i="7"/>
  <c r="M65" i="7" s="1"/>
  <c r="AN34" i="7"/>
  <c r="O68" i="7"/>
  <c r="L70" i="7"/>
  <c r="P26" i="7"/>
  <c r="K62" i="7" s="1"/>
  <c r="U34" i="7"/>
  <c r="L67" i="7" s="1"/>
  <c r="AJ26" i="7"/>
  <c r="O62" i="7" s="1"/>
  <c r="AN31" i="7"/>
  <c r="L68" i="7"/>
  <c r="Z37" i="7"/>
  <c r="M69" i="7" s="1"/>
  <c r="AN39" i="7"/>
  <c r="AE40" i="7"/>
  <c r="N71" i="7" s="1"/>
  <c r="U26" i="7"/>
  <c r="L62" i="7" s="1"/>
  <c r="AN28" i="7"/>
  <c r="P31" i="7"/>
  <c r="K65" i="7" s="1"/>
  <c r="AN30" i="7"/>
  <c r="Z34" i="7"/>
  <c r="M67" i="7" s="1"/>
  <c r="AN36" i="7"/>
  <c r="J70" i="7"/>
  <c r="M70" i="7"/>
  <c r="O64" i="7"/>
  <c r="AN32" i="7"/>
  <c r="K26" i="7"/>
  <c r="J62" i="7" s="1"/>
  <c r="AN29" i="7"/>
  <c r="AN35" i="7"/>
  <c r="AE37" i="7"/>
  <c r="N69" i="7" s="1"/>
  <c r="AN38" i="7"/>
  <c r="AN30" i="6"/>
  <c r="L66" i="6"/>
  <c r="AE26" i="6"/>
  <c r="N62" i="6" s="1"/>
  <c r="Z31" i="6"/>
  <c r="M65" i="6" s="1"/>
  <c r="AE34" i="6"/>
  <c r="N67" i="6" s="1"/>
  <c r="AN34" i="6"/>
  <c r="AN40" i="6"/>
  <c r="O70" i="6"/>
  <c r="N64" i="6"/>
  <c r="Z37" i="6"/>
  <c r="M69" i="6" s="1"/>
  <c r="AN39" i="6"/>
  <c r="AN26" i="6"/>
  <c r="Z26" i="6"/>
  <c r="M62" i="6" s="1"/>
  <c r="AN33" i="6"/>
  <c r="M68" i="6"/>
  <c r="AE40" i="6"/>
  <c r="N71" i="6" s="1"/>
  <c r="P31" i="6"/>
  <c r="K65" i="6" s="1"/>
  <c r="AJ31" i="6"/>
  <c r="O65" i="6" s="1"/>
  <c r="J66" i="6"/>
  <c r="L68" i="6"/>
  <c r="P40" i="6"/>
  <c r="K71" i="6" s="1"/>
  <c r="AJ40" i="6"/>
  <c r="O71" i="6" s="1"/>
  <c r="Z34" i="6"/>
  <c r="M67" i="6" s="1"/>
  <c r="U34" i="6"/>
  <c r="L67" i="6" s="1"/>
  <c r="AN35" i="6"/>
  <c r="AN37" i="6"/>
  <c r="J70" i="6"/>
  <c r="U31" i="6"/>
  <c r="L65" i="6" s="1"/>
  <c r="K66" i="6"/>
  <c r="L70" i="6"/>
  <c r="N70" i="6"/>
  <c r="K40" i="6"/>
  <c r="J71" i="6" s="1"/>
  <c r="AN36" i="6"/>
  <c r="K26" i="6"/>
  <c r="J62" i="6" s="1"/>
  <c r="U26" i="6"/>
  <c r="L62" i="6" s="1"/>
  <c r="P27" i="6"/>
  <c r="K63" i="6" s="1"/>
  <c r="AJ26" i="6"/>
  <c r="O62" i="6" s="1"/>
  <c r="AN33" i="5"/>
  <c r="J68" i="5"/>
  <c r="AN40" i="5"/>
  <c r="AP40" i="5" s="1"/>
  <c r="P71" i="5" s="1"/>
  <c r="K26" i="5"/>
  <c r="J62" i="5" s="1"/>
  <c r="J66" i="5"/>
  <c r="AM27" i="5"/>
  <c r="AN28" i="5"/>
  <c r="J26" i="5"/>
  <c r="J38" i="5" s="1"/>
  <c r="K31" i="4"/>
  <c r="J65" i="4" s="1"/>
  <c r="J32" i="4"/>
  <c r="AM33" i="4"/>
  <c r="AM34" i="4"/>
  <c r="J66" i="4"/>
  <c r="AN38" i="4"/>
  <c r="J64" i="3"/>
  <c r="K40" i="3"/>
  <c r="J71" i="3" s="1"/>
  <c r="AN27" i="3"/>
  <c r="K31" i="3"/>
  <c r="J65" i="3" s="1"/>
  <c r="K37" i="3"/>
  <c r="J69" i="3" s="1"/>
  <c r="J35" i="3"/>
  <c r="K26" i="3"/>
  <c r="J62" i="3" s="1"/>
  <c r="K64" i="9"/>
  <c r="AN31" i="9"/>
  <c r="P27" i="9"/>
  <c r="K63" i="9" s="1"/>
  <c r="AJ26" i="9"/>
  <c r="O62" i="9" s="1"/>
  <c r="AN28" i="9"/>
  <c r="L70" i="9"/>
  <c r="AE40" i="9"/>
  <c r="N71" i="9" s="1"/>
  <c r="M68" i="9"/>
  <c r="J66" i="9"/>
  <c r="AE37" i="9"/>
  <c r="N69" i="9" s="1"/>
  <c r="J70" i="9"/>
  <c r="AN37" i="9"/>
  <c r="AJ27" i="9"/>
  <c r="O63" i="9" s="1"/>
  <c r="K26" i="9"/>
  <c r="J62" i="9" s="1"/>
  <c r="AE27" i="9"/>
  <c r="N63" i="9" s="1"/>
  <c r="K31" i="9"/>
  <c r="J65" i="9" s="1"/>
  <c r="N64" i="9"/>
  <c r="P31" i="9"/>
  <c r="K65" i="9" s="1"/>
  <c r="AJ31" i="9"/>
  <c r="O65" i="9" s="1"/>
  <c r="AN35" i="9"/>
  <c r="AJ37" i="9"/>
  <c r="O69" i="9" s="1"/>
  <c r="K40" i="9"/>
  <c r="J71" i="9" s="1"/>
  <c r="K68" i="9"/>
  <c r="N66" i="9"/>
  <c r="AN40" i="9"/>
  <c r="U26" i="9"/>
  <c r="L62" i="9" s="1"/>
  <c r="U31" i="9"/>
  <c r="L65" i="9" s="1"/>
  <c r="AN29" i="9"/>
  <c r="Z31" i="9"/>
  <c r="M65" i="9" s="1"/>
  <c r="AN27" i="9"/>
  <c r="L68" i="9"/>
  <c r="N70" i="9"/>
  <c r="Z27" i="9"/>
  <c r="M63" i="9" s="1"/>
  <c r="M64" i="9"/>
  <c r="AN33" i="9"/>
  <c r="AN36" i="9"/>
  <c r="N68" i="9"/>
  <c r="U40" i="9"/>
  <c r="L71" i="9" s="1"/>
  <c r="Z34" i="9"/>
  <c r="M67" i="9" s="1"/>
  <c r="U34" i="9"/>
  <c r="L67" i="9" s="1"/>
  <c r="AN38" i="9"/>
  <c r="J64" i="9"/>
  <c r="Y30" i="11"/>
  <c r="O32" i="11"/>
  <c r="Y38" i="11"/>
  <c r="O40" i="11"/>
  <c r="J40" i="11"/>
  <c r="J38" i="11"/>
  <c r="J29" i="11"/>
  <c r="J37" i="11"/>
  <c r="AD40" i="11"/>
  <c r="Y29" i="11"/>
  <c r="J30" i="11"/>
  <c r="AD30" i="11"/>
  <c r="O31" i="11"/>
  <c r="O35" i="11"/>
  <c r="AI35" i="11"/>
  <c r="Y37" i="11"/>
  <c r="AI40" i="11"/>
  <c r="Y36" i="11"/>
  <c r="Y39" i="11"/>
  <c r="Y34" i="11"/>
  <c r="Y33" i="11"/>
  <c r="O36" i="11"/>
  <c r="O39" i="11"/>
  <c r="O34" i="11"/>
  <c r="O33" i="11"/>
  <c r="O30" i="11"/>
  <c r="AI30" i="11"/>
  <c r="T31" i="11"/>
  <c r="Y32" i="11"/>
  <c r="T32" i="11"/>
  <c r="T38" i="11"/>
  <c r="T29" i="11"/>
  <c r="Y40" i="11"/>
  <c r="Y31" i="11"/>
  <c r="T34" i="11"/>
  <c r="Y35" i="11"/>
  <c r="O37" i="11"/>
  <c r="AM31" i="11"/>
  <c r="AN34" i="11"/>
  <c r="K37" i="11"/>
  <c r="J69" i="11" s="1"/>
  <c r="U37" i="11"/>
  <c r="L69" i="11" s="1"/>
  <c r="O38" i="11"/>
  <c r="AM39" i="11"/>
  <c r="M66" i="11"/>
  <c r="O68" i="11"/>
  <c r="U34" i="11"/>
  <c r="L67" i="11" s="1"/>
  <c r="AE31" i="11"/>
  <c r="N65" i="11" s="1"/>
  <c r="AM33" i="11"/>
  <c r="O66" i="11"/>
  <c r="Z40" i="11"/>
  <c r="M71" i="11" s="1"/>
  <c r="AJ40" i="11"/>
  <c r="O71" i="11" s="1"/>
  <c r="AM26" i="11"/>
  <c r="AO26" i="11" s="1"/>
  <c r="AO29" i="11" s="1"/>
  <c r="AN27" i="11"/>
  <c r="AM35" i="11"/>
  <c r="P37" i="11"/>
  <c r="K69" i="11" s="1"/>
  <c r="Z37" i="11"/>
  <c r="M69" i="11" s="1"/>
  <c r="P34" i="11"/>
  <c r="K67" i="11" s="1"/>
  <c r="J66" i="11"/>
  <c r="T32" i="10"/>
  <c r="T35" i="10"/>
  <c r="T36" i="10"/>
  <c r="T37" i="10"/>
  <c r="T29" i="10"/>
  <c r="AI29" i="10"/>
  <c r="T30" i="10"/>
  <c r="T33" i="10"/>
  <c r="Y37" i="10"/>
  <c r="AD38" i="10"/>
  <c r="T40" i="10"/>
  <c r="AI40" i="10"/>
  <c r="J31" i="10"/>
  <c r="AI35" i="10"/>
  <c r="T39" i="10"/>
  <c r="AI36" i="10"/>
  <c r="AI39" i="10"/>
  <c r="AI31" i="10"/>
  <c r="AI32" i="10"/>
  <c r="AI33" i="10"/>
  <c r="J32" i="10"/>
  <c r="J35" i="10"/>
  <c r="J36" i="10"/>
  <c r="J37" i="10"/>
  <c r="AD32" i="10"/>
  <c r="AD35" i="10"/>
  <c r="AD36" i="10"/>
  <c r="AD37" i="10"/>
  <c r="AD29" i="10"/>
  <c r="AD31" i="10"/>
  <c r="J34" i="10"/>
  <c r="AD34" i="10"/>
  <c r="Y30" i="10"/>
  <c r="AI38" i="10"/>
  <c r="AI34" i="10"/>
  <c r="AP40" i="10"/>
  <c r="P71" i="10" s="1"/>
  <c r="P70" i="10"/>
  <c r="Y40" i="10"/>
  <c r="Y36" i="10"/>
  <c r="Y39" i="10"/>
  <c r="Y31" i="10"/>
  <c r="Y32" i="10"/>
  <c r="Y33" i="10"/>
  <c r="Y29" i="10"/>
  <c r="T31" i="10"/>
  <c r="T34" i="10"/>
  <c r="Y35" i="10"/>
  <c r="J39" i="10"/>
  <c r="AD39" i="10"/>
  <c r="AD40" i="10"/>
  <c r="AI30" i="10"/>
  <c r="Y38" i="10"/>
  <c r="L66" i="10"/>
  <c r="AM31" i="10"/>
  <c r="AN34" i="10"/>
  <c r="K37" i="10"/>
  <c r="J69" i="10" s="1"/>
  <c r="U37" i="10"/>
  <c r="L69" i="10" s="1"/>
  <c r="AM39" i="10"/>
  <c r="K64" i="10"/>
  <c r="M66" i="10"/>
  <c r="O68" i="10"/>
  <c r="AJ26" i="10"/>
  <c r="O62" i="10" s="1"/>
  <c r="K27" i="10"/>
  <c r="J63" i="10" s="1"/>
  <c r="AE31" i="10"/>
  <c r="N65" i="10" s="1"/>
  <c r="AM33" i="10"/>
  <c r="M64" i="10"/>
  <c r="O66" i="10"/>
  <c r="K70" i="10"/>
  <c r="AM28" i="10"/>
  <c r="AM30" i="10"/>
  <c r="AM38" i="10"/>
  <c r="P40" i="10"/>
  <c r="K71" i="10" s="1"/>
  <c r="Z40" i="10"/>
  <c r="M71" i="10" s="1"/>
  <c r="AJ40" i="10"/>
  <c r="O71" i="10" s="1"/>
  <c r="J68" i="10"/>
  <c r="O26" i="10"/>
  <c r="O40" i="10" s="1"/>
  <c r="AN27" i="10"/>
  <c r="AP27" i="10" s="1"/>
  <c r="P63" i="10" s="1"/>
  <c r="P37" i="10"/>
  <c r="K69" i="10" s="1"/>
  <c r="Z37" i="10"/>
  <c r="M69" i="10" s="1"/>
  <c r="O64" i="10"/>
  <c r="P34" i="10"/>
  <c r="K67" i="10" s="1"/>
  <c r="AM40" i="10"/>
  <c r="AE26" i="10"/>
  <c r="N62" i="10" s="1"/>
  <c r="AN32" i="10"/>
  <c r="Y32" i="9"/>
  <c r="AI30" i="9"/>
  <c r="T29" i="9"/>
  <c r="T37" i="9"/>
  <c r="Y33" i="9"/>
  <c r="AI33" i="9"/>
  <c r="AI29" i="9"/>
  <c r="J35" i="9"/>
  <c r="AD34" i="9"/>
  <c r="Y30" i="9"/>
  <c r="AD35" i="9"/>
  <c r="AD38" i="9"/>
  <c r="AD29" i="9"/>
  <c r="L66" i="9"/>
  <c r="U27" i="9"/>
  <c r="L63" i="9" s="1"/>
  <c r="AM31" i="9"/>
  <c r="AN34" i="9"/>
  <c r="K37" i="9"/>
  <c r="J69" i="9" s="1"/>
  <c r="U37" i="9"/>
  <c r="L69" i="9" s="1"/>
  <c r="AM39" i="9"/>
  <c r="M66" i="9"/>
  <c r="P26" i="9"/>
  <c r="K62" i="9" s="1"/>
  <c r="Z26" i="9"/>
  <c r="M62" i="9" s="1"/>
  <c r="K27" i="9"/>
  <c r="J63" i="9" s="1"/>
  <c r="AE31" i="9"/>
  <c r="N65" i="9" s="1"/>
  <c r="AM33" i="9"/>
  <c r="O66" i="9"/>
  <c r="K70" i="9"/>
  <c r="AM28" i="9"/>
  <c r="P40" i="9"/>
  <c r="K71" i="9" s="1"/>
  <c r="Z40" i="9"/>
  <c r="M71" i="9" s="1"/>
  <c r="AJ40" i="9"/>
  <c r="O71" i="9" s="1"/>
  <c r="J68" i="9"/>
  <c r="AM26" i="9"/>
  <c r="AN30" i="9"/>
  <c r="O64" i="9"/>
  <c r="AN26" i="9"/>
  <c r="AM32" i="9"/>
  <c r="P34" i="9"/>
  <c r="K67" i="9" s="1"/>
  <c r="AM40" i="9"/>
  <c r="AE34" i="9"/>
  <c r="N67" i="9" s="1"/>
  <c r="AE26" i="9"/>
  <c r="N62" i="9" s="1"/>
  <c r="AN32" i="9"/>
  <c r="T40" i="8"/>
  <c r="T38" i="8"/>
  <c r="T30" i="8"/>
  <c r="T31" i="8"/>
  <c r="T39" i="8"/>
  <c r="T29" i="8"/>
  <c r="T32" i="8"/>
  <c r="T33" i="8"/>
  <c r="AD40" i="8"/>
  <c r="AD31" i="8"/>
  <c r="AD38" i="8"/>
  <c r="AD30" i="8"/>
  <c r="AD39" i="8"/>
  <c r="AD29" i="8"/>
  <c r="AD32" i="8"/>
  <c r="P32" i="8"/>
  <c r="K48" i="8" s="1"/>
  <c r="P33" i="8"/>
  <c r="K49" i="8" s="1"/>
  <c r="T37" i="8"/>
  <c r="J40" i="8"/>
  <c r="J38" i="8"/>
  <c r="J30" i="8"/>
  <c r="J39" i="8"/>
  <c r="J31" i="8"/>
  <c r="J29" i="8"/>
  <c r="J32" i="8"/>
  <c r="J35" i="8"/>
  <c r="AD35" i="8"/>
  <c r="AD36" i="8"/>
  <c r="AD34" i="8"/>
  <c r="T36" i="8"/>
  <c r="P29" i="8"/>
  <c r="K46" i="8" s="1"/>
  <c r="P30" i="8"/>
  <c r="K47" i="8" s="1"/>
  <c r="AD33" i="8"/>
  <c r="J37" i="8"/>
  <c r="AD37" i="8"/>
  <c r="AN32" i="8"/>
  <c r="O36" i="8"/>
  <c r="AI36" i="8"/>
  <c r="AJ35" i="8" s="1"/>
  <c r="O50" i="8" s="1"/>
  <c r="AM37" i="8"/>
  <c r="AN29" i="8"/>
  <c r="O33" i="8"/>
  <c r="Y33" i="8"/>
  <c r="Z32" i="8" s="1"/>
  <c r="M48" i="8" s="1"/>
  <c r="AI33" i="8"/>
  <c r="AJ32" i="8" s="1"/>
  <c r="O48" i="8" s="1"/>
  <c r="AM34" i="8"/>
  <c r="K40" i="8"/>
  <c r="J71" i="8" s="1"/>
  <c r="U40" i="8"/>
  <c r="L71" i="8" s="1"/>
  <c r="AE40" i="8"/>
  <c r="N71" i="8" s="1"/>
  <c r="J64" i="8"/>
  <c r="O30" i="8"/>
  <c r="K37" i="8"/>
  <c r="J69" i="8" s="1"/>
  <c r="O38" i="8"/>
  <c r="M66" i="8"/>
  <c r="O68" i="8"/>
  <c r="O35" i="8"/>
  <c r="P26" i="8"/>
  <c r="K62" i="8" s="1"/>
  <c r="Z26" i="8"/>
  <c r="M62" i="8" s="1"/>
  <c r="K27" i="8"/>
  <c r="J63" i="8" s="1"/>
  <c r="AE31" i="8"/>
  <c r="N65" i="8" s="1"/>
  <c r="AM33" i="8"/>
  <c r="O66" i="8"/>
  <c r="P40" i="8"/>
  <c r="K71" i="8" s="1"/>
  <c r="AJ40" i="8"/>
  <c r="O71" i="8" s="1"/>
  <c r="J68" i="8"/>
  <c r="Y35" i="8"/>
  <c r="AM26" i="8"/>
  <c r="AO26" i="8" s="1"/>
  <c r="AO39" i="8" s="1"/>
  <c r="Y34" i="8"/>
  <c r="AI34" i="8"/>
  <c r="AM35" i="8"/>
  <c r="P37" i="8"/>
  <c r="K69" i="8" s="1"/>
  <c r="P34" i="8"/>
  <c r="K67" i="8" s="1"/>
  <c r="U35" i="7"/>
  <c r="L50" i="7" s="1"/>
  <c r="U36" i="7"/>
  <c r="L51" i="7" s="1"/>
  <c r="AD34" i="7"/>
  <c r="AI36" i="7"/>
  <c r="AI29" i="7"/>
  <c r="AI40" i="7"/>
  <c r="Y39" i="7"/>
  <c r="Y31" i="7"/>
  <c r="Y34" i="7"/>
  <c r="Y33" i="7"/>
  <c r="Y38" i="7"/>
  <c r="Y30" i="7"/>
  <c r="P66" i="7"/>
  <c r="AI37" i="7"/>
  <c r="AI32" i="7"/>
  <c r="AP40" i="7"/>
  <c r="P71" i="7" s="1"/>
  <c r="P70" i="7"/>
  <c r="Y29" i="7"/>
  <c r="AI35" i="7"/>
  <c r="AO26" i="7"/>
  <c r="AO30" i="7" s="1"/>
  <c r="U32" i="7"/>
  <c r="L48" i="7" s="1"/>
  <c r="U33" i="7"/>
  <c r="L49" i="7" s="1"/>
  <c r="Y36" i="7"/>
  <c r="Y37" i="7"/>
  <c r="AI39" i="7"/>
  <c r="AI31" i="7"/>
  <c r="AI34" i="7"/>
  <c r="AI33" i="7"/>
  <c r="AI38" i="7"/>
  <c r="AI30" i="7"/>
  <c r="U27" i="7"/>
  <c r="L63" i="7" s="1"/>
  <c r="U29" i="7"/>
  <c r="L46" i="7" s="1"/>
  <c r="AM31" i="7"/>
  <c r="J34" i="7"/>
  <c r="T34" i="7"/>
  <c r="K37" i="7"/>
  <c r="J69" i="7" s="1"/>
  <c r="U37" i="7"/>
  <c r="L69" i="7" s="1"/>
  <c r="AM39" i="7"/>
  <c r="K64" i="7"/>
  <c r="M66" i="7"/>
  <c r="O26" i="7"/>
  <c r="O40" i="7" s="1"/>
  <c r="K34" i="7"/>
  <c r="J67" i="7" s="1"/>
  <c r="AE34" i="7"/>
  <c r="N67" i="7" s="1"/>
  <c r="AM36" i="7"/>
  <c r="Z26" i="7"/>
  <c r="M62" i="7" s="1"/>
  <c r="K27" i="7"/>
  <c r="J63" i="7" s="1"/>
  <c r="AE31" i="7"/>
  <c r="N65" i="7" s="1"/>
  <c r="AM33" i="7"/>
  <c r="U39" i="7"/>
  <c r="L53" i="7" s="1"/>
  <c r="M64" i="7"/>
  <c r="O66" i="7"/>
  <c r="K70" i="7"/>
  <c r="P40" i="7"/>
  <c r="K71" i="7" s="1"/>
  <c r="Z40" i="7"/>
  <c r="M71" i="7" s="1"/>
  <c r="AJ40" i="7"/>
  <c r="O71" i="7" s="1"/>
  <c r="J68" i="7"/>
  <c r="AN27" i="7"/>
  <c r="AN26" i="7"/>
  <c r="AM32" i="7"/>
  <c r="P34" i="7"/>
  <c r="K67" i="7" s="1"/>
  <c r="AM40" i="7"/>
  <c r="J66" i="7"/>
  <c r="AE26" i="7"/>
  <c r="N62" i="7" s="1"/>
  <c r="T29" i="6"/>
  <c r="T33" i="6"/>
  <c r="T38" i="6"/>
  <c r="AP40" i="6"/>
  <c r="P71" i="6" s="1"/>
  <c r="Z29" i="6"/>
  <c r="M46" i="6" s="1"/>
  <c r="Z30" i="6"/>
  <c r="M47" i="6" s="1"/>
  <c r="Z39" i="6"/>
  <c r="M53" i="6" s="1"/>
  <c r="Z38" i="6"/>
  <c r="M52" i="6" s="1"/>
  <c r="T30" i="6"/>
  <c r="T40" i="6"/>
  <c r="T32" i="6"/>
  <c r="T35" i="6"/>
  <c r="T36" i="6"/>
  <c r="T31" i="6"/>
  <c r="T39" i="6"/>
  <c r="AE30" i="6"/>
  <c r="N47" i="6" s="1"/>
  <c r="AE29" i="6"/>
  <c r="N46" i="6" s="1"/>
  <c r="AE38" i="6"/>
  <c r="N52" i="6" s="1"/>
  <c r="AE39" i="6"/>
  <c r="N53" i="6" s="1"/>
  <c r="AJ30" i="6"/>
  <c r="O47" i="6" s="1"/>
  <c r="AJ29" i="6"/>
  <c r="O46" i="6" s="1"/>
  <c r="T34" i="6"/>
  <c r="P39" i="6"/>
  <c r="K53" i="6" s="1"/>
  <c r="P38" i="6"/>
  <c r="K52" i="6" s="1"/>
  <c r="AJ39" i="6"/>
  <c r="O53" i="6" s="1"/>
  <c r="AJ38" i="6"/>
  <c r="O52" i="6" s="1"/>
  <c r="J40" i="6"/>
  <c r="J32" i="6"/>
  <c r="J35" i="6"/>
  <c r="J31" i="6"/>
  <c r="J47" i="6" s="1"/>
  <c r="J36" i="6"/>
  <c r="J39" i="6"/>
  <c r="AD40" i="6"/>
  <c r="AD32" i="6"/>
  <c r="AD39" i="6"/>
  <c r="AD35" i="6"/>
  <c r="AD31" i="6"/>
  <c r="AD36" i="6"/>
  <c r="J37" i="6"/>
  <c r="AD37" i="6"/>
  <c r="AN29" i="6"/>
  <c r="AM34" i="6"/>
  <c r="U40" i="6"/>
  <c r="L71" i="6" s="1"/>
  <c r="J64" i="6"/>
  <c r="N68" i="6"/>
  <c r="O35" i="6"/>
  <c r="K37" i="6"/>
  <c r="J69" i="6" s="1"/>
  <c r="U37" i="6"/>
  <c r="L69" i="6" s="1"/>
  <c r="K64" i="6"/>
  <c r="M66" i="6"/>
  <c r="O68" i="6"/>
  <c r="Y35" i="6"/>
  <c r="K27" i="6"/>
  <c r="J63" i="6" s="1"/>
  <c r="AE31" i="6"/>
  <c r="N65" i="6" s="1"/>
  <c r="O32" i="6"/>
  <c r="Y32" i="6"/>
  <c r="AI32" i="6"/>
  <c r="AM33" i="6"/>
  <c r="O40" i="6"/>
  <c r="Y40" i="6"/>
  <c r="AI40" i="6"/>
  <c r="M64" i="6"/>
  <c r="O66" i="6"/>
  <c r="K70" i="6"/>
  <c r="P26" i="6"/>
  <c r="K62" i="6" s="1"/>
  <c r="AM28" i="6"/>
  <c r="AO26" i="6" s="1"/>
  <c r="O29" i="6"/>
  <c r="AM30" i="6"/>
  <c r="O37" i="6"/>
  <c r="AM38" i="6"/>
  <c r="Z40" i="6"/>
  <c r="M71" i="6" s="1"/>
  <c r="AN27" i="6"/>
  <c r="AN28" i="6"/>
  <c r="P37" i="6"/>
  <c r="K69" i="6" s="1"/>
  <c r="O64" i="6"/>
  <c r="AI35" i="6"/>
  <c r="O31" i="6"/>
  <c r="Y31" i="6"/>
  <c r="AI31" i="6"/>
  <c r="P34" i="6"/>
  <c r="K67" i="6" s="1"/>
  <c r="O39" i="6"/>
  <c r="Y39" i="6"/>
  <c r="AI39" i="6"/>
  <c r="AN32" i="6"/>
  <c r="U30" i="5"/>
  <c r="L47" i="5" s="1"/>
  <c r="U29" i="5"/>
  <c r="L46" i="5" s="1"/>
  <c r="AJ29" i="5"/>
  <c r="O46" i="5" s="1"/>
  <c r="AJ30" i="5"/>
  <c r="O47" i="5" s="1"/>
  <c r="T34" i="5"/>
  <c r="AD30" i="5"/>
  <c r="AD38" i="5"/>
  <c r="Z39" i="5"/>
  <c r="M53" i="5" s="1"/>
  <c r="T40" i="5"/>
  <c r="T32" i="5"/>
  <c r="T39" i="5"/>
  <c r="T36" i="5"/>
  <c r="T31" i="5"/>
  <c r="Z30" i="5"/>
  <c r="M47" i="5" s="1"/>
  <c r="Z29" i="5"/>
  <c r="M46" i="5" s="1"/>
  <c r="P70" i="5"/>
  <c r="AD35" i="5"/>
  <c r="AD34" i="5"/>
  <c r="AD40" i="5"/>
  <c r="AD32" i="5"/>
  <c r="AD36" i="5"/>
  <c r="AD39" i="5"/>
  <c r="AD31" i="5"/>
  <c r="J40" i="5"/>
  <c r="J32" i="5"/>
  <c r="J31" i="5"/>
  <c r="J36" i="5"/>
  <c r="J39" i="5"/>
  <c r="J29" i="5"/>
  <c r="AD29" i="5"/>
  <c r="J33" i="5"/>
  <c r="AD33" i="5"/>
  <c r="J37" i="5"/>
  <c r="AD37" i="5"/>
  <c r="T30" i="5"/>
  <c r="T35" i="5"/>
  <c r="T38" i="5"/>
  <c r="AN29" i="5"/>
  <c r="AM34" i="5"/>
  <c r="K40" i="5"/>
  <c r="J71" i="5" s="1"/>
  <c r="U40" i="5"/>
  <c r="L71" i="5" s="1"/>
  <c r="AE40" i="5"/>
  <c r="N71" i="5" s="1"/>
  <c r="J64" i="5"/>
  <c r="N68" i="5"/>
  <c r="O30" i="5"/>
  <c r="AM31" i="5"/>
  <c r="K37" i="5"/>
  <c r="J69" i="5" s="1"/>
  <c r="U37" i="5"/>
  <c r="L69" i="5" s="1"/>
  <c r="O38" i="5"/>
  <c r="AM39" i="5"/>
  <c r="M66" i="5"/>
  <c r="O68" i="5"/>
  <c r="O35" i="5"/>
  <c r="AI35" i="5"/>
  <c r="P26" i="5"/>
  <c r="K62" i="5" s="1"/>
  <c r="K27" i="5"/>
  <c r="J63" i="5" s="1"/>
  <c r="AE31" i="5"/>
  <c r="N65" i="5" s="1"/>
  <c r="O32" i="5"/>
  <c r="Y32" i="5"/>
  <c r="AI32" i="5"/>
  <c r="AM33" i="5"/>
  <c r="AN36" i="5"/>
  <c r="AP37" i="5" s="1"/>
  <c r="P69" i="5" s="1"/>
  <c r="O40" i="5"/>
  <c r="Y40" i="5"/>
  <c r="AI40" i="5"/>
  <c r="O66" i="5"/>
  <c r="K70" i="5"/>
  <c r="O29" i="5"/>
  <c r="O37" i="5"/>
  <c r="P40" i="5"/>
  <c r="K71" i="5" s="1"/>
  <c r="AJ40" i="5"/>
  <c r="O71" i="5" s="1"/>
  <c r="AM26" i="5"/>
  <c r="AO26" i="5" s="1"/>
  <c r="AO37" i="5" s="1"/>
  <c r="AN27" i="5"/>
  <c r="AM35" i="5"/>
  <c r="P37" i="5"/>
  <c r="K69" i="5" s="1"/>
  <c r="Y35" i="5"/>
  <c r="P34" i="5"/>
  <c r="K67" i="5" s="1"/>
  <c r="AN32" i="5"/>
  <c r="AE33" i="4"/>
  <c r="N49" i="4" s="1"/>
  <c r="AE32" i="4"/>
  <c r="N48" i="4" s="1"/>
  <c r="AI39" i="4"/>
  <c r="AI34" i="4"/>
  <c r="AI33" i="4"/>
  <c r="T29" i="4"/>
  <c r="T35" i="4"/>
  <c r="T38" i="4"/>
  <c r="T30" i="4"/>
  <c r="T33" i="4"/>
  <c r="T36" i="4"/>
  <c r="T37" i="4"/>
  <c r="AI29" i="4"/>
  <c r="J38" i="4"/>
  <c r="J30" i="4"/>
  <c r="AD40" i="4"/>
  <c r="Y37" i="4"/>
  <c r="AD39" i="4"/>
  <c r="AD35" i="4"/>
  <c r="AD38" i="4"/>
  <c r="AD30" i="4"/>
  <c r="AD29" i="4"/>
  <c r="AD33" i="4"/>
  <c r="AD37" i="4"/>
  <c r="AD36" i="4"/>
  <c r="Y29" i="4"/>
  <c r="T40" i="4"/>
  <c r="Y39" i="4"/>
  <c r="Y31" i="4"/>
  <c r="Y34" i="4"/>
  <c r="Y40" i="4"/>
  <c r="Y32" i="4"/>
  <c r="Y33" i="4"/>
  <c r="Y30" i="4"/>
  <c r="T32" i="4"/>
  <c r="Y36" i="4"/>
  <c r="Y38" i="4"/>
  <c r="Z35" i="4"/>
  <c r="M50" i="4" s="1"/>
  <c r="AM31" i="4"/>
  <c r="K37" i="4"/>
  <c r="J69" i="4" s="1"/>
  <c r="U37" i="4"/>
  <c r="L69" i="4" s="1"/>
  <c r="AM39" i="4"/>
  <c r="O26" i="4"/>
  <c r="O36" i="4" s="1"/>
  <c r="K34" i="4"/>
  <c r="J67" i="4" s="1"/>
  <c r="AE34" i="4"/>
  <c r="N67" i="4" s="1"/>
  <c r="P26" i="4"/>
  <c r="K62" i="4" s="1"/>
  <c r="K27" i="4"/>
  <c r="J63" i="4" s="1"/>
  <c r="AE31" i="4"/>
  <c r="N65" i="4" s="1"/>
  <c r="K70" i="4"/>
  <c r="AM28" i="4"/>
  <c r="P40" i="4"/>
  <c r="K71" i="4" s="1"/>
  <c r="Z40" i="4"/>
  <c r="M71" i="4" s="1"/>
  <c r="AJ40" i="4"/>
  <c r="O71" i="4" s="1"/>
  <c r="J68" i="4"/>
  <c r="AN27" i="4"/>
  <c r="AN28" i="4"/>
  <c r="AN30" i="4"/>
  <c r="O64" i="4"/>
  <c r="AM32" i="4"/>
  <c r="P34" i="4"/>
  <c r="K67" i="4" s="1"/>
  <c r="AM40" i="4"/>
  <c r="AI32" i="3"/>
  <c r="O40" i="3"/>
  <c r="O35" i="3"/>
  <c r="AI35" i="3"/>
  <c r="O32" i="3"/>
  <c r="P68" i="3"/>
  <c r="T38" i="3"/>
  <c r="T34" i="3"/>
  <c r="T33" i="3"/>
  <c r="T29" i="3"/>
  <c r="T37" i="3"/>
  <c r="T32" i="3"/>
  <c r="Y36" i="3"/>
  <c r="O39" i="3"/>
  <c r="AI39" i="3"/>
  <c r="T40" i="3"/>
  <c r="AI40" i="3"/>
  <c r="U36" i="3"/>
  <c r="L51" i="3" s="1"/>
  <c r="Y30" i="3"/>
  <c r="Y34" i="3"/>
  <c r="Y38" i="3"/>
  <c r="Y37" i="3"/>
  <c r="Y29" i="3"/>
  <c r="Y33" i="3"/>
  <c r="Y32" i="3"/>
  <c r="T39" i="3"/>
  <c r="AI38" i="3"/>
  <c r="AI34" i="3"/>
  <c r="AI37" i="3"/>
  <c r="AI29" i="3"/>
  <c r="AI33" i="3"/>
  <c r="AI30" i="3"/>
  <c r="O31" i="3"/>
  <c r="Y35" i="3"/>
  <c r="Y40" i="3"/>
  <c r="O33" i="3"/>
  <c r="O34" i="3"/>
  <c r="O37" i="3"/>
  <c r="O29" i="3"/>
  <c r="O38" i="3"/>
  <c r="O30" i="3"/>
  <c r="AI31" i="3"/>
  <c r="J34" i="3"/>
  <c r="J29" i="3"/>
  <c r="J38" i="3"/>
  <c r="J33" i="3"/>
  <c r="J32" i="3"/>
  <c r="O36" i="3"/>
  <c r="AI36" i="3"/>
  <c r="Y39" i="3"/>
  <c r="AJ27" i="3"/>
  <c r="O63" i="3" s="1"/>
  <c r="K34" i="3"/>
  <c r="J67" i="3" s="1"/>
  <c r="AE34" i="3"/>
  <c r="N67" i="3" s="1"/>
  <c r="AM36" i="3"/>
  <c r="J39" i="3"/>
  <c r="J70" i="3"/>
  <c r="P26" i="3"/>
  <c r="K62" i="3" s="1"/>
  <c r="Z26" i="3"/>
  <c r="M62" i="3" s="1"/>
  <c r="K27" i="3"/>
  <c r="J63" i="3" s="1"/>
  <c r="AE31" i="3"/>
  <c r="N65" i="3" s="1"/>
  <c r="M64" i="3"/>
  <c r="O66" i="3"/>
  <c r="K70" i="3"/>
  <c r="Z40" i="3"/>
  <c r="M71" i="3" s="1"/>
  <c r="AJ40" i="3"/>
  <c r="O71" i="3" s="1"/>
  <c r="J68" i="3"/>
  <c r="AM26" i="3"/>
  <c r="AN28" i="3"/>
  <c r="AM35" i="3"/>
  <c r="P37" i="3"/>
  <c r="K69" i="3" s="1"/>
  <c r="Z37" i="3"/>
  <c r="M69" i="3" s="1"/>
  <c r="AJ37" i="3"/>
  <c r="O69" i="3" s="1"/>
  <c r="O64" i="3"/>
  <c r="AM32" i="3"/>
  <c r="P34" i="3"/>
  <c r="K67" i="3" s="1"/>
  <c r="AM40" i="3"/>
  <c r="J66" i="3"/>
  <c r="AE26" i="3"/>
  <c r="N62" i="3" s="1"/>
  <c r="K37" i="1"/>
  <c r="J69" i="1" s="1"/>
  <c r="K27" i="1"/>
  <c r="J63" i="1" s="1"/>
  <c r="J70" i="1"/>
  <c r="K40" i="1"/>
  <c r="J71" i="1" s="1"/>
  <c r="M65" i="1"/>
  <c r="N67" i="1"/>
  <c r="K67" i="1"/>
  <c r="O67" i="1"/>
  <c r="O65" i="1"/>
  <c r="L69" i="1"/>
  <c r="L67" i="1"/>
  <c r="AN38" i="1"/>
  <c r="AM40" i="1"/>
  <c r="AM36" i="1"/>
  <c r="T26" i="1"/>
  <c r="T40" i="1" s="1"/>
  <c r="AM33" i="1"/>
  <c r="AN31" i="1"/>
  <c r="AM35" i="1"/>
  <c r="AM26" i="1"/>
  <c r="AM29" i="1"/>
  <c r="AN27" i="1"/>
  <c r="J26" i="1"/>
  <c r="J34" i="1" s="1"/>
  <c r="Y33" i="1"/>
  <c r="AI26" i="1"/>
  <c r="AI33" i="1" s="1"/>
  <c r="AN30" i="1"/>
  <c r="AN35" i="1"/>
  <c r="AN37" i="1"/>
  <c r="K63" i="1"/>
  <c r="AM28" i="1"/>
  <c r="AN28" i="1"/>
  <c r="AN36" i="1"/>
  <c r="AN26" i="1"/>
  <c r="M63" i="1"/>
  <c r="AM34" i="1"/>
  <c r="AM27" i="1"/>
  <c r="AD26" i="1"/>
  <c r="AD35" i="1" s="1"/>
  <c r="AM31" i="1"/>
  <c r="AN33" i="1"/>
  <c r="AN34" i="1"/>
  <c r="O26" i="1"/>
  <c r="O37" i="1" s="1"/>
  <c r="Y31" i="1"/>
  <c r="L62" i="1"/>
  <c r="AN29" i="1"/>
  <c r="AM30" i="1"/>
  <c r="K69" i="1"/>
  <c r="O69" i="1"/>
  <c r="AM32" i="1"/>
  <c r="AM37" i="1"/>
  <c r="O63" i="1"/>
  <c r="AN32" i="1"/>
  <c r="U35" i="12" l="1"/>
  <c r="L50" i="12" s="1"/>
  <c r="AD29" i="3"/>
  <c r="J40" i="3"/>
  <c r="AD38" i="11"/>
  <c r="J31" i="11"/>
  <c r="J53" i="7"/>
  <c r="Z33" i="8"/>
  <c r="M49" i="8" s="1"/>
  <c r="AD30" i="3"/>
  <c r="Z38" i="8"/>
  <c r="M52" i="8" s="1"/>
  <c r="AD33" i="3"/>
  <c r="J35" i="11"/>
  <c r="T30" i="3"/>
  <c r="K32" i="12"/>
  <c r="J48" i="12" s="1"/>
  <c r="Y35" i="1"/>
  <c r="J37" i="3"/>
  <c r="J32" i="11"/>
  <c r="P29" i="11"/>
  <c r="K46" i="11" s="1"/>
  <c r="J33" i="11"/>
  <c r="AJ39" i="8"/>
  <c r="O53" i="8" s="1"/>
  <c r="K35" i="7"/>
  <c r="J50" i="7" s="1"/>
  <c r="P64" i="10"/>
  <c r="AD34" i="11"/>
  <c r="Z29" i="8"/>
  <c r="M46" i="8" s="1"/>
  <c r="AD30" i="10"/>
  <c r="U29" i="12"/>
  <c r="L46" i="12" s="1"/>
  <c r="J31" i="3"/>
  <c r="J36" i="3"/>
  <c r="J34" i="11"/>
  <c r="J30" i="5"/>
  <c r="U39" i="12"/>
  <c r="L53" i="12" s="1"/>
  <c r="U30" i="12"/>
  <c r="L47" i="12" s="1"/>
  <c r="U38" i="12"/>
  <c r="L52" i="12" s="1"/>
  <c r="K29" i="12"/>
  <c r="J46" i="12" s="1"/>
  <c r="J53" i="12"/>
  <c r="AO32" i="12"/>
  <c r="AO36" i="12"/>
  <c r="AO34" i="12"/>
  <c r="AO31" i="12"/>
  <c r="AO30" i="12"/>
  <c r="AO29" i="12"/>
  <c r="AO37" i="12"/>
  <c r="AO38" i="12"/>
  <c r="AO39" i="12"/>
  <c r="AO35" i="12"/>
  <c r="AO40" i="12"/>
  <c r="K29" i="11"/>
  <c r="U39" i="10"/>
  <c r="L53" i="10" s="1"/>
  <c r="U38" i="10"/>
  <c r="L52" i="10" s="1"/>
  <c r="O37" i="10"/>
  <c r="O34" i="10"/>
  <c r="O29" i="10"/>
  <c r="AP31" i="10"/>
  <c r="P65" i="10" s="1"/>
  <c r="U35" i="8"/>
  <c r="L50" i="8" s="1"/>
  <c r="U36" i="8"/>
  <c r="L51" i="8" s="1"/>
  <c r="AJ36" i="8"/>
  <c r="O51" i="8" s="1"/>
  <c r="AJ38" i="8"/>
  <c r="O52" i="8" s="1"/>
  <c r="T34" i="8"/>
  <c r="AJ33" i="8"/>
  <c r="O49" i="8" s="1"/>
  <c r="AJ29" i="8"/>
  <c r="O46" i="8" s="1"/>
  <c r="Z33" i="7"/>
  <c r="M49" i="7" s="1"/>
  <c r="Z32" i="7"/>
  <c r="M48" i="7" s="1"/>
  <c r="AD30" i="7"/>
  <c r="Y35" i="7"/>
  <c r="AD38" i="7"/>
  <c r="AD33" i="7"/>
  <c r="K32" i="7"/>
  <c r="J48" i="7" s="1"/>
  <c r="AD35" i="7"/>
  <c r="AE35" i="7" s="1"/>
  <c r="N50" i="7" s="1"/>
  <c r="J47" i="7"/>
  <c r="AD31" i="7"/>
  <c r="AD29" i="7"/>
  <c r="P68" i="7"/>
  <c r="AD39" i="7"/>
  <c r="AD40" i="7"/>
  <c r="Y40" i="7"/>
  <c r="AD32" i="7"/>
  <c r="AE33" i="7" s="1"/>
  <c r="N49" i="7" s="1"/>
  <c r="AD36" i="7"/>
  <c r="K38" i="6"/>
  <c r="J52" i="6" s="1"/>
  <c r="P68" i="6"/>
  <c r="K30" i="6"/>
  <c r="K39" i="6"/>
  <c r="K29" i="6"/>
  <c r="J46" i="6" s="1"/>
  <c r="P70" i="6"/>
  <c r="AJ38" i="5"/>
  <c r="O52" i="5" s="1"/>
  <c r="J34" i="5"/>
  <c r="AJ38" i="4"/>
  <c r="O52" i="4" s="1"/>
  <c r="AJ39" i="4"/>
  <c r="O53" i="4" s="1"/>
  <c r="O30" i="4"/>
  <c r="AI30" i="4"/>
  <c r="AI32" i="4"/>
  <c r="AP37" i="4"/>
  <c r="P69" i="4" s="1"/>
  <c r="AI37" i="4"/>
  <c r="AI40" i="4"/>
  <c r="AI35" i="4"/>
  <c r="AI31" i="4"/>
  <c r="AO26" i="4"/>
  <c r="P70" i="3"/>
  <c r="T30" i="1"/>
  <c r="O39" i="1"/>
  <c r="Y37" i="1"/>
  <c r="Y29" i="1"/>
  <c r="Z30" i="1" s="1"/>
  <c r="M47" i="1" s="1"/>
  <c r="T35" i="1"/>
  <c r="Y36" i="1"/>
  <c r="Z36" i="1" s="1"/>
  <c r="M51" i="1" s="1"/>
  <c r="T39" i="1"/>
  <c r="AI39" i="1"/>
  <c r="O32" i="1"/>
  <c r="O36" i="1"/>
  <c r="Y39" i="1"/>
  <c r="Y38" i="1"/>
  <c r="Z33" i="12"/>
  <c r="M49" i="12" s="1"/>
  <c r="Z32" i="12"/>
  <c r="M48" i="12" s="1"/>
  <c r="AJ30" i="12"/>
  <c r="O47" i="12" s="1"/>
  <c r="AJ29" i="12"/>
  <c r="O46" i="12" s="1"/>
  <c r="Z39" i="12"/>
  <c r="M53" i="12" s="1"/>
  <c r="Z38" i="12"/>
  <c r="M52" i="12" s="1"/>
  <c r="Z35" i="12"/>
  <c r="M50" i="12" s="1"/>
  <c r="Z36" i="12"/>
  <c r="M51" i="12" s="1"/>
  <c r="AJ33" i="12"/>
  <c r="O49" i="12" s="1"/>
  <c r="AJ32" i="12"/>
  <c r="O48" i="12" s="1"/>
  <c r="AJ39" i="12"/>
  <c r="O53" i="12" s="1"/>
  <c r="AJ38" i="12"/>
  <c r="O52" i="12" s="1"/>
  <c r="Z30" i="12"/>
  <c r="M47" i="12" s="1"/>
  <c r="Z29" i="12"/>
  <c r="M46" i="12" s="1"/>
  <c r="AJ35" i="12"/>
  <c r="O50" i="12" s="1"/>
  <c r="AJ36" i="12"/>
  <c r="O51" i="12" s="1"/>
  <c r="Y39" i="9"/>
  <c r="O37" i="9"/>
  <c r="AD40" i="9"/>
  <c r="AD32" i="9"/>
  <c r="AD39" i="9"/>
  <c r="Y36" i="9"/>
  <c r="AI39" i="9"/>
  <c r="O38" i="9"/>
  <c r="Y34" i="9"/>
  <c r="Z32" i="9" s="1"/>
  <c r="M48" i="9" s="1"/>
  <c r="O29" i="9"/>
  <c r="Y38" i="9"/>
  <c r="AD37" i="9"/>
  <c r="AD31" i="9"/>
  <c r="AE30" i="9" s="1"/>
  <c r="N47" i="9" s="1"/>
  <c r="O33" i="9"/>
  <c r="Y40" i="9"/>
  <c r="AD36" i="9"/>
  <c r="J38" i="9"/>
  <c r="O34" i="9"/>
  <c r="O31" i="9"/>
  <c r="AI37" i="9"/>
  <c r="O36" i="9"/>
  <c r="AI31" i="9"/>
  <c r="AJ30" i="9" s="1"/>
  <c r="O47" i="9" s="1"/>
  <c r="AI40" i="9"/>
  <c r="J33" i="9"/>
  <c r="AI32" i="9"/>
  <c r="Y37" i="9"/>
  <c r="Y31" i="9"/>
  <c r="Z29" i="9" s="1"/>
  <c r="M46" i="9" s="1"/>
  <c r="Y35" i="9"/>
  <c r="AP40" i="9"/>
  <c r="P71" i="9" s="1"/>
  <c r="T39" i="9"/>
  <c r="T33" i="9"/>
  <c r="T38" i="9"/>
  <c r="T34" i="9"/>
  <c r="T36" i="9"/>
  <c r="T30" i="9"/>
  <c r="T35" i="9"/>
  <c r="U36" i="9" s="1"/>
  <c r="L51" i="9" s="1"/>
  <c r="T40" i="9"/>
  <c r="T31" i="9"/>
  <c r="O35" i="9"/>
  <c r="O39" i="9"/>
  <c r="O30" i="9"/>
  <c r="P70" i="9"/>
  <c r="P68" i="10"/>
  <c r="AP37" i="10"/>
  <c r="P69" i="10" s="1"/>
  <c r="J30" i="10"/>
  <c r="AO26" i="10"/>
  <c r="AO37" i="10" s="1"/>
  <c r="J40" i="10"/>
  <c r="K39" i="10" s="1"/>
  <c r="J29" i="10"/>
  <c r="AI35" i="9"/>
  <c r="AI34" i="9"/>
  <c r="AI38" i="9"/>
  <c r="AO26" i="9"/>
  <c r="AO36" i="9" s="1"/>
  <c r="P68" i="9"/>
  <c r="O40" i="9"/>
  <c r="P39" i="9" s="1"/>
  <c r="K53" i="9" s="1"/>
  <c r="J31" i="9"/>
  <c r="J37" i="9"/>
  <c r="K35" i="9" s="1"/>
  <c r="J50" i="9" s="1"/>
  <c r="J39" i="9"/>
  <c r="P64" i="9"/>
  <c r="J34" i="9"/>
  <c r="J29" i="9"/>
  <c r="AP37" i="9"/>
  <c r="P69" i="9" s="1"/>
  <c r="J40" i="9"/>
  <c r="J30" i="9"/>
  <c r="J32" i="9"/>
  <c r="AI36" i="1"/>
  <c r="AI38" i="1"/>
  <c r="AI40" i="1"/>
  <c r="AD39" i="1"/>
  <c r="AD40" i="1"/>
  <c r="AD38" i="1"/>
  <c r="Y32" i="1"/>
  <c r="Y40" i="1"/>
  <c r="Y34" i="1"/>
  <c r="Z29" i="1"/>
  <c r="M46" i="1" s="1"/>
  <c r="T31" i="1"/>
  <c r="T38" i="1"/>
  <c r="O40" i="1"/>
  <c r="O38" i="1"/>
  <c r="K39" i="7"/>
  <c r="AO33" i="7"/>
  <c r="AO31" i="7"/>
  <c r="K33" i="7"/>
  <c r="J49" i="7" s="1"/>
  <c r="K38" i="7"/>
  <c r="J52" i="7" s="1"/>
  <c r="AO40" i="7"/>
  <c r="AP31" i="7"/>
  <c r="P65" i="7" s="1"/>
  <c r="K29" i="7"/>
  <c r="J46" i="7" s="1"/>
  <c r="AO39" i="7"/>
  <c r="K36" i="7"/>
  <c r="J51" i="7" s="1"/>
  <c r="K30" i="7"/>
  <c r="AO36" i="7"/>
  <c r="AP34" i="7"/>
  <c r="P67" i="7" s="1"/>
  <c r="P64" i="7"/>
  <c r="AJ29" i="11"/>
  <c r="O46" i="11" s="1"/>
  <c r="AJ30" i="11"/>
  <c r="O47" i="11" s="1"/>
  <c r="AI34" i="11"/>
  <c r="AI33" i="11"/>
  <c r="AI38" i="11"/>
  <c r="AI39" i="11"/>
  <c r="AJ38" i="11" s="1"/>
  <c r="O52" i="11" s="1"/>
  <c r="AI31" i="11"/>
  <c r="AI32" i="11"/>
  <c r="AI36" i="11"/>
  <c r="AI37" i="11"/>
  <c r="AD37" i="11"/>
  <c r="AD35" i="11"/>
  <c r="AD29" i="11"/>
  <c r="AE30" i="11" s="1"/>
  <c r="N47" i="11" s="1"/>
  <c r="AD36" i="11"/>
  <c r="AD33" i="11"/>
  <c r="AD32" i="11"/>
  <c r="AE32" i="11" s="1"/>
  <c r="N48" i="11" s="1"/>
  <c r="AD39" i="11"/>
  <c r="AE38" i="11" s="1"/>
  <c r="N52" i="11" s="1"/>
  <c r="P64" i="11"/>
  <c r="AP37" i="11"/>
  <c r="P69" i="11" s="1"/>
  <c r="T30" i="11"/>
  <c r="U30" i="11" s="1"/>
  <c r="L47" i="11" s="1"/>
  <c r="T40" i="11"/>
  <c r="T36" i="11"/>
  <c r="T39" i="11"/>
  <c r="T33" i="11"/>
  <c r="U32" i="11" s="1"/>
  <c r="L48" i="11" s="1"/>
  <c r="T35" i="11"/>
  <c r="AP31" i="11"/>
  <c r="P65" i="11" s="1"/>
  <c r="P68" i="11"/>
  <c r="P30" i="11"/>
  <c r="K47" i="11" s="1"/>
  <c r="J36" i="11"/>
  <c r="AP26" i="11"/>
  <c r="P62" i="11" s="1"/>
  <c r="AP40" i="11"/>
  <c r="P71" i="11" s="1"/>
  <c r="AP34" i="11"/>
  <c r="P67" i="11" s="1"/>
  <c r="AJ30" i="8"/>
  <c r="O47" i="8" s="1"/>
  <c r="AP26" i="8"/>
  <c r="P62" i="8" s="1"/>
  <c r="AO40" i="8"/>
  <c r="AP27" i="8"/>
  <c r="P63" i="8" s="1"/>
  <c r="AO38" i="8"/>
  <c r="AO36" i="8"/>
  <c r="AO33" i="8"/>
  <c r="AO29" i="6"/>
  <c r="AO39" i="6"/>
  <c r="AP27" i="6"/>
  <c r="P63" i="6" s="1"/>
  <c r="J53" i="6"/>
  <c r="AO30" i="6"/>
  <c r="AP37" i="6"/>
  <c r="P69" i="6" s="1"/>
  <c r="AP34" i="4"/>
  <c r="P67" i="4" s="1"/>
  <c r="P68" i="4"/>
  <c r="J33" i="4"/>
  <c r="J31" i="4"/>
  <c r="AE35" i="3"/>
  <c r="N50" i="3" s="1"/>
  <c r="AD38" i="3"/>
  <c r="AD37" i="3"/>
  <c r="AD36" i="3"/>
  <c r="AE36" i="3" s="1"/>
  <c r="N51" i="3" s="1"/>
  <c r="AO26" i="3"/>
  <c r="AO34" i="3" s="1"/>
  <c r="AD39" i="3"/>
  <c r="AD32" i="3"/>
  <c r="AD34" i="3"/>
  <c r="AE32" i="3" s="1"/>
  <c r="N48" i="3" s="1"/>
  <c r="AD31" i="3"/>
  <c r="AE29" i="3" s="1"/>
  <c r="N46" i="3" s="1"/>
  <c r="AD40" i="3"/>
  <c r="AP37" i="3"/>
  <c r="P69" i="3" s="1"/>
  <c r="K35" i="3"/>
  <c r="J50" i="3" s="1"/>
  <c r="P70" i="11"/>
  <c r="AP27" i="11"/>
  <c r="P63" i="11" s="1"/>
  <c r="P66" i="11"/>
  <c r="AO30" i="3"/>
  <c r="P64" i="3"/>
  <c r="AP27" i="5"/>
  <c r="P63" i="5" s="1"/>
  <c r="P68" i="5"/>
  <c r="J35" i="5"/>
  <c r="K35" i="5" s="1"/>
  <c r="J50" i="5" s="1"/>
  <c r="P64" i="4"/>
  <c r="P66" i="4"/>
  <c r="J35" i="4"/>
  <c r="AP40" i="4"/>
  <c r="P71" i="4" s="1"/>
  <c r="J34" i="4"/>
  <c r="P70" i="4"/>
  <c r="J29" i="4"/>
  <c r="J40" i="4"/>
  <c r="J37" i="4"/>
  <c r="J39" i="4"/>
  <c r="AP34" i="3"/>
  <c r="P67" i="3" s="1"/>
  <c r="AP40" i="3"/>
  <c r="P71" i="3" s="1"/>
  <c r="AP26" i="3"/>
  <c r="P62" i="3" s="1"/>
  <c r="P66" i="3"/>
  <c r="AP31" i="3"/>
  <c r="P65" i="3" s="1"/>
  <c r="AP37" i="8"/>
  <c r="P69" i="8" s="1"/>
  <c r="P68" i="8"/>
  <c r="AP40" i="8"/>
  <c r="P71" i="8" s="1"/>
  <c r="P70" i="8"/>
  <c r="AP37" i="7"/>
  <c r="P69" i="7" s="1"/>
  <c r="AP26" i="6"/>
  <c r="P62" i="6" s="1"/>
  <c r="K39" i="5"/>
  <c r="K38" i="5"/>
  <c r="J52" i="5" s="1"/>
  <c r="J53" i="5"/>
  <c r="AP27" i="4"/>
  <c r="P63" i="4" s="1"/>
  <c r="AP31" i="4"/>
  <c r="P65" i="4" s="1"/>
  <c r="K36" i="3"/>
  <c r="J51" i="3" s="1"/>
  <c r="AO33" i="3"/>
  <c r="AO40" i="3"/>
  <c r="AP27" i="3"/>
  <c r="P63" i="3" s="1"/>
  <c r="AP31" i="9"/>
  <c r="P65" i="9" s="1"/>
  <c r="AO35" i="11"/>
  <c r="AO33" i="11"/>
  <c r="AO39" i="11"/>
  <c r="Z35" i="11"/>
  <c r="M50" i="11" s="1"/>
  <c r="Z36" i="11"/>
  <c r="M51" i="11" s="1"/>
  <c r="AO30" i="11"/>
  <c r="Z29" i="11"/>
  <c r="M46" i="11" s="1"/>
  <c r="Z30" i="11"/>
  <c r="M47" i="11" s="1"/>
  <c r="K30" i="11"/>
  <c r="J47" i="11"/>
  <c r="J46" i="11"/>
  <c r="AO34" i="11"/>
  <c r="P39" i="11"/>
  <c r="K53" i="11" s="1"/>
  <c r="P38" i="11"/>
  <c r="K52" i="11" s="1"/>
  <c r="AO38" i="11"/>
  <c r="P36" i="11"/>
  <c r="K51" i="11" s="1"/>
  <c r="P35" i="11"/>
  <c r="K50" i="11" s="1"/>
  <c r="K38" i="11"/>
  <c r="J52" i="11" s="1"/>
  <c r="J53" i="11"/>
  <c r="K39" i="11"/>
  <c r="P32" i="11"/>
  <c r="K48" i="11" s="1"/>
  <c r="P33" i="11"/>
  <c r="K49" i="11" s="1"/>
  <c r="AO31" i="11"/>
  <c r="Z39" i="11"/>
  <c r="M53" i="11" s="1"/>
  <c r="Z38" i="11"/>
  <c r="M52" i="11" s="1"/>
  <c r="AO32" i="11"/>
  <c r="AO40" i="11"/>
  <c r="AO37" i="11"/>
  <c r="K33" i="11"/>
  <c r="J49" i="11" s="1"/>
  <c r="K32" i="11"/>
  <c r="J48" i="11" s="1"/>
  <c r="U33" i="11"/>
  <c r="L49" i="11" s="1"/>
  <c r="Z32" i="11"/>
  <c r="M48" i="11" s="1"/>
  <c r="Z33" i="11"/>
  <c r="M49" i="11" s="1"/>
  <c r="AO36" i="11"/>
  <c r="Z39" i="10"/>
  <c r="M53" i="10" s="1"/>
  <c r="Z38" i="10"/>
  <c r="M52" i="10" s="1"/>
  <c r="AE30" i="10"/>
  <c r="N47" i="10" s="1"/>
  <c r="AE29" i="10"/>
  <c r="N46" i="10" s="1"/>
  <c r="K35" i="10"/>
  <c r="J50" i="10" s="1"/>
  <c r="K36" i="10"/>
  <c r="J51" i="10" s="1"/>
  <c r="U30" i="10"/>
  <c r="L47" i="10" s="1"/>
  <c r="U29" i="10"/>
  <c r="L46" i="10" s="1"/>
  <c r="K33" i="10"/>
  <c r="J49" i="10" s="1"/>
  <c r="K32" i="10"/>
  <c r="J48" i="10" s="1"/>
  <c r="AJ39" i="10"/>
  <c r="O53" i="10" s="1"/>
  <c r="AJ38" i="10"/>
  <c r="O52" i="10" s="1"/>
  <c r="AJ35" i="10"/>
  <c r="O50" i="10" s="1"/>
  <c r="AJ36" i="10"/>
  <c r="O51" i="10" s="1"/>
  <c r="P66" i="10"/>
  <c r="AP34" i="10"/>
  <c r="P67" i="10" s="1"/>
  <c r="O36" i="10"/>
  <c r="O39" i="10"/>
  <c r="O31" i="10"/>
  <c r="O32" i="10"/>
  <c r="O33" i="10"/>
  <c r="O30" i="10"/>
  <c r="O38" i="10"/>
  <c r="AE35" i="10"/>
  <c r="N50" i="10" s="1"/>
  <c r="AE36" i="10"/>
  <c r="N51" i="10" s="1"/>
  <c r="AJ32" i="10"/>
  <c r="O48" i="10" s="1"/>
  <c r="AJ33" i="10"/>
  <c r="O49" i="10" s="1"/>
  <c r="U35" i="10"/>
  <c r="L50" i="10" s="1"/>
  <c r="U36" i="10"/>
  <c r="L51" i="10" s="1"/>
  <c r="P30" i="10"/>
  <c r="K47" i="10" s="1"/>
  <c r="P29" i="10"/>
  <c r="K46" i="10" s="1"/>
  <c r="AE33" i="10"/>
  <c r="N49" i="10" s="1"/>
  <c r="AE32" i="10"/>
  <c r="N48" i="10" s="1"/>
  <c r="U33" i="10"/>
  <c r="L49" i="10" s="1"/>
  <c r="U32" i="10"/>
  <c r="L48" i="10" s="1"/>
  <c r="Z29" i="10"/>
  <c r="M46" i="10" s="1"/>
  <c r="Z30" i="10"/>
  <c r="M47" i="10" s="1"/>
  <c r="O35" i="10"/>
  <c r="AJ29" i="10"/>
  <c r="O46" i="10" s="1"/>
  <c r="AJ30" i="10"/>
  <c r="O47" i="10" s="1"/>
  <c r="AP26" i="10"/>
  <c r="P62" i="10" s="1"/>
  <c r="Z35" i="10"/>
  <c r="M50" i="10" s="1"/>
  <c r="Z36" i="10"/>
  <c r="M51" i="10" s="1"/>
  <c r="Z32" i="10"/>
  <c r="M48" i="10" s="1"/>
  <c r="Z33" i="10"/>
  <c r="M49" i="10" s="1"/>
  <c r="AE38" i="10"/>
  <c r="N52" i="10" s="1"/>
  <c r="AE39" i="10"/>
  <c r="N53" i="10" s="1"/>
  <c r="P66" i="9"/>
  <c r="AP34" i="9"/>
  <c r="P67" i="9" s="1"/>
  <c r="P38" i="9"/>
  <c r="K52" i="9" s="1"/>
  <c r="AP27" i="9"/>
  <c r="P63" i="9" s="1"/>
  <c r="AP26" i="9"/>
  <c r="P62" i="9" s="1"/>
  <c r="Z33" i="9"/>
  <c r="M49" i="9" s="1"/>
  <c r="AE33" i="9"/>
  <c r="N49" i="9" s="1"/>
  <c r="AE32" i="9"/>
  <c r="N48" i="9" s="1"/>
  <c r="AE36" i="8"/>
  <c r="N51" i="8" s="1"/>
  <c r="AE35" i="8"/>
  <c r="N50" i="8" s="1"/>
  <c r="K38" i="8"/>
  <c r="J52" i="8" s="1"/>
  <c r="J53" i="8"/>
  <c r="K39" i="8"/>
  <c r="U30" i="8"/>
  <c r="L47" i="8" s="1"/>
  <c r="U29" i="8"/>
  <c r="L46" i="8" s="1"/>
  <c r="AE38" i="8"/>
  <c r="N52" i="8" s="1"/>
  <c r="AE39" i="8"/>
  <c r="N53" i="8" s="1"/>
  <c r="Z35" i="8"/>
  <c r="M50" i="8" s="1"/>
  <c r="Z36" i="8"/>
  <c r="M51" i="8" s="1"/>
  <c r="P64" i="8"/>
  <c r="AP31" i="8"/>
  <c r="P65" i="8" s="1"/>
  <c r="K36" i="8"/>
  <c r="J51" i="8" s="1"/>
  <c r="K35" i="8"/>
  <c r="J50" i="8" s="1"/>
  <c r="P39" i="8"/>
  <c r="K53" i="8" s="1"/>
  <c r="P38" i="8"/>
  <c r="K52" i="8" s="1"/>
  <c r="U33" i="8"/>
  <c r="L49" i="8" s="1"/>
  <c r="U32" i="8"/>
  <c r="L48" i="8" s="1"/>
  <c r="AO37" i="8"/>
  <c r="AO31" i="8"/>
  <c r="AO30" i="8"/>
  <c r="AO32" i="8"/>
  <c r="AO29" i="8"/>
  <c r="P35" i="8"/>
  <c r="K50" i="8" s="1"/>
  <c r="P36" i="8"/>
  <c r="K51" i="8" s="1"/>
  <c r="K33" i="8"/>
  <c r="J49" i="8" s="1"/>
  <c r="K32" i="8"/>
  <c r="J48" i="8" s="1"/>
  <c r="AE33" i="8"/>
  <c r="N49" i="8" s="1"/>
  <c r="AE32" i="8"/>
  <c r="N48" i="8" s="1"/>
  <c r="K30" i="8"/>
  <c r="J47" i="8"/>
  <c r="K29" i="8"/>
  <c r="J46" i="8" s="1"/>
  <c r="AE30" i="8"/>
  <c r="N47" i="8" s="1"/>
  <c r="AE29" i="8"/>
  <c r="N46" i="8" s="1"/>
  <c r="U38" i="8"/>
  <c r="L52" i="8" s="1"/>
  <c r="U39" i="8"/>
  <c r="L53" i="8" s="1"/>
  <c r="AO35" i="8"/>
  <c r="AO34" i="8"/>
  <c r="P66" i="8"/>
  <c r="AP34" i="8"/>
  <c r="P67" i="8" s="1"/>
  <c r="AE38" i="7"/>
  <c r="N52" i="7" s="1"/>
  <c r="AE39" i="7"/>
  <c r="N53" i="7" s="1"/>
  <c r="AO32" i="7"/>
  <c r="AO37" i="7"/>
  <c r="O32" i="7"/>
  <c r="AO34" i="7"/>
  <c r="AE36" i="7"/>
  <c r="N51" i="7" s="1"/>
  <c r="O36" i="7"/>
  <c r="AP27" i="7"/>
  <c r="P63" i="7" s="1"/>
  <c r="AP26" i="7"/>
  <c r="P62" i="7" s="1"/>
  <c r="AJ36" i="7"/>
  <c r="O51" i="7" s="1"/>
  <c r="AJ35" i="7"/>
  <c r="O50" i="7" s="1"/>
  <c r="AE30" i="7"/>
  <c r="N47" i="7" s="1"/>
  <c r="AE29" i="7"/>
  <c r="N46" i="7" s="1"/>
  <c r="O35" i="7"/>
  <c r="Z39" i="7"/>
  <c r="M53" i="7" s="1"/>
  <c r="Z38" i="7"/>
  <c r="M52" i="7" s="1"/>
  <c r="AJ29" i="7"/>
  <c r="O46" i="7" s="1"/>
  <c r="AJ30" i="7"/>
  <c r="O47" i="7" s="1"/>
  <c r="O39" i="7"/>
  <c r="O31" i="7"/>
  <c r="O34" i="7"/>
  <c r="O33" i="7"/>
  <c r="O38" i="7"/>
  <c r="O30" i="7"/>
  <c r="AJ32" i="7"/>
  <c r="O48" i="7" s="1"/>
  <c r="AJ33" i="7"/>
  <c r="O49" i="7" s="1"/>
  <c r="Z29" i="7"/>
  <c r="M46" i="7" s="1"/>
  <c r="Z30" i="7"/>
  <c r="M47" i="7" s="1"/>
  <c r="O37" i="7"/>
  <c r="AO38" i="7"/>
  <c r="AO35" i="7"/>
  <c r="AJ39" i="7"/>
  <c r="O53" i="7" s="1"/>
  <c r="AJ38" i="7"/>
  <c r="O52" i="7" s="1"/>
  <c r="AO29" i="7"/>
  <c r="O29" i="7"/>
  <c r="P32" i="6"/>
  <c r="K48" i="6" s="1"/>
  <c r="P33" i="6"/>
  <c r="K49" i="6" s="1"/>
  <c r="AO38" i="6"/>
  <c r="P35" i="6"/>
  <c r="K50" i="6" s="1"/>
  <c r="P36" i="6"/>
  <c r="K51" i="6" s="1"/>
  <c r="AO35" i="6"/>
  <c r="AO31" i="6"/>
  <c r="AO32" i="6"/>
  <c r="P66" i="6"/>
  <c r="AP34" i="6"/>
  <c r="P67" i="6" s="1"/>
  <c r="Z35" i="6"/>
  <c r="M50" i="6" s="1"/>
  <c r="Z36" i="6"/>
  <c r="M51" i="6" s="1"/>
  <c r="AO36" i="6"/>
  <c r="U33" i="6"/>
  <c r="L49" i="6" s="1"/>
  <c r="U32" i="6"/>
  <c r="L48" i="6" s="1"/>
  <c r="AO33" i="6"/>
  <c r="AE35" i="6"/>
  <c r="N50" i="6" s="1"/>
  <c r="AE36" i="6"/>
  <c r="N51" i="6" s="1"/>
  <c r="K33" i="6"/>
  <c r="J49" i="6" s="1"/>
  <c r="K32" i="6"/>
  <c r="J48" i="6" s="1"/>
  <c r="U38" i="6"/>
  <c r="L52" i="6" s="1"/>
  <c r="U39" i="6"/>
  <c r="L53" i="6" s="1"/>
  <c r="AJ35" i="6"/>
  <c r="O50" i="6" s="1"/>
  <c r="AJ36" i="6"/>
  <c r="O51" i="6" s="1"/>
  <c r="U35" i="6"/>
  <c r="L50" i="6" s="1"/>
  <c r="U36" i="6"/>
  <c r="L51" i="6" s="1"/>
  <c r="P29" i="6"/>
  <c r="K46" i="6" s="1"/>
  <c r="P30" i="6"/>
  <c r="K47" i="6" s="1"/>
  <c r="K35" i="6"/>
  <c r="J50" i="6" s="1"/>
  <c r="K36" i="6"/>
  <c r="J51" i="6" s="1"/>
  <c r="AO37" i="6"/>
  <c r="AJ32" i="6"/>
  <c r="O48" i="6" s="1"/>
  <c r="AJ33" i="6"/>
  <c r="O49" i="6" s="1"/>
  <c r="AO34" i="6"/>
  <c r="AO40" i="6"/>
  <c r="Z32" i="6"/>
  <c r="M48" i="6" s="1"/>
  <c r="Z33" i="6"/>
  <c r="M49" i="6" s="1"/>
  <c r="P64" i="6"/>
  <c r="AP31" i="6"/>
  <c r="P65" i="6" s="1"/>
  <c r="AE33" i="6"/>
  <c r="N49" i="6" s="1"/>
  <c r="AE32" i="6"/>
  <c r="N48" i="6" s="1"/>
  <c r="U30" i="6"/>
  <c r="L47" i="6" s="1"/>
  <c r="U29" i="6"/>
  <c r="L46" i="6" s="1"/>
  <c r="U35" i="5"/>
  <c r="L50" i="5" s="1"/>
  <c r="U36" i="5"/>
  <c r="L51" i="5" s="1"/>
  <c r="K33" i="5"/>
  <c r="J49" i="5" s="1"/>
  <c r="K32" i="5"/>
  <c r="J48" i="5" s="1"/>
  <c r="AO35" i="5"/>
  <c r="P32" i="5"/>
  <c r="K48" i="5" s="1"/>
  <c r="P33" i="5"/>
  <c r="K49" i="5" s="1"/>
  <c r="AO39" i="5"/>
  <c r="AP26" i="5"/>
  <c r="P62" i="5" s="1"/>
  <c r="AO38" i="5"/>
  <c r="AJ32" i="5"/>
  <c r="O48" i="5" s="1"/>
  <c r="AJ33" i="5"/>
  <c r="O49" i="5" s="1"/>
  <c r="U33" i="5"/>
  <c r="L49" i="5" s="1"/>
  <c r="U32" i="5"/>
  <c r="L48" i="5" s="1"/>
  <c r="Z32" i="5"/>
  <c r="M48" i="5" s="1"/>
  <c r="Z33" i="5"/>
  <c r="M49" i="5" s="1"/>
  <c r="P39" i="5"/>
  <c r="K53" i="5" s="1"/>
  <c r="P38" i="5"/>
  <c r="K52" i="5" s="1"/>
  <c r="AO36" i="5"/>
  <c r="AO29" i="5"/>
  <c r="AE30" i="5"/>
  <c r="N47" i="5" s="1"/>
  <c r="AE29" i="5"/>
  <c r="N46" i="5" s="1"/>
  <c r="AO32" i="5"/>
  <c r="AO34" i="5"/>
  <c r="K30" i="5"/>
  <c r="J47" i="5"/>
  <c r="K29" i="5"/>
  <c r="J46" i="5" s="1"/>
  <c r="AO30" i="5"/>
  <c r="AE38" i="5"/>
  <c r="N52" i="5" s="1"/>
  <c r="AE39" i="5"/>
  <c r="N53" i="5" s="1"/>
  <c r="Z35" i="5"/>
  <c r="M50" i="5" s="1"/>
  <c r="Z36" i="5"/>
  <c r="M51" i="5" s="1"/>
  <c r="P66" i="5"/>
  <c r="AP34" i="5"/>
  <c r="P67" i="5" s="1"/>
  <c r="AJ35" i="5"/>
  <c r="O50" i="5" s="1"/>
  <c r="AJ36" i="5"/>
  <c r="O51" i="5" s="1"/>
  <c r="AO31" i="5"/>
  <c r="P64" i="5"/>
  <c r="AP31" i="5"/>
  <c r="P65" i="5" s="1"/>
  <c r="AE33" i="5"/>
  <c r="N49" i="5" s="1"/>
  <c r="AE32" i="5"/>
  <c r="N48" i="5" s="1"/>
  <c r="AE35" i="5"/>
  <c r="N50" i="5" s="1"/>
  <c r="AE36" i="5"/>
  <c r="N51" i="5" s="1"/>
  <c r="P29" i="5"/>
  <c r="K46" i="5" s="1"/>
  <c r="P30" i="5"/>
  <c r="K47" i="5" s="1"/>
  <c r="AO33" i="5"/>
  <c r="P35" i="5"/>
  <c r="K50" i="5" s="1"/>
  <c r="P36" i="5"/>
  <c r="K51" i="5" s="1"/>
  <c r="U38" i="5"/>
  <c r="L52" i="5" s="1"/>
  <c r="U39" i="5"/>
  <c r="L53" i="5" s="1"/>
  <c r="AO40" i="5"/>
  <c r="AO38" i="4"/>
  <c r="AO37" i="4"/>
  <c r="AO33" i="4"/>
  <c r="AO35" i="4"/>
  <c r="AO29" i="4"/>
  <c r="AO34" i="4"/>
  <c r="AO30" i="4"/>
  <c r="AO36" i="4"/>
  <c r="U33" i="4"/>
  <c r="L49" i="4" s="1"/>
  <c r="U32" i="4"/>
  <c r="L48" i="4" s="1"/>
  <c r="AE30" i="4"/>
  <c r="N47" i="4" s="1"/>
  <c r="AE29" i="4"/>
  <c r="N46" i="4" s="1"/>
  <c r="AO39" i="4"/>
  <c r="AE38" i="4"/>
  <c r="N52" i="4" s="1"/>
  <c r="AE39" i="4"/>
  <c r="N53" i="4" s="1"/>
  <c r="AP26" i="4"/>
  <c r="P62" i="4" s="1"/>
  <c r="AJ32" i="4"/>
  <c r="O48" i="4" s="1"/>
  <c r="AJ33" i="4"/>
  <c r="O49" i="4" s="1"/>
  <c r="U30" i="4"/>
  <c r="L47" i="4" s="1"/>
  <c r="U29" i="4"/>
  <c r="L46" i="4" s="1"/>
  <c r="Z32" i="4"/>
  <c r="M48" i="4" s="1"/>
  <c r="Z33" i="4"/>
  <c r="M49" i="4" s="1"/>
  <c r="AE35" i="4"/>
  <c r="N50" i="4" s="1"/>
  <c r="AE36" i="4"/>
  <c r="N51" i="4" s="1"/>
  <c r="U35" i="4"/>
  <c r="L50" i="4" s="1"/>
  <c r="U36" i="4"/>
  <c r="L51" i="4" s="1"/>
  <c r="O39" i="4"/>
  <c r="O31" i="4"/>
  <c r="O34" i="4"/>
  <c r="O33" i="4"/>
  <c r="O40" i="4"/>
  <c r="O32" i="4"/>
  <c r="O37" i="4"/>
  <c r="O29" i="4"/>
  <c r="AO40" i="4"/>
  <c r="Z39" i="4"/>
  <c r="M53" i="4" s="1"/>
  <c r="Z38" i="4"/>
  <c r="M52" i="4" s="1"/>
  <c r="Z29" i="4"/>
  <c r="M46" i="4" s="1"/>
  <c r="Z30" i="4"/>
  <c r="M47" i="4" s="1"/>
  <c r="O38" i="4"/>
  <c r="AJ29" i="4"/>
  <c r="O46" i="4" s="1"/>
  <c r="AJ30" i="4"/>
  <c r="O47" i="4" s="1"/>
  <c r="AO31" i="4"/>
  <c r="AJ36" i="4"/>
  <c r="O51" i="4" s="1"/>
  <c r="AJ35" i="4"/>
  <c r="O50" i="4" s="1"/>
  <c r="AO32" i="4"/>
  <c r="O35" i="4"/>
  <c r="U38" i="4"/>
  <c r="L52" i="4" s="1"/>
  <c r="U39" i="4"/>
  <c r="L53" i="4" s="1"/>
  <c r="AE30" i="3"/>
  <c r="N47" i="3" s="1"/>
  <c r="AO36" i="3"/>
  <c r="AO38" i="3"/>
  <c r="Z32" i="3"/>
  <c r="M48" i="3" s="1"/>
  <c r="Z33" i="3"/>
  <c r="M49" i="3" s="1"/>
  <c r="AO39" i="3"/>
  <c r="U33" i="3"/>
  <c r="L49" i="3" s="1"/>
  <c r="U32" i="3"/>
  <c r="L48" i="3" s="1"/>
  <c r="AJ35" i="3"/>
  <c r="O50" i="3" s="1"/>
  <c r="AJ36" i="3"/>
  <c r="O51" i="3" s="1"/>
  <c r="J47" i="3"/>
  <c r="K30" i="3"/>
  <c r="K29" i="3"/>
  <c r="J46" i="3" s="1"/>
  <c r="U38" i="3"/>
  <c r="L52" i="3" s="1"/>
  <c r="U39" i="3"/>
  <c r="L53" i="3" s="1"/>
  <c r="AJ29" i="3"/>
  <c r="O46" i="3" s="1"/>
  <c r="AJ30" i="3"/>
  <c r="O47" i="3" s="1"/>
  <c r="AJ39" i="3"/>
  <c r="O53" i="3" s="1"/>
  <c r="AJ38" i="3"/>
  <c r="O52" i="3" s="1"/>
  <c r="Z29" i="3"/>
  <c r="M46" i="3" s="1"/>
  <c r="Z30" i="3"/>
  <c r="M47" i="3" s="1"/>
  <c r="P36" i="3"/>
  <c r="K51" i="3" s="1"/>
  <c r="P35" i="3"/>
  <c r="K50" i="3" s="1"/>
  <c r="P39" i="3"/>
  <c r="K53" i="3" s="1"/>
  <c r="P38" i="3"/>
  <c r="K52" i="3" s="1"/>
  <c r="Z36" i="3"/>
  <c r="M51" i="3" s="1"/>
  <c r="Z35" i="3"/>
  <c r="M50" i="3" s="1"/>
  <c r="U30" i="3"/>
  <c r="L47" i="3" s="1"/>
  <c r="U29" i="3"/>
  <c r="L46" i="3" s="1"/>
  <c r="P32" i="3"/>
  <c r="K48" i="3" s="1"/>
  <c r="P33" i="3"/>
  <c r="K49" i="3" s="1"/>
  <c r="K32" i="3"/>
  <c r="J48" i="3" s="1"/>
  <c r="K33" i="3"/>
  <c r="J49" i="3" s="1"/>
  <c r="K38" i="3"/>
  <c r="J52" i="3" s="1"/>
  <c r="J53" i="3"/>
  <c r="K39" i="3"/>
  <c r="P29" i="3"/>
  <c r="K46" i="3" s="1"/>
  <c r="P30" i="3"/>
  <c r="K47" i="3" s="1"/>
  <c r="Z39" i="3"/>
  <c r="M53" i="3" s="1"/>
  <c r="Z38" i="3"/>
  <c r="M52" i="3" s="1"/>
  <c r="AJ32" i="3"/>
  <c r="O48" i="3" s="1"/>
  <c r="AJ33" i="3"/>
  <c r="O49" i="3" s="1"/>
  <c r="J39" i="1"/>
  <c r="P70" i="1"/>
  <c r="AP40" i="1"/>
  <c r="P71" i="1" s="1"/>
  <c r="AP37" i="1"/>
  <c r="P69" i="1" s="1"/>
  <c r="P68" i="1"/>
  <c r="AP31" i="1"/>
  <c r="P65" i="1" s="1"/>
  <c r="P64" i="1"/>
  <c r="J35" i="1"/>
  <c r="J38" i="1"/>
  <c r="AP34" i="1"/>
  <c r="P67" i="1" s="1"/>
  <c r="P66" i="1"/>
  <c r="AP27" i="1"/>
  <c r="P63" i="1" s="1"/>
  <c r="AP26" i="1"/>
  <c r="P62" i="1" s="1"/>
  <c r="AO26" i="1"/>
  <c r="AO39" i="1" s="1"/>
  <c r="J40" i="1"/>
  <c r="J37" i="1"/>
  <c r="J29" i="1"/>
  <c r="J36" i="1"/>
  <c r="T33" i="1"/>
  <c r="O33" i="1"/>
  <c r="T36" i="1"/>
  <c r="AI35" i="1"/>
  <c r="T29" i="1"/>
  <c r="T32" i="1"/>
  <c r="T37" i="1"/>
  <c r="T34" i="1"/>
  <c r="O29" i="1"/>
  <c r="O31" i="1"/>
  <c r="O30" i="1"/>
  <c r="AI37" i="1"/>
  <c r="J33" i="1"/>
  <c r="AI30" i="1"/>
  <c r="J31" i="1"/>
  <c r="AD32" i="1"/>
  <c r="AD29" i="1"/>
  <c r="J32" i="1"/>
  <c r="J30" i="1"/>
  <c r="O34" i="1"/>
  <c r="O35" i="1"/>
  <c r="AI32" i="1"/>
  <c r="AD30" i="1"/>
  <c r="AD37" i="1"/>
  <c r="AI31" i="1"/>
  <c r="AI29" i="1"/>
  <c r="AD31" i="1"/>
  <c r="AI34" i="1"/>
  <c r="AD33" i="1"/>
  <c r="AD36" i="1"/>
  <c r="AD34" i="1"/>
  <c r="Z38" i="1" l="1"/>
  <c r="M52" i="1" s="1"/>
  <c r="K30" i="10"/>
  <c r="Z35" i="9"/>
  <c r="M50" i="9" s="1"/>
  <c r="AE35" i="9"/>
  <c r="N50" i="9" s="1"/>
  <c r="AO31" i="10"/>
  <c r="AO30" i="10"/>
  <c r="Z39" i="9"/>
  <c r="M53" i="9" s="1"/>
  <c r="Z35" i="1"/>
  <c r="M50" i="1" s="1"/>
  <c r="AE33" i="11"/>
  <c r="N49" i="11" s="1"/>
  <c r="K32" i="4"/>
  <c r="J48" i="4" s="1"/>
  <c r="AJ36" i="11"/>
  <c r="O51" i="11" s="1"/>
  <c r="Z39" i="1"/>
  <c r="M53" i="1" s="1"/>
  <c r="K30" i="4"/>
  <c r="AO40" i="10"/>
  <c r="AO32" i="10"/>
  <c r="AE39" i="11"/>
  <c r="N53" i="11" s="1"/>
  <c r="AE33" i="3"/>
  <c r="N49" i="3" s="1"/>
  <c r="AO29" i="10"/>
  <c r="U35" i="11"/>
  <c r="L50" i="11" s="1"/>
  <c r="U39" i="11"/>
  <c r="L53" i="11" s="1"/>
  <c r="AJ39" i="11"/>
  <c r="O53" i="11" s="1"/>
  <c r="AJ38" i="9"/>
  <c r="O52" i="9" s="1"/>
  <c r="AE38" i="9"/>
  <c r="N52" i="9" s="1"/>
  <c r="U36" i="1"/>
  <c r="L51" i="1" s="1"/>
  <c r="AE36" i="1"/>
  <c r="N51" i="1" s="1"/>
  <c r="AO31" i="3"/>
  <c r="P33" i="9"/>
  <c r="K49" i="9" s="1"/>
  <c r="AP35" i="12"/>
  <c r="P50" i="12" s="1"/>
  <c r="AP32" i="12"/>
  <c r="P48" i="12" s="1"/>
  <c r="AP33" i="12"/>
  <c r="P49" i="12" s="1"/>
  <c r="AP38" i="12"/>
  <c r="P52" i="12" s="1"/>
  <c r="AP30" i="12"/>
  <c r="P47" i="12" s="1"/>
  <c r="AP39" i="12"/>
  <c r="P53" i="12" s="1"/>
  <c r="AP29" i="12"/>
  <c r="P46" i="12" s="1"/>
  <c r="AP36" i="12"/>
  <c r="P51" i="12" s="1"/>
  <c r="AE29" i="11"/>
  <c r="N46" i="11" s="1"/>
  <c r="U29" i="11"/>
  <c r="L46" i="11" s="1"/>
  <c r="U36" i="11"/>
  <c r="L51" i="11" s="1"/>
  <c r="AJ35" i="11"/>
  <c r="O50" i="11" s="1"/>
  <c r="AJ32" i="11"/>
  <c r="O48" i="11" s="1"/>
  <c r="U38" i="11"/>
  <c r="L52" i="11" s="1"/>
  <c r="AE32" i="7"/>
  <c r="N48" i="7" s="1"/>
  <c r="Z36" i="7"/>
  <c r="M51" i="7" s="1"/>
  <c r="Z35" i="7"/>
  <c r="M50" i="7" s="1"/>
  <c r="AP30" i="6"/>
  <c r="P47" i="6" s="1"/>
  <c r="K36" i="5"/>
  <c r="J51" i="5" s="1"/>
  <c r="K35" i="4"/>
  <c r="J50" i="4" s="1"/>
  <c r="AE38" i="3"/>
  <c r="N52" i="3" s="1"/>
  <c r="K36" i="1"/>
  <c r="J51" i="1" s="1"/>
  <c r="AE35" i="1"/>
  <c r="N50" i="1" s="1"/>
  <c r="P32" i="1"/>
  <c r="K48" i="1" s="1"/>
  <c r="AE36" i="9"/>
  <c r="N51" i="9" s="1"/>
  <c r="AE39" i="9"/>
  <c r="N53" i="9" s="1"/>
  <c r="Z38" i="9"/>
  <c r="M52" i="9" s="1"/>
  <c r="P32" i="9"/>
  <c r="K48" i="9" s="1"/>
  <c r="P35" i="9"/>
  <c r="K50" i="9" s="1"/>
  <c r="AO30" i="9"/>
  <c r="AE29" i="9"/>
  <c r="N46" i="9" s="1"/>
  <c r="U29" i="9"/>
  <c r="L46" i="9" s="1"/>
  <c r="U35" i="9"/>
  <c r="L50" i="9" s="1"/>
  <c r="AJ29" i="9"/>
  <c r="O46" i="9" s="1"/>
  <c r="P29" i="9"/>
  <c r="K46" i="9" s="1"/>
  <c r="K39" i="9"/>
  <c r="P36" i="9"/>
  <c r="K51" i="9" s="1"/>
  <c r="U30" i="9"/>
  <c r="L47" i="9" s="1"/>
  <c r="K33" i="9"/>
  <c r="J49" i="9" s="1"/>
  <c r="K30" i="9"/>
  <c r="U38" i="9"/>
  <c r="L52" i="9" s="1"/>
  <c r="AO34" i="9"/>
  <c r="AJ39" i="9"/>
  <c r="O53" i="9" s="1"/>
  <c r="Z30" i="9"/>
  <c r="M47" i="9" s="1"/>
  <c r="AO35" i="9"/>
  <c r="Z36" i="9"/>
  <c r="M51" i="9" s="1"/>
  <c r="U33" i="9"/>
  <c r="L49" i="9" s="1"/>
  <c r="U32" i="9"/>
  <c r="L48" i="9" s="1"/>
  <c r="U39" i="9"/>
  <c r="L53" i="9" s="1"/>
  <c r="P30" i="9"/>
  <c r="K47" i="9" s="1"/>
  <c r="K36" i="9"/>
  <c r="J51" i="9" s="1"/>
  <c r="K29" i="9"/>
  <c r="J46" i="9" s="1"/>
  <c r="K38" i="9"/>
  <c r="J52" i="9" s="1"/>
  <c r="K29" i="10"/>
  <c r="J46" i="10" s="1"/>
  <c r="J53" i="10"/>
  <c r="AO38" i="10"/>
  <c r="J47" i="10"/>
  <c r="AO33" i="10"/>
  <c r="K38" i="10"/>
  <c r="J52" i="10" s="1"/>
  <c r="AO34" i="10"/>
  <c r="AO35" i="10"/>
  <c r="AO36" i="10"/>
  <c r="AP36" i="10" s="1"/>
  <c r="P51" i="10" s="1"/>
  <c r="AO39" i="10"/>
  <c r="AJ33" i="9"/>
  <c r="O49" i="9" s="1"/>
  <c r="AJ32" i="9"/>
  <c r="O48" i="9" s="1"/>
  <c r="AJ35" i="9"/>
  <c r="O50" i="9" s="1"/>
  <c r="AJ36" i="9"/>
  <c r="O51" i="9" s="1"/>
  <c r="AO32" i="9"/>
  <c r="AO38" i="9"/>
  <c r="AO29" i="9"/>
  <c r="AO40" i="9"/>
  <c r="AO33" i="9"/>
  <c r="AO37" i="9"/>
  <c r="AO39" i="9"/>
  <c r="AO31" i="9"/>
  <c r="J47" i="9"/>
  <c r="J53" i="9"/>
  <c r="K32" i="9"/>
  <c r="J48" i="9" s="1"/>
  <c r="AJ38" i="1"/>
  <c r="O52" i="1" s="1"/>
  <c r="AJ39" i="1"/>
  <c r="O53" i="1" s="1"/>
  <c r="AJ33" i="1"/>
  <c r="O49" i="1" s="1"/>
  <c r="AJ32" i="1"/>
  <c r="AJ36" i="1"/>
  <c r="AJ35" i="1"/>
  <c r="AJ30" i="1"/>
  <c r="O47" i="1" s="1"/>
  <c r="AJ29" i="1"/>
  <c r="O46" i="1" s="1"/>
  <c r="AO32" i="1"/>
  <c r="AE29" i="1"/>
  <c r="N46" i="1" s="1"/>
  <c r="AE30" i="1"/>
  <c r="N47" i="1" s="1"/>
  <c r="AE33" i="1"/>
  <c r="N49" i="1" s="1"/>
  <c r="AE32" i="1"/>
  <c r="N48" i="1" s="1"/>
  <c r="AE38" i="1"/>
  <c r="N52" i="1" s="1"/>
  <c r="AE39" i="1"/>
  <c r="N53" i="1" s="1"/>
  <c r="AO29" i="1"/>
  <c r="AO33" i="1"/>
  <c r="AO31" i="1"/>
  <c r="AO35" i="1"/>
  <c r="Z32" i="1"/>
  <c r="M48" i="1" s="1"/>
  <c r="Z33" i="1"/>
  <c r="M49" i="1" s="1"/>
  <c r="U39" i="1"/>
  <c r="L53" i="1" s="1"/>
  <c r="U38" i="1"/>
  <c r="L52" i="1" s="1"/>
  <c r="U33" i="1"/>
  <c r="L49" i="1" s="1"/>
  <c r="U32" i="1"/>
  <c r="L48" i="1" s="1"/>
  <c r="U35" i="1"/>
  <c r="L50" i="1" s="1"/>
  <c r="U30" i="1"/>
  <c r="L47" i="1" s="1"/>
  <c r="U29" i="1"/>
  <c r="L46" i="1" s="1"/>
  <c r="AO40" i="1"/>
  <c r="P39" i="1"/>
  <c r="K53" i="1" s="1"/>
  <c r="P38" i="1"/>
  <c r="K52" i="1" s="1"/>
  <c r="P33" i="1"/>
  <c r="K49" i="1" s="1"/>
  <c r="P30" i="1"/>
  <c r="K47" i="1" s="1"/>
  <c r="P29" i="1"/>
  <c r="K46" i="1" s="1"/>
  <c r="P35" i="1"/>
  <c r="K50" i="1" s="1"/>
  <c r="P36" i="1"/>
  <c r="K51" i="1" s="1"/>
  <c r="AO37" i="1"/>
  <c r="K35" i="1"/>
  <c r="J50" i="1" s="1"/>
  <c r="AO34" i="1"/>
  <c r="AO30" i="1"/>
  <c r="AO38" i="1"/>
  <c r="AJ33" i="11"/>
  <c r="O49" i="11" s="1"/>
  <c r="AE35" i="11"/>
  <c r="N50" i="11" s="1"/>
  <c r="AE36" i="11"/>
  <c r="N51" i="11" s="1"/>
  <c r="AP30" i="11"/>
  <c r="P47" i="11" s="1"/>
  <c r="K35" i="11"/>
  <c r="J50" i="11" s="1"/>
  <c r="K36" i="11"/>
  <c r="J51" i="11" s="1"/>
  <c r="AP29" i="11"/>
  <c r="P46" i="11" s="1"/>
  <c r="AP38" i="8"/>
  <c r="P52" i="8" s="1"/>
  <c r="AP39" i="8"/>
  <c r="P53" i="8" s="1"/>
  <c r="AP29" i="6"/>
  <c r="P46" i="6" s="1"/>
  <c r="J47" i="4"/>
  <c r="AO29" i="3"/>
  <c r="AP30" i="3" s="1"/>
  <c r="P47" i="3" s="1"/>
  <c r="AE39" i="3"/>
  <c r="N53" i="3" s="1"/>
  <c r="AO35" i="3"/>
  <c r="AO32" i="3"/>
  <c r="AP32" i="3" s="1"/>
  <c r="P48" i="3" s="1"/>
  <c r="AO37" i="3"/>
  <c r="K38" i="4"/>
  <c r="J52" i="4" s="1"/>
  <c r="K33" i="4"/>
  <c r="J49" i="4" s="1"/>
  <c r="K39" i="4"/>
  <c r="J53" i="4"/>
  <c r="K29" i="4"/>
  <c r="J46" i="4" s="1"/>
  <c r="K36" i="4"/>
  <c r="J51" i="4" s="1"/>
  <c r="AP33" i="11"/>
  <c r="P49" i="11" s="1"/>
  <c r="AP32" i="11"/>
  <c r="P48" i="11" s="1"/>
  <c r="AP36" i="11"/>
  <c r="P51" i="11" s="1"/>
  <c r="AP35" i="11"/>
  <c r="P50" i="11" s="1"/>
  <c r="AP38" i="11"/>
  <c r="P52" i="11" s="1"/>
  <c r="AP39" i="11"/>
  <c r="P53" i="11" s="1"/>
  <c r="P35" i="10"/>
  <c r="K50" i="10" s="1"/>
  <c r="P36" i="10"/>
  <c r="K51" i="10" s="1"/>
  <c r="P32" i="10"/>
  <c r="K48" i="10" s="1"/>
  <c r="P33" i="10"/>
  <c r="K49" i="10" s="1"/>
  <c r="P39" i="10"/>
  <c r="K53" i="10" s="1"/>
  <c r="P38" i="10"/>
  <c r="K52" i="10" s="1"/>
  <c r="AP30" i="10"/>
  <c r="P47" i="10" s="1"/>
  <c r="AP29" i="10"/>
  <c r="P46" i="10" s="1"/>
  <c r="AP36" i="8"/>
  <c r="P51" i="8" s="1"/>
  <c r="AP35" i="8"/>
  <c r="P50" i="8" s="1"/>
  <c r="AP29" i="8"/>
  <c r="P46" i="8" s="1"/>
  <c r="AP30" i="8"/>
  <c r="P47" i="8" s="1"/>
  <c r="AP33" i="8"/>
  <c r="P49" i="8" s="1"/>
  <c r="AP32" i="8"/>
  <c r="P48" i="8" s="1"/>
  <c r="P29" i="7"/>
  <c r="K46" i="7" s="1"/>
  <c r="P30" i="7"/>
  <c r="K47" i="7" s="1"/>
  <c r="AP30" i="7"/>
  <c r="P47" i="7" s="1"/>
  <c r="AP29" i="7"/>
  <c r="P46" i="7" s="1"/>
  <c r="AP36" i="7"/>
  <c r="P51" i="7" s="1"/>
  <c r="AP35" i="7"/>
  <c r="P50" i="7" s="1"/>
  <c r="P39" i="7"/>
  <c r="K53" i="7" s="1"/>
  <c r="P38" i="7"/>
  <c r="K52" i="7" s="1"/>
  <c r="AP33" i="7"/>
  <c r="P49" i="7" s="1"/>
  <c r="AP32" i="7"/>
  <c r="P48" i="7" s="1"/>
  <c r="P32" i="7"/>
  <c r="K48" i="7" s="1"/>
  <c r="P33" i="7"/>
  <c r="K49" i="7" s="1"/>
  <c r="AP38" i="7"/>
  <c r="P52" i="7" s="1"/>
  <c r="AP39" i="7"/>
  <c r="P53" i="7" s="1"/>
  <c r="P35" i="7"/>
  <c r="K50" i="7" s="1"/>
  <c r="P36" i="7"/>
  <c r="K51" i="7" s="1"/>
  <c r="AP36" i="6"/>
  <c r="P51" i="6" s="1"/>
  <c r="AP35" i="6"/>
  <c r="P50" i="6" s="1"/>
  <c r="AP38" i="6"/>
  <c r="P52" i="6" s="1"/>
  <c r="AP39" i="6"/>
  <c r="P53" i="6" s="1"/>
  <c r="AP33" i="6"/>
  <c r="P49" i="6" s="1"/>
  <c r="AP32" i="6"/>
  <c r="P48" i="6" s="1"/>
  <c r="AP33" i="5"/>
  <c r="P49" i="5" s="1"/>
  <c r="AP32" i="5"/>
  <c r="P48" i="5" s="1"/>
  <c r="AP36" i="5"/>
  <c r="P51" i="5" s="1"/>
  <c r="AP35" i="5"/>
  <c r="P50" i="5" s="1"/>
  <c r="AP30" i="5"/>
  <c r="P47" i="5" s="1"/>
  <c r="AP29" i="5"/>
  <c r="P46" i="5" s="1"/>
  <c r="AP38" i="5"/>
  <c r="P52" i="5" s="1"/>
  <c r="AP39" i="5"/>
  <c r="P53" i="5" s="1"/>
  <c r="P35" i="4"/>
  <c r="K50" i="4" s="1"/>
  <c r="P36" i="4"/>
  <c r="K51" i="4" s="1"/>
  <c r="AP33" i="4"/>
  <c r="P49" i="4" s="1"/>
  <c r="AP32" i="4"/>
  <c r="P48" i="4" s="1"/>
  <c r="P29" i="4"/>
  <c r="K46" i="4" s="1"/>
  <c r="P30" i="4"/>
  <c r="K47" i="4" s="1"/>
  <c r="AP30" i="4"/>
  <c r="P47" i="4" s="1"/>
  <c r="AP29" i="4"/>
  <c r="P46" i="4" s="1"/>
  <c r="AP38" i="4"/>
  <c r="P52" i="4" s="1"/>
  <c r="AP39" i="4"/>
  <c r="P53" i="4" s="1"/>
  <c r="AP36" i="4"/>
  <c r="P51" i="4" s="1"/>
  <c r="AP35" i="4"/>
  <c r="P50" i="4" s="1"/>
  <c r="P39" i="4"/>
  <c r="K53" i="4" s="1"/>
  <c r="P38" i="4"/>
  <c r="K52" i="4" s="1"/>
  <c r="P32" i="4"/>
  <c r="K48" i="4" s="1"/>
  <c r="P33" i="4"/>
  <c r="K49" i="4" s="1"/>
  <c r="AP38" i="3"/>
  <c r="P52" i="3" s="1"/>
  <c r="AP39" i="3"/>
  <c r="P53" i="3" s="1"/>
  <c r="K30" i="1"/>
  <c r="J47" i="1"/>
  <c r="K29" i="1"/>
  <c r="J46" i="1" s="1"/>
  <c r="K32" i="1"/>
  <c r="J48" i="1" s="1"/>
  <c r="K33" i="1"/>
  <c r="J49" i="1" s="1"/>
  <c r="AO36" i="1"/>
  <c r="J53" i="1"/>
  <c r="K39" i="1"/>
  <c r="K38" i="1"/>
  <c r="J52" i="1" s="1"/>
  <c r="O51" i="1"/>
  <c r="O50" i="1"/>
  <c r="O48" i="1"/>
  <c r="AP33" i="10" l="1"/>
  <c r="P49" i="10" s="1"/>
  <c r="AP35" i="10"/>
  <c r="P50" i="10" s="1"/>
  <c r="AP32" i="10"/>
  <c r="P48" i="10" s="1"/>
  <c r="AP38" i="10"/>
  <c r="P52" i="10" s="1"/>
  <c r="AP36" i="3"/>
  <c r="P51" i="3" s="1"/>
  <c r="AP33" i="3"/>
  <c r="P49" i="3" s="1"/>
  <c r="AP36" i="9"/>
  <c r="P51" i="9" s="1"/>
  <c r="AP32" i="9"/>
  <c r="P48" i="9" s="1"/>
  <c r="AP39" i="10"/>
  <c r="P53" i="10" s="1"/>
  <c r="AP39" i="9"/>
  <c r="P53" i="9" s="1"/>
  <c r="AP30" i="9"/>
  <c r="P47" i="9" s="1"/>
  <c r="AP35" i="9"/>
  <c r="P50" i="9" s="1"/>
  <c r="AP33" i="9"/>
  <c r="P49" i="9" s="1"/>
  <c r="AP38" i="9"/>
  <c r="P52" i="9" s="1"/>
  <c r="AP29" i="9"/>
  <c r="P46" i="9" s="1"/>
  <c r="AP35" i="1"/>
  <c r="P50" i="1" s="1"/>
  <c r="AP30" i="1"/>
  <c r="P47" i="1" s="1"/>
  <c r="AP33" i="1"/>
  <c r="P49" i="1" s="1"/>
  <c r="AP39" i="1"/>
  <c r="P53" i="1" s="1"/>
  <c r="AP29" i="1"/>
  <c r="P46" i="1" s="1"/>
  <c r="AP38" i="1"/>
  <c r="P52" i="1" s="1"/>
  <c r="AP36" i="1"/>
  <c r="P51" i="1" s="1"/>
  <c r="AP32" i="1"/>
  <c r="P48" i="1" s="1"/>
  <c r="AP35" i="3"/>
  <c r="P50" i="3" s="1"/>
  <c r="AP29" i="3"/>
  <c r="P46" i="3" s="1"/>
</calcChain>
</file>

<file path=xl/sharedStrings.xml><?xml version="1.0" encoding="utf-8"?>
<sst xmlns="http://schemas.openxmlformats.org/spreadsheetml/2006/main" count="1144" uniqueCount="56">
  <si>
    <t>Ceramides</t>
  </si>
  <si>
    <t xml:space="preserve">IS for ceramide lipid class: Cer 12/0 </t>
  </si>
  <si>
    <t>added vol. 10uL</t>
  </si>
  <si>
    <t>c= 11,41 ng/uL</t>
  </si>
  <si>
    <t>positive</t>
  </si>
  <si>
    <t xml:space="preserve"> </t>
  </si>
  <si>
    <r>
      <t xml:space="preserve">analyte </t>
    </r>
    <r>
      <rPr>
        <b/>
        <sz val="11"/>
        <color theme="1"/>
        <rFont val="Calibri"/>
        <family val="2"/>
        <charset val="238"/>
      </rPr>
      <t>→</t>
    </r>
  </si>
  <si>
    <t xml:space="preserve">16/0            </t>
  </si>
  <si>
    <t xml:space="preserve">18/0           </t>
  </si>
  <si>
    <t xml:space="preserve"> 20/0           </t>
  </si>
  <si>
    <t xml:space="preserve">22/0           </t>
  </si>
  <si>
    <t xml:space="preserve">24/0           </t>
  </si>
  <si>
    <t>24/1</t>
  </si>
  <si>
    <r>
      <t xml:space="preserve"> </t>
    </r>
    <r>
      <rPr>
        <b/>
        <sz val="16"/>
        <color theme="1"/>
        <rFont val="Calibri"/>
        <family val="2"/>
        <charset val="238"/>
      </rPr>
      <t>∑</t>
    </r>
  </si>
  <si>
    <t>Sample</t>
  </si>
  <si>
    <t>corr.</t>
  </si>
  <si>
    <t>m (IS)  [ng]</t>
  </si>
  <si>
    <t xml:space="preserve">IS Peak area </t>
  </si>
  <si>
    <t>sample Peak area</t>
  </si>
  <si>
    <t>sample Peak area corr.</t>
  </si>
  <si>
    <t>Calculations</t>
  </si>
  <si>
    <t>av.</t>
  </si>
  <si>
    <t>WT</t>
  </si>
  <si>
    <t>∑</t>
  </si>
  <si>
    <t>Relative Change</t>
  </si>
  <si>
    <t>Average</t>
  </si>
  <si>
    <t>SD</t>
  </si>
  <si>
    <t>ng/mg of sample</t>
  </si>
  <si>
    <t>NT</t>
  </si>
  <si>
    <t>d180-220</t>
  </si>
  <si>
    <t>C108A - C122A</t>
  </si>
  <si>
    <t>C84A</t>
  </si>
  <si>
    <t>GlcCer</t>
  </si>
  <si>
    <t xml:space="preserve">IS for GalCer lipid class: GalCer 12/0 </t>
  </si>
  <si>
    <t>c= 14.99 ng/uL</t>
  </si>
  <si>
    <t>c= 19.33 ng/uL</t>
  </si>
  <si>
    <t xml:space="preserve">IS for GM3 lipid class: GM3  18/0 d5 </t>
  </si>
  <si>
    <t>added vol. 6uL</t>
  </si>
  <si>
    <t>c= 100 ng/uL</t>
  </si>
  <si>
    <t>GM3</t>
  </si>
  <si>
    <t>IS for GD3 lipid class: GD3 18/0 d3</t>
  </si>
  <si>
    <t>added vol. 3uL</t>
  </si>
  <si>
    <t>c= 200 ng/uL</t>
  </si>
  <si>
    <t>GM2</t>
  </si>
  <si>
    <t>GM1a</t>
  </si>
  <si>
    <t>GD3</t>
  </si>
  <si>
    <t>GD2</t>
  </si>
  <si>
    <t>Gb3</t>
  </si>
  <si>
    <t>Lc3</t>
  </si>
  <si>
    <t xml:space="preserve">IS for sulfatide lipid class: Sulf 12/0 </t>
  </si>
  <si>
    <t>Sulfatides</t>
  </si>
  <si>
    <t xml:space="preserve">IS for Gb3 lipid class: LacCer 12/0 </t>
  </si>
  <si>
    <t>m(sample)             [ng/milion of cells]</t>
  </si>
  <si>
    <t>HexCer</t>
  </si>
  <si>
    <t xml:space="preserve">IS for HexCer lipid class: GlcCer 12/0 </t>
  </si>
  <si>
    <t>d190-201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</si>
</sst>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0" xfId="0" applyFont="1" applyFill="1"/>
    <xf numFmtId="0" fontId="0" fillId="2" borderId="0" xfId="0" applyFill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5" fillId="0" borderId="0" xfId="0" applyFont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1" fontId="0" fillId="0" borderId="0" xfId="0" applyNumberFormat="1"/>
    <xf numFmtId="11" fontId="0" fillId="0" borderId="0" xfId="0" applyNumberFormat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1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3" fillId="2" borderId="6" xfId="0" applyFont="1" applyFill="1" applyBorder="1"/>
    <xf numFmtId="0" fontId="0" fillId="2" borderId="1" xfId="0" applyFill="1" applyBorder="1"/>
    <xf numFmtId="0" fontId="0" fillId="0" borderId="6" xfId="0" applyBorder="1"/>
    <xf numFmtId="0" fontId="0" fillId="6" borderId="0" xfId="0" applyFill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Cer!$E$62</c:f>
              <c:strCache>
                <c:ptCount val="1"/>
                <c:pt idx="0">
                  <c:v>WT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Cer!$J$63:$P$63</c:f>
                <c:numCache>
                  <c:formatCode>General</c:formatCode>
                  <c:ptCount val="7"/>
                  <c:pt idx="0">
                    <c:v>3.5688848242638294E-2</c:v>
                  </c:pt>
                  <c:pt idx="1">
                    <c:v>4.4412346351924141E-2</c:v>
                  </c:pt>
                  <c:pt idx="2">
                    <c:v>2.3605954257086319E-2</c:v>
                  </c:pt>
                  <c:pt idx="3">
                    <c:v>9.5309569586499471E-2</c:v>
                  </c:pt>
                  <c:pt idx="4">
                    <c:v>0.58506857088560815</c:v>
                  </c:pt>
                  <c:pt idx="5">
                    <c:v>0.33516074490099484</c:v>
                  </c:pt>
                  <c:pt idx="6">
                    <c:v>1.0173017349878415</c:v>
                  </c:pt>
                </c:numCache>
              </c:numRef>
            </c:plus>
            <c:minus>
              <c:numRef>
                <c:f>Cer!$J$63:$P$63</c:f>
                <c:numCache>
                  <c:formatCode>General</c:formatCode>
                  <c:ptCount val="7"/>
                  <c:pt idx="0">
                    <c:v>3.5688848242638294E-2</c:v>
                  </c:pt>
                  <c:pt idx="1">
                    <c:v>4.4412346351924141E-2</c:v>
                  </c:pt>
                  <c:pt idx="2">
                    <c:v>2.3605954257086319E-2</c:v>
                  </c:pt>
                  <c:pt idx="3">
                    <c:v>9.5309569586499471E-2</c:v>
                  </c:pt>
                  <c:pt idx="4">
                    <c:v>0.58506857088560815</c:v>
                  </c:pt>
                  <c:pt idx="5">
                    <c:v>0.33516074490099484</c:v>
                  </c:pt>
                  <c:pt idx="6">
                    <c:v>1.0173017349878415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[1]Cer!$J$67:$P$68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Ceramides</c:v>
                  </c:pt>
                </c:lvl>
              </c:multiLvlStrCache>
            </c:multiLvlStrRef>
          </c:cat>
          <c:val>
            <c:numRef>
              <c:f>Cer!$J$62:$P$62</c:f>
              <c:numCache>
                <c:formatCode>0.00</c:formatCode>
                <c:ptCount val="7"/>
                <c:pt idx="0">
                  <c:v>1.4217426636568848</c:v>
                </c:pt>
                <c:pt idx="1">
                  <c:v>0.60097817908201645</c:v>
                </c:pt>
                <c:pt idx="2">
                  <c:v>0.57693905191873596</c:v>
                </c:pt>
                <c:pt idx="3">
                  <c:v>1.9557547027840483</c:v>
                </c:pt>
                <c:pt idx="4">
                  <c:v>5.9239277652370204</c:v>
                </c:pt>
                <c:pt idx="5">
                  <c:v>6.782468021068472</c:v>
                </c:pt>
                <c:pt idx="6">
                  <c:v>17.261810383747179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86-4751-8E9E-1AB69D63E706}"/>
            </c:ext>
          </c:extLst>
        </c:ser>
        <c:ser>
          <c:idx val="1"/>
          <c:order val="1"/>
          <c:tx>
            <c:strRef>
              <c:f>Cer!$E$64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Cer!$J$65:$P$65</c:f>
                <c:numCache>
                  <c:formatCode>General</c:formatCode>
                  <c:ptCount val="7"/>
                  <c:pt idx="0">
                    <c:v>8.511247848018208E-2</c:v>
                  </c:pt>
                  <c:pt idx="1">
                    <c:v>5.0726871176999096E-2</c:v>
                  </c:pt>
                  <c:pt idx="2">
                    <c:v>6.2387468630494831E-2</c:v>
                  </c:pt>
                  <c:pt idx="3">
                    <c:v>0.1928335693760608</c:v>
                  </c:pt>
                  <c:pt idx="4">
                    <c:v>0.6116832717646723</c:v>
                  </c:pt>
                  <c:pt idx="5">
                    <c:v>0.64646199973225982</c:v>
                  </c:pt>
                  <c:pt idx="6">
                    <c:v>1.62463374478405</c:v>
                  </c:pt>
                </c:numCache>
              </c:numRef>
            </c:plus>
            <c:minus>
              <c:numRef>
                <c:f>Cer!$J$65:$P$65</c:f>
                <c:numCache>
                  <c:formatCode>General</c:formatCode>
                  <c:ptCount val="7"/>
                  <c:pt idx="0">
                    <c:v>8.511247848018208E-2</c:v>
                  </c:pt>
                  <c:pt idx="1">
                    <c:v>5.0726871176999096E-2</c:v>
                  </c:pt>
                  <c:pt idx="2">
                    <c:v>6.2387468630494831E-2</c:v>
                  </c:pt>
                  <c:pt idx="3">
                    <c:v>0.1928335693760608</c:v>
                  </c:pt>
                  <c:pt idx="4">
                    <c:v>0.6116832717646723</c:v>
                  </c:pt>
                  <c:pt idx="5">
                    <c:v>0.64646199973225982</c:v>
                  </c:pt>
                  <c:pt idx="6">
                    <c:v>1.62463374478405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Cer!$J$64:$P$64</c:f>
              <c:numCache>
                <c:formatCode>0.00</c:formatCode>
                <c:ptCount val="7"/>
                <c:pt idx="0">
                  <c:v>1.2826591422121896</c:v>
                </c:pt>
                <c:pt idx="1">
                  <c:v>0.45914732881866066</c:v>
                </c:pt>
                <c:pt idx="2">
                  <c:v>0.48627720090293453</c:v>
                </c:pt>
                <c:pt idx="3">
                  <c:v>1.5058796087283672</c:v>
                </c:pt>
                <c:pt idx="4">
                  <c:v>4.4420872836719338</c:v>
                </c:pt>
                <c:pt idx="5">
                  <c:v>5.1375048908954097</c:v>
                </c:pt>
                <c:pt idx="6">
                  <c:v>13.222378480060195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86-4751-8E9E-1AB69D63E706}"/>
            </c:ext>
          </c:extLst>
        </c:ser>
        <c:ser>
          <c:idx val="2"/>
          <c:order val="2"/>
          <c:tx>
            <c:strRef>
              <c:f>Cer!$E$66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Cer!$J$67:$P$67</c:f>
                <c:numCache>
                  <c:formatCode>General</c:formatCode>
                  <c:ptCount val="7"/>
                  <c:pt idx="0">
                    <c:v>7.3994018021188324E-2</c:v>
                  </c:pt>
                  <c:pt idx="1">
                    <c:v>2.3792565495092087E-2</c:v>
                  </c:pt>
                  <c:pt idx="2">
                    <c:v>1.2963673575084916E-2</c:v>
                  </c:pt>
                  <c:pt idx="3">
                    <c:v>0.16508101697133806</c:v>
                  </c:pt>
                  <c:pt idx="4">
                    <c:v>0.47585130990184199</c:v>
                  </c:pt>
                  <c:pt idx="5">
                    <c:v>0.62949211352230094</c:v>
                  </c:pt>
                  <c:pt idx="6">
                    <c:v>1.36076978458638</c:v>
                  </c:pt>
                </c:numCache>
              </c:numRef>
            </c:plus>
            <c:minus>
              <c:numRef>
                <c:f>Cer!$J$67:$P$67</c:f>
                <c:numCache>
                  <c:formatCode>General</c:formatCode>
                  <c:ptCount val="7"/>
                  <c:pt idx="0">
                    <c:v>7.3994018021188324E-2</c:v>
                  </c:pt>
                  <c:pt idx="1">
                    <c:v>2.3792565495092087E-2</c:v>
                  </c:pt>
                  <c:pt idx="2">
                    <c:v>1.2963673575084916E-2</c:v>
                  </c:pt>
                  <c:pt idx="3">
                    <c:v>0.16508101697133806</c:v>
                  </c:pt>
                  <c:pt idx="4">
                    <c:v>0.47585130990184199</c:v>
                  </c:pt>
                  <c:pt idx="5">
                    <c:v>0.62949211352230094</c:v>
                  </c:pt>
                  <c:pt idx="6">
                    <c:v>1.36076978458638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Cer!$J$66:$P$66</c:f>
              <c:numCache>
                <c:formatCode>0.00</c:formatCode>
                <c:ptCount val="7"/>
                <c:pt idx="0">
                  <c:v>1.6089044394281415</c:v>
                </c:pt>
                <c:pt idx="1">
                  <c:v>0.60956358164033109</c:v>
                </c:pt>
                <c:pt idx="2">
                  <c:v>0.60612942061700525</c:v>
                </c:pt>
                <c:pt idx="3">
                  <c:v>2.1635214446952595</c:v>
                </c:pt>
                <c:pt idx="4">
                  <c:v>6.061294206170051</c:v>
                </c:pt>
                <c:pt idx="5">
                  <c:v>7.3319337848006017</c:v>
                </c:pt>
                <c:pt idx="6">
                  <c:v>18.38134687735139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86-4751-8E9E-1AB69D63E706}"/>
            </c:ext>
          </c:extLst>
        </c:ser>
        <c:ser>
          <c:idx val="3"/>
          <c:order val="3"/>
          <c:tx>
            <c:strRef>
              <c:f>Cer!$E$68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Cer!$J$69:$P$69</c:f>
                <c:numCache>
                  <c:formatCode>General</c:formatCode>
                  <c:ptCount val="7"/>
                  <c:pt idx="0">
                    <c:v>0.11313202271688927</c:v>
                  </c:pt>
                  <c:pt idx="1">
                    <c:v>3.7264998896334757E-2</c:v>
                  </c:pt>
                  <c:pt idx="2">
                    <c:v>1.950228569618697E-2</c:v>
                  </c:pt>
                  <c:pt idx="3">
                    <c:v>1.3628904044806583E-2</c:v>
                  </c:pt>
                  <c:pt idx="4">
                    <c:v>5.1512415349887153E-2</c:v>
                  </c:pt>
                  <c:pt idx="5">
                    <c:v>8.922212060659522E-2</c:v>
                  </c:pt>
                  <c:pt idx="6">
                    <c:v>0.3116820404144463</c:v>
                  </c:pt>
                </c:numCache>
              </c:numRef>
            </c:plus>
            <c:minus>
              <c:numRef>
                <c:f>Cer!$J$69:$P$69</c:f>
                <c:numCache>
                  <c:formatCode>General</c:formatCode>
                  <c:ptCount val="7"/>
                  <c:pt idx="0">
                    <c:v>0.11313202271688927</c:v>
                  </c:pt>
                  <c:pt idx="1">
                    <c:v>3.7264998896334757E-2</c:v>
                  </c:pt>
                  <c:pt idx="2">
                    <c:v>1.950228569618697E-2</c:v>
                  </c:pt>
                  <c:pt idx="3">
                    <c:v>1.3628904044806583E-2</c:v>
                  </c:pt>
                  <c:pt idx="4">
                    <c:v>5.1512415349887153E-2</c:v>
                  </c:pt>
                  <c:pt idx="5">
                    <c:v>8.922212060659522E-2</c:v>
                  </c:pt>
                  <c:pt idx="6">
                    <c:v>0.3116820404144463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Cer!$J$68:$P$68</c:f>
              <c:numCache>
                <c:formatCode>0.00</c:formatCode>
                <c:ptCount val="7"/>
                <c:pt idx="0">
                  <c:v>1.4766892400300977</c:v>
                </c:pt>
                <c:pt idx="1">
                  <c:v>0.59067569601203906</c:v>
                </c:pt>
                <c:pt idx="2">
                  <c:v>0.55461700526711821</c:v>
                </c:pt>
                <c:pt idx="3">
                  <c:v>2.0244379232505643</c:v>
                </c:pt>
                <c:pt idx="4">
                  <c:v>6.0784650112866814</c:v>
                </c:pt>
                <c:pt idx="5">
                  <c:v>7.2117381489841987</c:v>
                </c:pt>
                <c:pt idx="6">
                  <c:v>17.936623024830702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86-4751-8E9E-1AB69D63E706}"/>
            </c:ext>
          </c:extLst>
        </c:ser>
        <c:ser>
          <c:idx val="4"/>
          <c:order val="4"/>
          <c:tx>
            <c:strRef>
              <c:f>Cer!$E$70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Cer!$J$71:$P$71</c:f>
                <c:numCache>
                  <c:formatCode>General</c:formatCode>
                  <c:ptCount val="7"/>
                  <c:pt idx="0">
                    <c:v>8.511247848018208E-2</c:v>
                  </c:pt>
                  <c:pt idx="1">
                    <c:v>4.6953597203105282E-2</c:v>
                  </c:pt>
                  <c:pt idx="2">
                    <c:v>5.3016094717608708E-2</c:v>
                  </c:pt>
                  <c:pt idx="3">
                    <c:v>0.18314094501412348</c:v>
                  </c:pt>
                  <c:pt idx="4">
                    <c:v>0.497230465666681</c:v>
                  </c:pt>
                  <c:pt idx="5">
                    <c:v>0.64229599372277235</c:v>
                  </c:pt>
                  <c:pt idx="6">
                    <c:v>1.5012950637588052</c:v>
                  </c:pt>
                </c:numCache>
              </c:numRef>
            </c:plus>
            <c:minus>
              <c:numRef>
                <c:f>Cer!$J$71:$P$71</c:f>
                <c:numCache>
                  <c:formatCode>General</c:formatCode>
                  <c:ptCount val="7"/>
                  <c:pt idx="0">
                    <c:v>8.511247848018208E-2</c:v>
                  </c:pt>
                  <c:pt idx="1">
                    <c:v>4.6953597203105282E-2</c:v>
                  </c:pt>
                  <c:pt idx="2">
                    <c:v>5.3016094717608708E-2</c:v>
                  </c:pt>
                  <c:pt idx="3">
                    <c:v>0.18314094501412348</c:v>
                  </c:pt>
                  <c:pt idx="4">
                    <c:v>0.497230465666681</c:v>
                  </c:pt>
                  <c:pt idx="5">
                    <c:v>0.64229599372277235</c:v>
                  </c:pt>
                  <c:pt idx="6">
                    <c:v>1.5012950637588052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Cer!$J$70:$P$70</c:f>
              <c:numCache>
                <c:formatCode>0.00</c:formatCode>
                <c:ptCount val="7"/>
                <c:pt idx="0">
                  <c:v>1.4320451467268622</c:v>
                </c:pt>
                <c:pt idx="1">
                  <c:v>0.49881188863807369</c:v>
                </c:pt>
                <c:pt idx="2">
                  <c:v>0.42223009781790816</c:v>
                </c:pt>
                <c:pt idx="3">
                  <c:v>1.4990112866817158</c:v>
                </c:pt>
                <c:pt idx="4">
                  <c:v>4.3854236267870581</c:v>
                </c:pt>
                <c:pt idx="5">
                  <c:v>5.2594176072234768</c:v>
                </c:pt>
                <c:pt idx="6">
                  <c:v>13.496939653875094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86-4751-8E9E-1AB69D63E7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0"/>
        <c:auto val="1"/>
        <c:lblAlgn val="ctr"/>
        <c:lblOffset val="100"/>
        <c:noMultiLvlLbl val="0"/>
      </c:catAx>
      <c:valAx>
        <c:axId val="2055756896"/>
        <c:scaling>
          <c:logBase val="10"/>
          <c:orientation val="minMax"/>
          <c:max val="10000"/>
          <c:min val="0.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1200" b="1" i="0" u="none" strike="noStrike" baseline="0">
                    <a:effectLst/>
                  </a:rPr>
                  <a:t>ng/milion of cells</a:t>
                </a:r>
                <a:r>
                  <a:rPr lang="cs-CZ" sz="1200" b="1" i="0" u="none" strike="noStrike" baseline="0"/>
                  <a:t> </a:t>
                </a:r>
                <a:endParaRPr lang="cs-CZ" sz="12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Cer!$E$46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Cer!$J$47:$P$47</c:f>
                <c:numCache>
                  <c:formatCode>General</c:formatCode>
                  <c:ptCount val="7"/>
                  <c:pt idx="0">
                    <c:v>5.9864897253109781</c:v>
                  </c:pt>
                  <c:pt idx="1">
                    <c:v>8.4407176404446957</c:v>
                  </c:pt>
                  <c:pt idx="2">
                    <c:v>10.813528469430528</c:v>
                  </c:pt>
                  <c:pt idx="3">
                    <c:v>9.8598034355515694</c:v>
                  </c:pt>
                  <c:pt idx="4">
                    <c:v>10.325636908575529</c:v>
                  </c:pt>
                  <c:pt idx="5">
                    <c:v>9.5313681940579613</c:v>
                  </c:pt>
                  <c:pt idx="6">
                    <c:v>9.4117228069758028</c:v>
                  </c:pt>
                </c:numCache>
              </c:numRef>
            </c:plus>
            <c:minus>
              <c:numRef>
                <c:f>Cer!$J$47:$P$47</c:f>
                <c:numCache>
                  <c:formatCode>General</c:formatCode>
                  <c:ptCount val="7"/>
                  <c:pt idx="0">
                    <c:v>5.9864897253109781</c:v>
                  </c:pt>
                  <c:pt idx="1">
                    <c:v>8.4407176404446957</c:v>
                  </c:pt>
                  <c:pt idx="2">
                    <c:v>10.813528469430528</c:v>
                  </c:pt>
                  <c:pt idx="3">
                    <c:v>9.8598034355515694</c:v>
                  </c:pt>
                  <c:pt idx="4">
                    <c:v>10.325636908575529</c:v>
                  </c:pt>
                  <c:pt idx="5">
                    <c:v>9.5313681940579613</c:v>
                  </c:pt>
                  <c:pt idx="6">
                    <c:v>9.4117228069758028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[1]Cer!$J$51:$P$52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Ceramides</c:v>
                  </c:pt>
                </c:lvl>
              </c:multiLvlStrCache>
            </c:multiLvlStrRef>
          </c:cat>
          <c:val>
            <c:numRef>
              <c:f>Cer!$J$46:$P$46</c:f>
              <c:numCache>
                <c:formatCode>General</c:formatCode>
                <c:ptCount val="7"/>
                <c:pt idx="0">
                  <c:v>90.217391304347828</c:v>
                </c:pt>
                <c:pt idx="1">
                  <c:v>76.400000000000006</c:v>
                </c:pt>
                <c:pt idx="2">
                  <c:v>68.482142857142847</c:v>
                </c:pt>
                <c:pt idx="3">
                  <c:v>76.997366110623361</c:v>
                </c:pt>
                <c:pt idx="4">
                  <c:v>74.985507246376812</c:v>
                </c:pt>
                <c:pt idx="5">
                  <c:v>75.74683544303798</c:v>
                </c:pt>
                <c:pt idx="6">
                  <c:v>76.599025166616926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A1-467D-BAFF-F1ECF40ED14A}"/>
            </c:ext>
          </c:extLst>
        </c:ser>
        <c:ser>
          <c:idx val="1"/>
          <c:order val="1"/>
          <c:tx>
            <c:strRef>
              <c:f>Cer!$E$48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Cer!$J$49:$P$49</c:f>
                <c:numCache>
                  <c:formatCode>General</c:formatCode>
                  <c:ptCount val="7"/>
                  <c:pt idx="0">
                    <c:v>5.2044592817428095</c:v>
                  </c:pt>
                  <c:pt idx="1">
                    <c:v>3.9589732744431423</c:v>
                  </c:pt>
                  <c:pt idx="2">
                    <c:v>2.2469745343067755</c:v>
                  </c:pt>
                  <c:pt idx="3">
                    <c:v>8.4407833322012671</c:v>
                  </c:pt>
                  <c:pt idx="4">
                    <c:v>8.0326993974208829</c:v>
                  </c:pt>
                  <c:pt idx="5">
                    <c:v>9.2811659644675171</c:v>
                  </c:pt>
                  <c:pt idx="6">
                    <c:v>7.8831232317764854</c:v>
                  </c:pt>
                </c:numCache>
              </c:numRef>
            </c:plus>
            <c:minus>
              <c:numRef>
                <c:f>Cer!$J$49:$P$49</c:f>
                <c:numCache>
                  <c:formatCode>General</c:formatCode>
                  <c:ptCount val="7"/>
                  <c:pt idx="0">
                    <c:v>5.2044592817428095</c:v>
                  </c:pt>
                  <c:pt idx="1">
                    <c:v>3.9589732744431423</c:v>
                  </c:pt>
                  <c:pt idx="2">
                    <c:v>2.2469745343067755</c:v>
                  </c:pt>
                  <c:pt idx="3">
                    <c:v>8.4407833322012671</c:v>
                  </c:pt>
                  <c:pt idx="4">
                    <c:v>8.0326993974208829</c:v>
                  </c:pt>
                  <c:pt idx="5">
                    <c:v>9.2811659644675171</c:v>
                  </c:pt>
                  <c:pt idx="6">
                    <c:v>7.8831232317764854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Cer!$J$48:$P$48</c:f>
              <c:numCache>
                <c:formatCode>General</c:formatCode>
                <c:ptCount val="7"/>
                <c:pt idx="0">
                  <c:v>113.16425120772948</c:v>
                </c:pt>
                <c:pt idx="1">
                  <c:v>101.42857142857143</c:v>
                </c:pt>
                <c:pt idx="2">
                  <c:v>105.05952380952381</c:v>
                </c:pt>
                <c:pt idx="3">
                  <c:v>110.6233538191396</c:v>
                </c:pt>
                <c:pt idx="4">
                  <c:v>102.31884057971014</c:v>
                </c:pt>
                <c:pt idx="5">
                  <c:v>108.10126582278481</c:v>
                </c:pt>
                <c:pt idx="6">
                  <c:v>106.48562618123943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A1-467D-BAFF-F1ECF40ED14A}"/>
            </c:ext>
          </c:extLst>
        </c:ser>
        <c:ser>
          <c:idx val="2"/>
          <c:order val="2"/>
          <c:tx>
            <c:strRef>
              <c:f>Cer!$E$50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Cer!$J$51:$P$51</c:f>
                <c:numCache>
                  <c:formatCode>General</c:formatCode>
                  <c:ptCount val="7"/>
                  <c:pt idx="0">
                    <c:v>7.9572784589512748</c:v>
                  </c:pt>
                  <c:pt idx="1">
                    <c:v>6.2007241183459119</c:v>
                  </c:pt>
                  <c:pt idx="2">
                    <c:v>3.380302586785878</c:v>
                  </c:pt>
                  <c:pt idx="3">
                    <c:v>0.69686162714607358</c:v>
                  </c:pt>
                  <c:pt idx="4">
                    <c:v>0.86956521739131187</c:v>
                  </c:pt>
                  <c:pt idx="5">
                    <c:v>1.3154816260016737</c:v>
                  </c:pt>
                  <c:pt idx="6">
                    <c:v>1.8056161751603492</c:v>
                  </c:pt>
                </c:numCache>
              </c:numRef>
            </c:plus>
            <c:minus>
              <c:numRef>
                <c:f>Cer!$J$51:$P$51</c:f>
                <c:numCache>
                  <c:formatCode>General</c:formatCode>
                  <c:ptCount val="7"/>
                  <c:pt idx="0">
                    <c:v>7.9572784589512748</c:v>
                  </c:pt>
                  <c:pt idx="1">
                    <c:v>6.2007241183459119</c:v>
                  </c:pt>
                  <c:pt idx="2">
                    <c:v>3.380302586785878</c:v>
                  </c:pt>
                  <c:pt idx="3">
                    <c:v>0.69686162714607358</c:v>
                  </c:pt>
                  <c:pt idx="4">
                    <c:v>0.86956521739131187</c:v>
                  </c:pt>
                  <c:pt idx="5">
                    <c:v>1.3154816260016737</c:v>
                  </c:pt>
                  <c:pt idx="6">
                    <c:v>1.8056161751603492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Cer!$J$50:$P$50</c:f>
              <c:numCache>
                <c:formatCode>General</c:formatCode>
                <c:ptCount val="7"/>
                <c:pt idx="0">
                  <c:v>103.8647342995169</c:v>
                </c:pt>
                <c:pt idx="1">
                  <c:v>98.285714285714292</c:v>
                </c:pt>
                <c:pt idx="2">
                  <c:v>96.130952380952365</c:v>
                </c:pt>
                <c:pt idx="3">
                  <c:v>103.51185250219491</c:v>
                </c:pt>
                <c:pt idx="4">
                  <c:v>102.60869565217392</c:v>
                </c:pt>
                <c:pt idx="5">
                  <c:v>106.32911392405062</c:v>
                </c:pt>
                <c:pt idx="6">
                  <c:v>103.909280811698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A1-467D-BAFF-F1ECF40ED14A}"/>
            </c:ext>
          </c:extLst>
        </c:ser>
        <c:ser>
          <c:idx val="3"/>
          <c:order val="3"/>
          <c:tx>
            <c:strRef>
              <c:f>Cer!$E$52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Cer!$J$53:$P$53</c:f>
                <c:numCache>
                  <c:formatCode>General</c:formatCode>
                  <c:ptCount val="7"/>
                  <c:pt idx="0">
                    <c:v>5.9864897253109781</c:v>
                  </c:pt>
                  <c:pt idx="1">
                    <c:v>7.812862236500175</c:v>
                  </c:pt>
                  <c:pt idx="2">
                    <c:v>9.1892019687853583</c:v>
                  </c:pt>
                  <c:pt idx="3">
                    <c:v>9.3642083413333719</c:v>
                  </c:pt>
                  <c:pt idx="4">
                    <c:v>8.3935943409800622</c:v>
                  </c:pt>
                  <c:pt idx="5">
                    <c:v>9.4699450366385776</c:v>
                  </c:pt>
                  <c:pt idx="6">
                    <c:v>8.6972051620515227</c:v>
                  </c:pt>
                </c:numCache>
              </c:numRef>
            </c:plus>
            <c:minus>
              <c:numRef>
                <c:f>Cer!$J$53:$P$53</c:f>
                <c:numCache>
                  <c:formatCode>General</c:formatCode>
                  <c:ptCount val="7"/>
                  <c:pt idx="0">
                    <c:v>5.9864897253109781</c:v>
                  </c:pt>
                  <c:pt idx="1">
                    <c:v>7.812862236500175</c:v>
                  </c:pt>
                  <c:pt idx="2">
                    <c:v>9.1892019687853583</c:v>
                  </c:pt>
                  <c:pt idx="3">
                    <c:v>9.3642083413333719</c:v>
                  </c:pt>
                  <c:pt idx="4">
                    <c:v>8.3935943409800622</c:v>
                  </c:pt>
                  <c:pt idx="5">
                    <c:v>9.4699450366385776</c:v>
                  </c:pt>
                  <c:pt idx="6">
                    <c:v>8.6972051620515227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Cer!$J$52:$P$52</c:f>
              <c:numCache>
                <c:formatCode>General</c:formatCode>
                <c:ptCount val="7"/>
                <c:pt idx="0">
                  <c:v>100.72463768115942</c:v>
                </c:pt>
                <c:pt idx="1">
                  <c:v>83</c:v>
                </c:pt>
                <c:pt idx="2">
                  <c:v>73.18452380952381</c:v>
                </c:pt>
                <c:pt idx="3">
                  <c:v>76.646180860403874</c:v>
                </c:pt>
                <c:pt idx="4">
                  <c:v>74.028985507246375</c:v>
                </c:pt>
                <c:pt idx="5">
                  <c:v>77.544303797468359</c:v>
                </c:pt>
                <c:pt idx="6">
                  <c:v>78.189595145727637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EA1-467D-BAFF-F1ECF40ED1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100"/>
        <c:auto val="1"/>
        <c:lblAlgn val="ctr"/>
        <c:lblOffset val="100"/>
        <c:noMultiLvlLbl val="0"/>
      </c:catAx>
      <c:valAx>
        <c:axId val="2055756896"/>
        <c:scaling>
          <c:orientation val="minMax"/>
          <c:max val="200"/>
          <c:min val="5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 sz="1200" b="1"/>
                  <a:t>% of control (control=100%)</a:t>
                </a:r>
                <a:endParaRPr lang="en-US" sz="12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GlcCer!$E$62</c:f>
              <c:strCache>
                <c:ptCount val="1"/>
                <c:pt idx="0">
                  <c:v>WT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GlcCer!$J$63:$P$63</c:f>
                <c:numCache>
                  <c:formatCode>General</c:formatCode>
                  <c:ptCount val="7"/>
                  <c:pt idx="0">
                    <c:v>0.15368582432441141</c:v>
                  </c:pt>
                  <c:pt idx="1">
                    <c:v>9.9489869576928416E-2</c:v>
                  </c:pt>
                  <c:pt idx="2">
                    <c:v>9.1684448221361015E-2</c:v>
                  </c:pt>
                  <c:pt idx="3">
                    <c:v>0.92225364113352593</c:v>
                  </c:pt>
                  <c:pt idx="4">
                    <c:v>2.3316448702847024</c:v>
                  </c:pt>
                  <c:pt idx="5">
                    <c:v>3.5794245300452769</c:v>
                  </c:pt>
                  <c:pt idx="6">
                    <c:v>7.139380521798361</c:v>
                  </c:pt>
                </c:numCache>
              </c:numRef>
            </c:plus>
            <c:minus>
              <c:numRef>
                <c:f>GlcCer!$J$63:$P$63</c:f>
                <c:numCache>
                  <c:formatCode>General</c:formatCode>
                  <c:ptCount val="7"/>
                  <c:pt idx="0">
                    <c:v>0.15368582432441141</c:v>
                  </c:pt>
                  <c:pt idx="1">
                    <c:v>9.9489869576928416E-2</c:v>
                  </c:pt>
                  <c:pt idx="2">
                    <c:v>9.1684448221361015E-2</c:v>
                  </c:pt>
                  <c:pt idx="3">
                    <c:v>0.92225364113352593</c:v>
                  </c:pt>
                  <c:pt idx="4">
                    <c:v>2.3316448702847024</c:v>
                  </c:pt>
                  <c:pt idx="5">
                    <c:v>3.5794245300452769</c:v>
                  </c:pt>
                  <c:pt idx="6">
                    <c:v>7.139380521798361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GlcCer!$J$60:$P$61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GlcCer</c:v>
                  </c:pt>
                </c:lvl>
              </c:multiLvlStrCache>
            </c:multiLvlStrRef>
          </c:cat>
          <c:val>
            <c:numRef>
              <c:f>GlcCer!$J$62:$P$62</c:f>
              <c:numCache>
                <c:formatCode>0.00</c:formatCode>
                <c:ptCount val="7"/>
                <c:pt idx="0">
                  <c:v>4.737086242299795</c:v>
                </c:pt>
                <c:pt idx="1">
                  <c:v>0.96650102669404514</c:v>
                </c:pt>
                <c:pt idx="2">
                  <c:v>0.70486858316221757</c:v>
                </c:pt>
                <c:pt idx="3">
                  <c:v>8.033655030800821</c:v>
                </c:pt>
                <c:pt idx="4">
                  <c:v>15.405533880903489</c:v>
                </c:pt>
                <c:pt idx="5">
                  <c:v>17.744835728952772</c:v>
                </c:pt>
                <c:pt idx="6">
                  <c:v>47.592480492813138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84-4D47-8084-C5B9FB83DCD6}"/>
            </c:ext>
          </c:extLst>
        </c:ser>
        <c:ser>
          <c:idx val="1"/>
          <c:order val="1"/>
          <c:tx>
            <c:strRef>
              <c:f>GlcCer!$E$64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GlcCer!$J$65:$P$65</c:f>
                <c:numCache>
                  <c:formatCode>General</c:formatCode>
                  <c:ptCount val="7"/>
                  <c:pt idx="0">
                    <c:v>0.1872228539037161</c:v>
                  </c:pt>
                  <c:pt idx="1">
                    <c:v>3.4959686284823856E-2</c:v>
                  </c:pt>
                  <c:pt idx="2">
                    <c:v>9.2225364113353511E-2</c:v>
                  </c:pt>
                  <c:pt idx="3">
                    <c:v>0.46857869987905265</c:v>
                  </c:pt>
                  <c:pt idx="4">
                    <c:v>0.78760855570037203</c:v>
                  </c:pt>
                  <c:pt idx="5">
                    <c:v>1.211039057239675</c:v>
                  </c:pt>
                  <c:pt idx="6">
                    <c:v>2.4389236212320768</c:v>
                  </c:pt>
                </c:numCache>
              </c:numRef>
            </c:plus>
            <c:minus>
              <c:numRef>
                <c:f>GlcCer!$J$65:$P$65</c:f>
                <c:numCache>
                  <c:formatCode>General</c:formatCode>
                  <c:ptCount val="7"/>
                  <c:pt idx="0">
                    <c:v>0.1872228539037161</c:v>
                  </c:pt>
                  <c:pt idx="1">
                    <c:v>3.4959686284823856E-2</c:v>
                  </c:pt>
                  <c:pt idx="2">
                    <c:v>9.2225364113353511E-2</c:v>
                  </c:pt>
                  <c:pt idx="3">
                    <c:v>0.46857869987905265</c:v>
                  </c:pt>
                  <c:pt idx="4">
                    <c:v>0.78760855570037203</c:v>
                  </c:pt>
                  <c:pt idx="5">
                    <c:v>1.211039057239675</c:v>
                  </c:pt>
                  <c:pt idx="6">
                    <c:v>2.4389236212320768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GlcCer!$J$60:$P$61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GlcCer</c:v>
                  </c:pt>
                </c:lvl>
              </c:multiLvlStrCache>
            </c:multiLvlStrRef>
          </c:cat>
          <c:val>
            <c:numRef>
              <c:f>GlcCer!$J$64:$P$64</c:f>
              <c:numCache>
                <c:formatCode>0.00</c:formatCode>
                <c:ptCount val="7"/>
                <c:pt idx="0">
                  <c:v>4.4246663244353179</c:v>
                </c:pt>
                <c:pt idx="1">
                  <c:v>0.86492607802874744</c:v>
                </c:pt>
                <c:pt idx="2">
                  <c:v>0.68178336755646818</c:v>
                </c:pt>
                <c:pt idx="3">
                  <c:v>8.218336755646817</c:v>
                </c:pt>
                <c:pt idx="4">
                  <c:v>15.790287474332649</c:v>
                </c:pt>
                <c:pt idx="5">
                  <c:v>17.267741273100615</c:v>
                </c:pt>
                <c:pt idx="6">
                  <c:v>47.235429158110882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84-4D47-8084-C5B9FB83DCD6}"/>
            </c:ext>
          </c:extLst>
        </c:ser>
        <c:ser>
          <c:idx val="2"/>
          <c:order val="2"/>
          <c:tx>
            <c:strRef>
              <c:f>GlcCer!$E$66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GlcCer!$J$67:$P$67</c:f>
                <c:numCache>
                  <c:formatCode>General</c:formatCode>
                  <c:ptCount val="7"/>
                  <c:pt idx="0">
                    <c:v>1.3090463994651986</c:v>
                  </c:pt>
                  <c:pt idx="1">
                    <c:v>7.8896067438794543E-2</c:v>
                  </c:pt>
                  <c:pt idx="2">
                    <c:v>7.6842912162205568E-2</c:v>
                  </c:pt>
                  <c:pt idx="3">
                    <c:v>0.41037176893909855</c:v>
                  </c:pt>
                  <c:pt idx="4">
                    <c:v>4.681007788388194</c:v>
                  </c:pt>
                  <c:pt idx="5">
                    <c:v>0.93297788109960167</c:v>
                  </c:pt>
                  <c:pt idx="6">
                    <c:v>5.4366422845771369</c:v>
                  </c:pt>
                </c:numCache>
              </c:numRef>
            </c:plus>
            <c:minus>
              <c:numRef>
                <c:f>GlcCer!$J$67:$P$67</c:f>
                <c:numCache>
                  <c:formatCode>General</c:formatCode>
                  <c:ptCount val="7"/>
                  <c:pt idx="0">
                    <c:v>1.3090463994651986</c:v>
                  </c:pt>
                  <c:pt idx="1">
                    <c:v>7.8896067438794543E-2</c:v>
                  </c:pt>
                  <c:pt idx="2">
                    <c:v>7.6842912162205568E-2</c:v>
                  </c:pt>
                  <c:pt idx="3">
                    <c:v>0.41037176893909855</c:v>
                  </c:pt>
                  <c:pt idx="4">
                    <c:v>4.681007788388194</c:v>
                  </c:pt>
                  <c:pt idx="5">
                    <c:v>0.93297788109960167</c:v>
                  </c:pt>
                  <c:pt idx="6">
                    <c:v>5.4366422845771369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GlcCer!$J$60:$P$61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GlcCer</c:v>
                  </c:pt>
                </c:lvl>
              </c:multiLvlStrCache>
            </c:multiLvlStrRef>
          </c:cat>
          <c:val>
            <c:numRef>
              <c:f>GlcCer!$J$66:$P$66</c:f>
              <c:numCache>
                <c:formatCode>0.00</c:formatCode>
                <c:ptCount val="7"/>
                <c:pt idx="0">
                  <c:v>4.4585246406570844</c:v>
                </c:pt>
                <c:pt idx="1">
                  <c:v>1.0065154004106776</c:v>
                </c:pt>
                <c:pt idx="2">
                  <c:v>0.7848973305954825</c:v>
                </c:pt>
                <c:pt idx="3">
                  <c:v>8.4953593429158101</c:v>
                </c:pt>
                <c:pt idx="4">
                  <c:v>15.097731006160165</c:v>
                </c:pt>
                <c:pt idx="5">
                  <c:v>18.991437371663242</c:v>
                </c:pt>
                <c:pt idx="6">
                  <c:v>48.834465092402468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84-4D47-8084-C5B9FB83DCD6}"/>
            </c:ext>
          </c:extLst>
        </c:ser>
        <c:ser>
          <c:idx val="3"/>
          <c:order val="3"/>
          <c:tx>
            <c:strRef>
              <c:f>GlcCer!$E$68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GlcCer!$J$69:$P$69</c:f>
                <c:numCache>
                  <c:formatCode>General</c:formatCode>
                  <c:ptCount val="7"/>
                  <c:pt idx="0">
                    <c:v>0.5551278393368323</c:v>
                  </c:pt>
                  <c:pt idx="1">
                    <c:v>5.1413216303175822E-2</c:v>
                  </c:pt>
                  <c:pt idx="2">
                    <c:v>9.8629090287672194E-2</c:v>
                  </c:pt>
                  <c:pt idx="3">
                    <c:v>1.7085139170825878</c:v>
                  </c:pt>
                  <c:pt idx="4">
                    <c:v>1.6700256204775052</c:v>
                  </c:pt>
                  <c:pt idx="5">
                    <c:v>2.0721901283762181</c:v>
                  </c:pt>
                  <c:pt idx="6">
                    <c:v>2.88404600404672</c:v>
                  </c:pt>
                </c:numCache>
              </c:numRef>
            </c:plus>
            <c:minus>
              <c:numRef>
                <c:f>GlcCer!$J$69:$P$69</c:f>
                <c:numCache>
                  <c:formatCode>General</c:formatCode>
                  <c:ptCount val="7"/>
                  <c:pt idx="0">
                    <c:v>0.5551278393368323</c:v>
                  </c:pt>
                  <c:pt idx="1">
                    <c:v>5.1413216303175822E-2</c:v>
                  </c:pt>
                  <c:pt idx="2">
                    <c:v>9.8629090287672194E-2</c:v>
                  </c:pt>
                  <c:pt idx="3">
                    <c:v>1.7085139170825878</c:v>
                  </c:pt>
                  <c:pt idx="4">
                    <c:v>1.6700256204775052</c:v>
                  </c:pt>
                  <c:pt idx="5">
                    <c:v>2.0721901283762181</c:v>
                  </c:pt>
                  <c:pt idx="6">
                    <c:v>2.88404600404672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GlcCer!$J$60:$P$61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GlcCer</c:v>
                  </c:pt>
                </c:lvl>
              </c:multiLvlStrCache>
            </c:multiLvlStrRef>
          </c:cat>
          <c:val>
            <c:numRef>
              <c:f>GlcCer!$J$68:$P$68</c:f>
              <c:numCache>
                <c:formatCode>0.00</c:formatCode>
                <c:ptCount val="7"/>
                <c:pt idx="0">
                  <c:v>4.4061981519507176</c:v>
                </c:pt>
                <c:pt idx="1">
                  <c:v>0.96957905544147849</c:v>
                </c:pt>
                <c:pt idx="2">
                  <c:v>0.77412422997946606</c:v>
                </c:pt>
                <c:pt idx="3">
                  <c:v>7.6027310061601634</c:v>
                </c:pt>
                <c:pt idx="4">
                  <c:v>17.791006160164269</c:v>
                </c:pt>
                <c:pt idx="5">
                  <c:v>18.868316221765912</c:v>
                </c:pt>
                <c:pt idx="6">
                  <c:v>50.411954825462004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84-4D47-8084-C5B9FB83DCD6}"/>
            </c:ext>
          </c:extLst>
        </c:ser>
        <c:ser>
          <c:idx val="4"/>
          <c:order val="4"/>
          <c:tx>
            <c:strRef>
              <c:f>GlcCer!$E$70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GlcCer!$J$71:$P$71</c:f>
                <c:numCache>
                  <c:formatCode>General</c:formatCode>
                  <c:ptCount val="7"/>
                  <c:pt idx="0">
                    <c:v>0.42697872930739744</c:v>
                  </c:pt>
                  <c:pt idx="1">
                    <c:v>4.4043784278973284E-2</c:v>
                  </c:pt>
                  <c:pt idx="2">
                    <c:v>5.1413216303175767E-2</c:v>
                  </c:pt>
                  <c:pt idx="3">
                    <c:v>0.5698511162993608</c:v>
                  </c:pt>
                  <c:pt idx="4">
                    <c:v>0.64031136447657866</c:v>
                  </c:pt>
                  <c:pt idx="5">
                    <c:v>1.1789292108955292</c:v>
                  </c:pt>
                  <c:pt idx="6">
                    <c:v>2.4101422075096655</c:v>
                  </c:pt>
                </c:numCache>
              </c:numRef>
            </c:plus>
            <c:minus>
              <c:numRef>
                <c:f>GlcCer!$J$71:$P$71</c:f>
                <c:numCache>
                  <c:formatCode>General</c:formatCode>
                  <c:ptCount val="7"/>
                  <c:pt idx="0">
                    <c:v>0.42697872930739744</c:v>
                  </c:pt>
                  <c:pt idx="1">
                    <c:v>4.4043784278973284E-2</c:v>
                  </c:pt>
                  <c:pt idx="2">
                    <c:v>5.1413216303175767E-2</c:v>
                  </c:pt>
                  <c:pt idx="3">
                    <c:v>0.5698511162993608</c:v>
                  </c:pt>
                  <c:pt idx="4">
                    <c:v>0.64031136447657866</c:v>
                  </c:pt>
                  <c:pt idx="5">
                    <c:v>1.1789292108955292</c:v>
                  </c:pt>
                  <c:pt idx="6">
                    <c:v>2.4101422075096655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GlcCer!$J$60:$P$61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GlcCer</c:v>
                  </c:pt>
                </c:lvl>
              </c:multiLvlStrCache>
            </c:multiLvlStrRef>
          </c:cat>
          <c:val>
            <c:numRef>
              <c:f>GlcCer!$J$70:$P$70</c:f>
              <c:numCache>
                <c:formatCode>0.00</c:formatCode>
                <c:ptCount val="7"/>
                <c:pt idx="0">
                  <c:v>3.8398408624229976</c:v>
                </c:pt>
                <c:pt idx="1">
                  <c:v>0.84491889117043117</c:v>
                </c:pt>
                <c:pt idx="2">
                  <c:v>0.66947125256673512</c:v>
                </c:pt>
                <c:pt idx="3">
                  <c:v>7.4950000000000001</c:v>
                </c:pt>
                <c:pt idx="4">
                  <c:v>15.297802874743326</c:v>
                </c:pt>
                <c:pt idx="5">
                  <c:v>17.360082135523612</c:v>
                </c:pt>
                <c:pt idx="6">
                  <c:v>45.507116016427098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84-4D47-8084-C5B9FB83D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0"/>
        <c:auto val="1"/>
        <c:lblAlgn val="ctr"/>
        <c:lblOffset val="100"/>
        <c:noMultiLvlLbl val="0"/>
      </c:catAx>
      <c:valAx>
        <c:axId val="2055756896"/>
        <c:scaling>
          <c:logBase val="10"/>
          <c:orientation val="minMax"/>
          <c:max val="10000"/>
          <c:min val="0.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</a:rPr>
                  <a:t>ng/milion of cells</a:t>
                </a: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GlcCer!$E$46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GlcCer!$J$47:$P$47</c:f>
                <c:numCache>
                  <c:formatCode>General</c:formatCode>
                  <c:ptCount val="7"/>
                  <c:pt idx="0">
                    <c:v>3.9522787706905174</c:v>
                  </c:pt>
                  <c:pt idx="1">
                    <c:v>3.6171390737581306</c:v>
                  </c:pt>
                  <c:pt idx="2">
                    <c:v>13.084050887841533</c:v>
                  </c:pt>
                  <c:pt idx="3">
                    <c:v>5.8326963017771343</c:v>
                  </c:pt>
                  <c:pt idx="4">
                    <c:v>5.1125041286409569</c:v>
                  </c:pt>
                  <c:pt idx="5">
                    <c:v>6.8247408752492555</c:v>
                  </c:pt>
                  <c:pt idx="6">
                    <c:v>5.1245986676411466</c:v>
                  </c:pt>
                </c:numCache>
              </c:numRef>
            </c:plus>
            <c:minus>
              <c:numRef>
                <c:f>GlcCer!$J$47:$P$47</c:f>
                <c:numCache>
                  <c:formatCode>General</c:formatCode>
                  <c:ptCount val="7"/>
                  <c:pt idx="0">
                    <c:v>3.9522787706905174</c:v>
                  </c:pt>
                  <c:pt idx="1">
                    <c:v>3.6171390737581306</c:v>
                  </c:pt>
                  <c:pt idx="2">
                    <c:v>13.084050887841533</c:v>
                  </c:pt>
                  <c:pt idx="3">
                    <c:v>5.8326963017771343</c:v>
                  </c:pt>
                  <c:pt idx="4">
                    <c:v>5.1125041286409569</c:v>
                  </c:pt>
                  <c:pt idx="5">
                    <c:v>6.8247408752492555</c:v>
                  </c:pt>
                  <c:pt idx="6">
                    <c:v>5.1245986676411466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GlcCer!$J$44:$P$45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GlcCer</c:v>
                  </c:pt>
                </c:lvl>
              </c:multiLvlStrCache>
            </c:multiLvlStrRef>
          </c:cat>
          <c:val>
            <c:numRef>
              <c:f>GlcCer!$J$46:$P$46</c:f>
              <c:numCache>
                <c:formatCode>General</c:formatCode>
                <c:ptCount val="7"/>
                <c:pt idx="0">
                  <c:v>93.404808317089021</c:v>
                </c:pt>
                <c:pt idx="1">
                  <c:v>89.490445859872594</c:v>
                </c:pt>
                <c:pt idx="2">
                  <c:v>94.97816593886462</c:v>
                </c:pt>
                <c:pt idx="3">
                  <c:v>102.29885057471263</c:v>
                </c:pt>
                <c:pt idx="4">
                  <c:v>102.49750249750251</c:v>
                </c:pt>
                <c:pt idx="5">
                  <c:v>97.31136166522117</c:v>
                </c:pt>
                <c:pt idx="6">
                  <c:v>99.249773638597844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D4-496D-9F6A-3E48C1143251}"/>
            </c:ext>
          </c:extLst>
        </c:ser>
        <c:ser>
          <c:idx val="1"/>
          <c:order val="1"/>
          <c:tx>
            <c:strRef>
              <c:f>GlcCer!$E$48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GlcCer!$J$49:$P$49</c:f>
                <c:numCache>
                  <c:formatCode>General</c:formatCode>
                  <c:ptCount val="7"/>
                  <c:pt idx="0">
                    <c:v>27.633999731228755</c:v>
                  </c:pt>
                  <c:pt idx="1">
                    <c:v>8.1630609031696189</c:v>
                  </c:pt>
                  <c:pt idx="2">
                    <c:v>10.901736011196437</c:v>
                  </c:pt>
                  <c:pt idx="3">
                    <c:v>5.1081577111009127</c:v>
                  </c:pt>
                  <c:pt idx="4">
                    <c:v>30.385235750840923</c:v>
                  </c:pt>
                  <c:pt idx="5">
                    <c:v>5.2577431279194036</c:v>
                  </c:pt>
                  <c:pt idx="6">
                    <c:v>11.423321979189792</c:v>
                  </c:pt>
                </c:numCache>
              </c:numRef>
            </c:plus>
            <c:minus>
              <c:numRef>
                <c:f>GlcCer!$J$49:$P$49</c:f>
                <c:numCache>
                  <c:formatCode>General</c:formatCode>
                  <c:ptCount val="7"/>
                  <c:pt idx="0">
                    <c:v>27.633999731228755</c:v>
                  </c:pt>
                  <c:pt idx="1">
                    <c:v>8.1630609031696189</c:v>
                  </c:pt>
                  <c:pt idx="2">
                    <c:v>10.901736011196437</c:v>
                  </c:pt>
                  <c:pt idx="3">
                    <c:v>5.1081577111009127</c:v>
                  </c:pt>
                  <c:pt idx="4">
                    <c:v>30.385235750840923</c:v>
                  </c:pt>
                  <c:pt idx="5">
                    <c:v>5.2577431279194036</c:v>
                  </c:pt>
                  <c:pt idx="6">
                    <c:v>11.423321979189792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GlcCer!$J$44:$P$45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GlcCer</c:v>
                  </c:pt>
                </c:lvl>
              </c:multiLvlStrCache>
            </c:multiLvlStrRef>
          </c:cat>
          <c:val>
            <c:numRef>
              <c:f>GlcCer!$J$48:$P$48</c:f>
              <c:numCache>
                <c:formatCode>General</c:formatCode>
                <c:ptCount val="7"/>
                <c:pt idx="0">
                  <c:v>94.119558154645873</c:v>
                </c:pt>
                <c:pt idx="1">
                  <c:v>104.14012738853502</c:v>
                </c:pt>
                <c:pt idx="2">
                  <c:v>111.35371179039299</c:v>
                </c:pt>
                <c:pt idx="3">
                  <c:v>105.74712643678161</c:v>
                </c:pt>
                <c:pt idx="4">
                  <c:v>98.001998001998004</c:v>
                </c:pt>
                <c:pt idx="5">
                  <c:v>107.02515177797051</c:v>
                </c:pt>
                <c:pt idx="6">
                  <c:v>102.60962359332558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D4-496D-9F6A-3E48C1143251}"/>
            </c:ext>
          </c:extLst>
        </c:ser>
        <c:ser>
          <c:idx val="2"/>
          <c:order val="2"/>
          <c:tx>
            <c:strRef>
              <c:f>GlcCer!$E$50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GlcCer!$J$51:$P$51</c:f>
                <c:numCache>
                  <c:formatCode>General</c:formatCode>
                  <c:ptCount val="7"/>
                  <c:pt idx="0">
                    <c:v>11.718761511661279</c:v>
                  </c:pt>
                  <c:pt idx="1">
                    <c:v>5.3195200918758259</c:v>
                  </c:pt>
                  <c:pt idx="2">
                    <c:v>13.992550192150306</c:v>
                  </c:pt>
                  <c:pt idx="3">
                    <c:v>21.26695645421902</c:v>
                  </c:pt>
                  <c:pt idx="4">
                    <c:v>10.840426780325021</c:v>
                  </c:pt>
                  <c:pt idx="5">
                    <c:v>11.677708151421195</c:v>
                  </c:pt>
                  <c:pt idx="6">
                    <c:v>6.0598774726235076</c:v>
                  </c:pt>
                </c:numCache>
              </c:numRef>
            </c:plus>
            <c:minus>
              <c:numRef>
                <c:f>GlcCer!$J$51:$P$51</c:f>
                <c:numCache>
                  <c:formatCode>General</c:formatCode>
                  <c:ptCount val="7"/>
                  <c:pt idx="0">
                    <c:v>11.718761511661279</c:v>
                  </c:pt>
                  <c:pt idx="1">
                    <c:v>5.3195200918758259</c:v>
                  </c:pt>
                  <c:pt idx="2">
                    <c:v>13.992550192150306</c:v>
                  </c:pt>
                  <c:pt idx="3">
                    <c:v>21.26695645421902</c:v>
                  </c:pt>
                  <c:pt idx="4">
                    <c:v>10.840426780325021</c:v>
                  </c:pt>
                  <c:pt idx="5">
                    <c:v>11.677708151421195</c:v>
                  </c:pt>
                  <c:pt idx="6">
                    <c:v>6.0598774726235076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GlcCer!$J$44:$P$45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GlcCer</c:v>
                  </c:pt>
                </c:lvl>
              </c:multiLvlStrCache>
            </c:multiLvlStrRef>
          </c:cat>
          <c:val>
            <c:numRef>
              <c:f>GlcCer!$J$50:$P$50</c:f>
              <c:numCache>
                <c:formatCode>General</c:formatCode>
                <c:ptCount val="7"/>
                <c:pt idx="0">
                  <c:v>93.014944769330739</c:v>
                </c:pt>
                <c:pt idx="1">
                  <c:v>100.31847133757962</c:v>
                </c:pt>
                <c:pt idx="2">
                  <c:v>109.82532751091702</c:v>
                </c:pt>
                <c:pt idx="3">
                  <c:v>94.636015325670499</c:v>
                </c:pt>
                <c:pt idx="4">
                  <c:v>115.48451548451548</c:v>
                </c:pt>
                <c:pt idx="5">
                  <c:v>106.33130962705984</c:v>
                </c:pt>
                <c:pt idx="6">
                  <c:v>105.92420126762386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D4-496D-9F6A-3E48C1143251}"/>
            </c:ext>
          </c:extLst>
        </c:ser>
        <c:ser>
          <c:idx val="3"/>
          <c:order val="3"/>
          <c:tx>
            <c:strRef>
              <c:f>GlcCer!$E$52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GlcCer!$J$53:$P$53</c:f>
                <c:numCache>
                  <c:formatCode>General</c:formatCode>
                  <c:ptCount val="7"/>
                  <c:pt idx="0">
                    <c:v>9.0135308387399089</c:v>
                  </c:pt>
                  <c:pt idx="1">
                    <c:v>4.5570344016733069</c:v>
                  </c:pt>
                  <c:pt idx="2">
                    <c:v>7.2940144491223009</c:v>
                  </c:pt>
                  <c:pt idx="3">
                    <c:v>7.0932983071163349</c:v>
                  </c:pt>
                  <c:pt idx="4">
                    <c:v>4.1563724401028486</c:v>
                  </c:pt>
                  <c:pt idx="5">
                    <c:v>6.6437876850669744</c:v>
                  </c:pt>
                  <c:pt idx="6">
                    <c:v>5.0641239594007237</c:v>
                  </c:pt>
                </c:numCache>
              </c:numRef>
            </c:plus>
            <c:minus>
              <c:numRef>
                <c:f>GlcCer!$J$53:$P$53</c:f>
                <c:numCache>
                  <c:formatCode>General</c:formatCode>
                  <c:ptCount val="7"/>
                  <c:pt idx="0">
                    <c:v>9.0135308387399089</c:v>
                  </c:pt>
                  <c:pt idx="1">
                    <c:v>4.5570344016733069</c:v>
                  </c:pt>
                  <c:pt idx="2">
                    <c:v>7.2940144491223009</c:v>
                  </c:pt>
                  <c:pt idx="3">
                    <c:v>7.0932983071163349</c:v>
                  </c:pt>
                  <c:pt idx="4">
                    <c:v>4.1563724401028486</c:v>
                  </c:pt>
                  <c:pt idx="5">
                    <c:v>6.6437876850669744</c:v>
                  </c:pt>
                  <c:pt idx="6">
                    <c:v>5.0641239594007237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GlcCer!$J$44:$P$45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GlcCer</c:v>
                  </c:pt>
                </c:lvl>
              </c:multiLvlStrCache>
            </c:multiLvlStrRef>
          </c:cat>
          <c:val>
            <c:numRef>
              <c:f>GlcCer!$J$52:$P$52</c:f>
              <c:numCache>
                <c:formatCode>General</c:formatCode>
                <c:ptCount val="7"/>
                <c:pt idx="0">
                  <c:v>81.059129304743351</c:v>
                </c:pt>
                <c:pt idx="1">
                  <c:v>87.420382165605091</c:v>
                </c:pt>
                <c:pt idx="2">
                  <c:v>94.97816593886462</c:v>
                </c:pt>
                <c:pt idx="3">
                  <c:v>93.295019157088134</c:v>
                </c:pt>
                <c:pt idx="4">
                  <c:v>99.300699300699307</c:v>
                </c:pt>
                <c:pt idx="5">
                  <c:v>97.831743278404147</c:v>
                </c:pt>
                <c:pt idx="6">
                  <c:v>95.618290001293488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D4-496D-9F6A-3E48C1143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100"/>
        <c:auto val="1"/>
        <c:lblAlgn val="ctr"/>
        <c:lblOffset val="100"/>
        <c:noMultiLvlLbl val="0"/>
      </c:catAx>
      <c:valAx>
        <c:axId val="2055756896"/>
        <c:scaling>
          <c:orientation val="minMax"/>
          <c:max val="200"/>
          <c:min val="5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 sz="1200" b="1"/>
                  <a:t>% of control (control=100%)</a:t>
                </a:r>
                <a:endParaRPr lang="en-US" sz="12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GlcCer!$E$62</c:f>
              <c:strCache>
                <c:ptCount val="1"/>
                <c:pt idx="0">
                  <c:v>WT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HexCer!$J$63:$P$63</c:f>
                <c:numCache>
                  <c:formatCode>General</c:formatCode>
                  <c:ptCount val="7"/>
                  <c:pt idx="0">
                    <c:v>0.23804218196431509</c:v>
                  </c:pt>
                  <c:pt idx="1">
                    <c:v>2.4716239743517828E-2</c:v>
                  </c:pt>
                  <c:pt idx="2">
                    <c:v>3.2339963233825444E-2</c:v>
                  </c:pt>
                  <c:pt idx="3">
                    <c:v>0.26859358618724466</c:v>
                  </c:pt>
                  <c:pt idx="4">
                    <c:v>1.0349818911526509</c:v>
                  </c:pt>
                  <c:pt idx="5">
                    <c:v>0.34144905408404352</c:v>
                  </c:pt>
                  <c:pt idx="6">
                    <c:v>1.512437892059483</c:v>
                  </c:pt>
                </c:numCache>
              </c:numRef>
            </c:plus>
            <c:minus>
              <c:numRef>
                <c:f>HexCer!$J$63:$P$63</c:f>
                <c:numCache>
                  <c:formatCode>General</c:formatCode>
                  <c:ptCount val="7"/>
                  <c:pt idx="0">
                    <c:v>0.23804218196431509</c:v>
                  </c:pt>
                  <c:pt idx="1">
                    <c:v>2.4716239743517828E-2</c:v>
                  </c:pt>
                  <c:pt idx="2">
                    <c:v>3.2339963233825444E-2</c:v>
                  </c:pt>
                  <c:pt idx="3">
                    <c:v>0.26859358618724466</c:v>
                  </c:pt>
                  <c:pt idx="4">
                    <c:v>1.0349818911526509</c:v>
                  </c:pt>
                  <c:pt idx="5">
                    <c:v>0.34144905408404352</c:v>
                  </c:pt>
                  <c:pt idx="6">
                    <c:v>1.512437892059483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HexCer!$J$60:$P$61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HexCer</c:v>
                  </c:pt>
                </c:lvl>
              </c:multiLvlStrCache>
            </c:multiLvlStrRef>
          </c:cat>
          <c:val>
            <c:numRef>
              <c:f>HexCer!$J$62:$P$62</c:f>
              <c:numCache>
                <c:formatCode>0.00</c:formatCode>
                <c:ptCount val="7"/>
                <c:pt idx="0">
                  <c:v>3.5929110459433038</c:v>
                </c:pt>
                <c:pt idx="1">
                  <c:v>0.38537341153470184</c:v>
                </c:pt>
                <c:pt idx="2">
                  <c:v>0.28954291300097751</c:v>
                </c:pt>
                <c:pt idx="3">
                  <c:v>9.4365200391006834</c:v>
                </c:pt>
                <c:pt idx="4">
                  <c:v>29.174086021505378</c:v>
                </c:pt>
                <c:pt idx="5">
                  <c:v>17.026764418377322</c:v>
                </c:pt>
                <c:pt idx="6">
                  <c:v>59.905197849462375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4E-4531-93DD-99BD8F6670CA}"/>
            </c:ext>
          </c:extLst>
        </c:ser>
        <c:ser>
          <c:idx val="1"/>
          <c:order val="1"/>
          <c:tx>
            <c:strRef>
              <c:f>HexCer!$E$64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HexCer!$J$65:$P$65</c:f>
                <c:numCache>
                  <c:formatCode>General</c:formatCode>
                  <c:ptCount val="7"/>
                  <c:pt idx="0">
                    <c:v>0.53170943207093035</c:v>
                  </c:pt>
                  <c:pt idx="1">
                    <c:v>4.9992227647583116E-3</c:v>
                  </c:pt>
                  <c:pt idx="2">
                    <c:v>6.9144219472077106E-2</c:v>
                  </c:pt>
                  <c:pt idx="3">
                    <c:v>0.8839282763109152</c:v>
                  </c:pt>
                  <c:pt idx="4">
                    <c:v>3.665852659618166</c:v>
                  </c:pt>
                  <c:pt idx="5">
                    <c:v>1.5794663396251787</c:v>
                  </c:pt>
                  <c:pt idx="6">
                    <c:v>6.6330072775322737</c:v>
                  </c:pt>
                </c:numCache>
              </c:numRef>
            </c:plus>
            <c:minus>
              <c:numRef>
                <c:f>HexCer!$J$65:$P$65</c:f>
                <c:numCache>
                  <c:formatCode>General</c:formatCode>
                  <c:ptCount val="7"/>
                  <c:pt idx="0">
                    <c:v>0.53170943207093035</c:v>
                  </c:pt>
                  <c:pt idx="1">
                    <c:v>4.9992227647583116E-3</c:v>
                  </c:pt>
                  <c:pt idx="2">
                    <c:v>6.9144219472077106E-2</c:v>
                  </c:pt>
                  <c:pt idx="3">
                    <c:v>0.8839282763109152</c:v>
                  </c:pt>
                  <c:pt idx="4">
                    <c:v>3.665852659618166</c:v>
                  </c:pt>
                  <c:pt idx="5">
                    <c:v>1.5794663396251787</c:v>
                  </c:pt>
                  <c:pt idx="6">
                    <c:v>6.6330072775322737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HexCer!$J$60:$P$61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HexCer</c:v>
                  </c:pt>
                </c:lvl>
              </c:multiLvlStrCache>
            </c:multiLvlStrRef>
          </c:cat>
          <c:val>
            <c:numRef>
              <c:f>HexCer!$J$64:$P$64</c:f>
              <c:numCache>
                <c:formatCode>0.00</c:formatCode>
                <c:ptCount val="7"/>
                <c:pt idx="0">
                  <c:v>3.2192600195503425</c:v>
                </c:pt>
                <c:pt idx="1">
                  <c:v>0.34522424242424243</c:v>
                </c:pt>
                <c:pt idx="2">
                  <c:v>0.27342463343108508</c:v>
                </c:pt>
                <c:pt idx="3">
                  <c:v>8.7331769305962847</c:v>
                </c:pt>
                <c:pt idx="4">
                  <c:v>28.412130987292276</c:v>
                </c:pt>
                <c:pt idx="5">
                  <c:v>15.517507331378299</c:v>
                </c:pt>
                <c:pt idx="6">
                  <c:v>56.455886021505371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4E-4531-93DD-99BD8F6670CA}"/>
            </c:ext>
          </c:extLst>
        </c:ser>
        <c:ser>
          <c:idx val="2"/>
          <c:order val="2"/>
          <c:tx>
            <c:strRef>
              <c:f>HexCer!$E$66</c:f>
              <c:strCache>
                <c:ptCount val="1"/>
                <c:pt idx="0">
                  <c:v>d180-220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HexCer!$J$67:$P$67</c:f>
                <c:numCache>
                  <c:formatCode>General</c:formatCode>
                  <c:ptCount val="7"/>
                  <c:pt idx="0">
                    <c:v>0.12129270352991524</c:v>
                  </c:pt>
                  <c:pt idx="1">
                    <c:v>3.8713831373137428E-2</c:v>
                  </c:pt>
                  <c:pt idx="2">
                    <c:v>2.0349715380240423E-2</c:v>
                  </c:pt>
                  <c:pt idx="3">
                    <c:v>0.49409019031927565</c:v>
                  </c:pt>
                  <c:pt idx="4">
                    <c:v>2.7414784522477178</c:v>
                  </c:pt>
                  <c:pt idx="5">
                    <c:v>1.0123290889022236</c:v>
                  </c:pt>
                  <c:pt idx="6">
                    <c:v>4.0686063638938874</c:v>
                  </c:pt>
                </c:numCache>
              </c:numRef>
            </c:plus>
            <c:minus>
              <c:numRef>
                <c:f>HexCer!$J$67:$P$67</c:f>
                <c:numCache>
                  <c:formatCode>General</c:formatCode>
                  <c:ptCount val="7"/>
                  <c:pt idx="0">
                    <c:v>0.12129270352991524</c:v>
                  </c:pt>
                  <c:pt idx="1">
                    <c:v>3.8713831373137428E-2</c:v>
                  </c:pt>
                  <c:pt idx="2">
                    <c:v>2.0349715380240423E-2</c:v>
                  </c:pt>
                  <c:pt idx="3">
                    <c:v>0.49409019031927565</c:v>
                  </c:pt>
                  <c:pt idx="4">
                    <c:v>2.7414784522477178</c:v>
                  </c:pt>
                  <c:pt idx="5">
                    <c:v>1.0123290889022236</c:v>
                  </c:pt>
                  <c:pt idx="6">
                    <c:v>4.0686063638938874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HexCer!$J$60:$P$61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HexCer</c:v>
                  </c:pt>
                </c:lvl>
              </c:multiLvlStrCache>
            </c:multiLvlStrRef>
          </c:cat>
          <c:val>
            <c:numRef>
              <c:f>HexCer!$J$66:$P$66</c:f>
              <c:numCache>
                <c:formatCode>0.00</c:formatCode>
                <c:ptCount val="7"/>
                <c:pt idx="0">
                  <c:v>3.6471270772238511</c:v>
                </c:pt>
                <c:pt idx="1">
                  <c:v>0.42640175953079179</c:v>
                </c:pt>
                <c:pt idx="2">
                  <c:v>0.28133724340175953</c:v>
                </c:pt>
                <c:pt idx="3">
                  <c:v>9.9640273704789823</c:v>
                </c:pt>
                <c:pt idx="4">
                  <c:v>32.866637341153471</c:v>
                </c:pt>
                <c:pt idx="5">
                  <c:v>17.656842619745845</c:v>
                </c:pt>
                <c:pt idx="6">
                  <c:v>64.842373411534695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4E-4531-93DD-99BD8F6670CA}"/>
            </c:ext>
          </c:extLst>
        </c:ser>
        <c:ser>
          <c:idx val="3"/>
          <c:order val="3"/>
          <c:tx>
            <c:strRef>
              <c:f>HexCer!$E$68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HexCer!$J$69:$P$69</c:f>
                <c:numCache>
                  <c:formatCode>General</c:formatCode>
                  <c:ptCount val="7"/>
                  <c:pt idx="0">
                    <c:v>0.32091032938684083</c:v>
                  </c:pt>
                  <c:pt idx="1">
                    <c:v>2.1193196218991382E-2</c:v>
                  </c:pt>
                  <c:pt idx="2">
                    <c:v>5.7826204803110778E-2</c:v>
                  </c:pt>
                  <c:pt idx="3">
                    <c:v>0.50949408870811086</c:v>
                  </c:pt>
                  <c:pt idx="4">
                    <c:v>1.1936560066381237</c:v>
                  </c:pt>
                  <c:pt idx="5">
                    <c:v>0.83560545715133971</c:v>
                  </c:pt>
                  <c:pt idx="6">
                    <c:v>2.6199239205670071</c:v>
                  </c:pt>
                </c:numCache>
              </c:numRef>
            </c:plus>
            <c:minus>
              <c:numRef>
                <c:f>HexCer!$J$69:$P$69</c:f>
                <c:numCache>
                  <c:formatCode>General</c:formatCode>
                  <c:ptCount val="7"/>
                  <c:pt idx="0">
                    <c:v>0.32091032938684083</c:v>
                  </c:pt>
                  <c:pt idx="1">
                    <c:v>2.1193196218991382E-2</c:v>
                  </c:pt>
                  <c:pt idx="2">
                    <c:v>5.7826204803110778E-2</c:v>
                  </c:pt>
                  <c:pt idx="3">
                    <c:v>0.50949408870811086</c:v>
                  </c:pt>
                  <c:pt idx="4">
                    <c:v>1.1936560066381237</c:v>
                  </c:pt>
                  <c:pt idx="5">
                    <c:v>0.83560545715133971</c:v>
                  </c:pt>
                  <c:pt idx="6">
                    <c:v>2.6199239205670071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HexCer!$J$60:$P$61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HexCer</c:v>
                  </c:pt>
                </c:lvl>
              </c:multiLvlStrCache>
            </c:multiLvlStrRef>
          </c:cat>
          <c:val>
            <c:numRef>
              <c:f>HexCer!$J$68:$P$68</c:f>
              <c:numCache>
                <c:formatCode>0.00</c:formatCode>
                <c:ptCount val="7"/>
                <c:pt idx="0">
                  <c:v>3.5284379276637345</c:v>
                </c:pt>
                <c:pt idx="1">
                  <c:v>0.43768455522971655</c:v>
                </c:pt>
                <c:pt idx="2">
                  <c:v>0.30053264907135874</c:v>
                </c:pt>
                <c:pt idx="3">
                  <c:v>9.6123558162267848</c:v>
                </c:pt>
                <c:pt idx="4">
                  <c:v>30.785913978494623</c:v>
                </c:pt>
                <c:pt idx="5">
                  <c:v>18.184349951124144</c:v>
                </c:pt>
                <c:pt idx="6">
                  <c:v>62.849274877810366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A4E-4531-93DD-99BD8F6670CA}"/>
            </c:ext>
          </c:extLst>
        </c:ser>
        <c:ser>
          <c:idx val="4"/>
          <c:order val="4"/>
          <c:tx>
            <c:strRef>
              <c:f>HexCer!$E$70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HexCer!$J$71:$P$71</c:f>
                <c:numCache>
                  <c:formatCode>General</c:formatCode>
                  <c:ptCount val="7"/>
                  <c:pt idx="0">
                    <c:v>0.29919005614194094</c:v>
                  </c:pt>
                  <c:pt idx="1">
                    <c:v>1.9912965076488313E-2</c:v>
                  </c:pt>
                  <c:pt idx="2">
                    <c:v>3.3925370429302701E-2</c:v>
                  </c:pt>
                  <c:pt idx="3">
                    <c:v>1.1016079862244146</c:v>
                  </c:pt>
                  <c:pt idx="4">
                    <c:v>2.7037431023704395</c:v>
                  </c:pt>
                  <c:pt idx="5">
                    <c:v>1.5733372271021533</c:v>
                  </c:pt>
                  <c:pt idx="6">
                    <c:v>5.6129062195749864</c:v>
                  </c:pt>
                </c:numCache>
              </c:numRef>
            </c:plus>
            <c:minus>
              <c:numRef>
                <c:f>HexCer!$J$71:$P$71</c:f>
                <c:numCache>
                  <c:formatCode>General</c:formatCode>
                  <c:ptCount val="7"/>
                  <c:pt idx="0">
                    <c:v>0.29919005614194094</c:v>
                  </c:pt>
                  <c:pt idx="1">
                    <c:v>1.9912965076488313E-2</c:v>
                  </c:pt>
                  <c:pt idx="2">
                    <c:v>3.3925370429302701E-2</c:v>
                  </c:pt>
                  <c:pt idx="3">
                    <c:v>1.1016079862244146</c:v>
                  </c:pt>
                  <c:pt idx="4">
                    <c:v>2.7037431023704395</c:v>
                  </c:pt>
                  <c:pt idx="5">
                    <c:v>1.5733372271021533</c:v>
                  </c:pt>
                  <c:pt idx="6">
                    <c:v>5.6129062195749864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HexCer!$J$60:$P$61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HexCer</c:v>
                  </c:pt>
                </c:lvl>
              </c:multiLvlStrCache>
            </c:multiLvlStrRef>
          </c:cat>
          <c:val>
            <c:numRef>
              <c:f>HexCer!$J$70:$P$70</c:f>
              <c:numCache>
                <c:formatCode>0.00</c:formatCode>
                <c:ptCount val="7"/>
                <c:pt idx="0">
                  <c:v>2.829490713587488</c:v>
                </c:pt>
                <c:pt idx="1">
                  <c:v>0.38068445747800589</c:v>
                </c:pt>
                <c:pt idx="2">
                  <c:v>0.25847859237536658</c:v>
                </c:pt>
                <c:pt idx="3">
                  <c:v>8.5280351906158369</c:v>
                </c:pt>
                <c:pt idx="4">
                  <c:v>22.638856304985339</c:v>
                </c:pt>
                <c:pt idx="5">
                  <c:v>14.814164222873899</c:v>
                </c:pt>
                <c:pt idx="6">
                  <c:v>49.449709481915932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A4E-4531-93DD-99BD8F667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0"/>
        <c:auto val="1"/>
        <c:lblAlgn val="ctr"/>
        <c:lblOffset val="100"/>
        <c:noMultiLvlLbl val="0"/>
      </c:catAx>
      <c:valAx>
        <c:axId val="2055756896"/>
        <c:scaling>
          <c:logBase val="10"/>
          <c:orientation val="minMax"/>
          <c:max val="10000"/>
          <c:min val="0.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</a:rPr>
                  <a:t>ng/milion of cells</a:t>
                </a: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HexCer!$E$46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HexCer!$J$47:$P$47</c:f>
                <c:numCache>
                  <c:formatCode>General</c:formatCode>
                  <c:ptCount val="7"/>
                  <c:pt idx="0">
                    <c:v>14.79884765505879</c:v>
                  </c:pt>
                  <c:pt idx="1">
                    <c:v>1.2972412250366452</c:v>
                  </c:pt>
                  <c:pt idx="2">
                    <c:v>23.880473797624489</c:v>
                  </c:pt>
                  <c:pt idx="3">
                    <c:v>9.3671000818979362</c:v>
                  </c:pt>
                  <c:pt idx="4">
                    <c:v>12.565441319793047</c:v>
                  </c:pt>
                  <c:pt idx="5">
                    <c:v>9.2763739534707543</c:v>
                  </c:pt>
                  <c:pt idx="6">
                    <c:v>11.072507087282428</c:v>
                  </c:pt>
                </c:numCache>
              </c:numRef>
            </c:plus>
            <c:minus>
              <c:numRef>
                <c:f>HexCer!$J$47:$P$47</c:f>
                <c:numCache>
                  <c:formatCode>General</c:formatCode>
                  <c:ptCount val="7"/>
                  <c:pt idx="0">
                    <c:v>14.79884765505879</c:v>
                  </c:pt>
                  <c:pt idx="1">
                    <c:v>1.2972412250366452</c:v>
                  </c:pt>
                  <c:pt idx="2">
                    <c:v>23.880473797624489</c:v>
                  </c:pt>
                  <c:pt idx="3">
                    <c:v>9.3671000818979362</c:v>
                  </c:pt>
                  <c:pt idx="4">
                    <c:v>12.565441319793047</c:v>
                  </c:pt>
                  <c:pt idx="5">
                    <c:v>9.2763739534707543</c:v>
                  </c:pt>
                  <c:pt idx="6">
                    <c:v>11.072507087282428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HexCer!$J$44:$P$45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HexCer</c:v>
                  </c:pt>
                </c:lvl>
              </c:multiLvlStrCache>
            </c:multiLvlStrRef>
          </c:cat>
          <c:val>
            <c:numRef>
              <c:f>HexCer!$J$46:$P$46</c:f>
              <c:numCache>
                <c:formatCode>General</c:formatCode>
                <c:ptCount val="7"/>
                <c:pt idx="0">
                  <c:v>89.600326264274074</c:v>
                </c:pt>
                <c:pt idx="1">
                  <c:v>89.581749049429661</c:v>
                </c:pt>
                <c:pt idx="2">
                  <c:v>78.947368421052644</c:v>
                </c:pt>
                <c:pt idx="3">
                  <c:v>92.546583850931668</c:v>
                </c:pt>
                <c:pt idx="4">
                  <c:v>97.388247112004009</c:v>
                </c:pt>
                <c:pt idx="5">
                  <c:v>91.135972461273653</c:v>
                </c:pt>
                <c:pt idx="6">
                  <c:v>94.242049184738732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EB-477A-BD1F-DED49D0CAEE0}"/>
            </c:ext>
          </c:extLst>
        </c:ser>
        <c:ser>
          <c:idx val="1"/>
          <c:order val="1"/>
          <c:tx>
            <c:strRef>
              <c:f>HexCer!$E$48</c:f>
              <c:strCache>
                <c:ptCount val="1"/>
                <c:pt idx="0">
                  <c:v>d180-220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HexCer!$J$49:$P$49</c:f>
                <c:numCache>
                  <c:formatCode>General</c:formatCode>
                  <c:ptCount val="7"/>
                  <c:pt idx="0">
                    <c:v>3.3758894105342385</c:v>
                  </c:pt>
                  <c:pt idx="1">
                    <c:v>10.045797196792707</c:v>
                  </c:pt>
                  <c:pt idx="2">
                    <c:v>7.028220849657516</c:v>
                  </c:pt>
                  <c:pt idx="3">
                    <c:v>5.2359364285985528</c:v>
                  </c:pt>
                  <c:pt idx="4">
                    <c:v>9.3969643135584935</c:v>
                  </c:pt>
                  <c:pt idx="5">
                    <c:v>5.945516505823023</c:v>
                  </c:pt>
                  <c:pt idx="6">
                    <c:v>6.7917418019685289</c:v>
                  </c:pt>
                </c:numCache>
              </c:numRef>
            </c:plus>
            <c:minus>
              <c:numRef>
                <c:f>HexCer!$J$49:$P$49</c:f>
                <c:numCache>
                  <c:formatCode>General</c:formatCode>
                  <c:ptCount val="7"/>
                  <c:pt idx="0">
                    <c:v>3.3758894105342385</c:v>
                  </c:pt>
                  <c:pt idx="1">
                    <c:v>10.045797196792707</c:v>
                  </c:pt>
                  <c:pt idx="2">
                    <c:v>7.028220849657516</c:v>
                  </c:pt>
                  <c:pt idx="3">
                    <c:v>5.2359364285985528</c:v>
                  </c:pt>
                  <c:pt idx="4">
                    <c:v>9.3969643135584935</c:v>
                  </c:pt>
                  <c:pt idx="5">
                    <c:v>5.945516505823023</c:v>
                  </c:pt>
                  <c:pt idx="6">
                    <c:v>6.7917418019685289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HexCer!$J$44:$P$45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HexCer</c:v>
                  </c:pt>
                </c:lvl>
              </c:multiLvlStrCache>
            </c:multiLvlStrRef>
          </c:cat>
          <c:val>
            <c:numRef>
              <c:f>HexCer!$J$48:$P$48</c:f>
              <c:numCache>
                <c:formatCode>General</c:formatCode>
                <c:ptCount val="7"/>
                <c:pt idx="0">
                  <c:v>101.50897226753671</c:v>
                </c:pt>
                <c:pt idx="1">
                  <c:v>110.64638783269963</c:v>
                </c:pt>
                <c:pt idx="2">
                  <c:v>97.165991902834023</c:v>
                </c:pt>
                <c:pt idx="3">
                  <c:v>105.59006211180123</c:v>
                </c:pt>
                <c:pt idx="4">
                  <c:v>112.65695630336513</c:v>
                </c:pt>
                <c:pt idx="5">
                  <c:v>103.70051635111876</c:v>
                </c:pt>
                <c:pt idx="6">
                  <c:v>108.2416480360838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EB-477A-BD1F-DED49D0CAEE0}"/>
            </c:ext>
          </c:extLst>
        </c:ser>
        <c:ser>
          <c:idx val="2"/>
          <c:order val="2"/>
          <c:tx>
            <c:strRef>
              <c:f>HexCer!$E$50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HexCer!$J$51:$P$51</c:f>
                <c:numCache>
                  <c:formatCode>General</c:formatCode>
                  <c:ptCount val="7"/>
                  <c:pt idx="0">
                    <c:v>8.9317638339300292</c:v>
                  </c:pt>
                  <c:pt idx="1">
                    <c:v>5.4993924294341294</c:v>
                  </c:pt>
                  <c:pt idx="2">
                    <c:v>19.971549019718353</c:v>
                  </c:pt>
                  <c:pt idx="3">
                    <c:v>5.3991734940104772</c:v>
                  </c:pt>
                  <c:pt idx="4">
                    <c:v>4.0914940943076408</c:v>
                  </c:pt>
                  <c:pt idx="5">
                    <c:v>4.9075998035742812</c:v>
                  </c:pt>
                  <c:pt idx="6">
                    <c:v>4.3734500754854322</c:v>
                  </c:pt>
                </c:numCache>
              </c:numRef>
            </c:plus>
            <c:minus>
              <c:numRef>
                <c:f>HexCer!$J$51:$P$51</c:f>
                <c:numCache>
                  <c:formatCode>General</c:formatCode>
                  <c:ptCount val="7"/>
                  <c:pt idx="0">
                    <c:v>8.9317638339300292</c:v>
                  </c:pt>
                  <c:pt idx="1">
                    <c:v>5.4993924294341294</c:v>
                  </c:pt>
                  <c:pt idx="2">
                    <c:v>19.971549019718353</c:v>
                  </c:pt>
                  <c:pt idx="3">
                    <c:v>5.3991734940104772</c:v>
                  </c:pt>
                  <c:pt idx="4">
                    <c:v>4.0914940943076408</c:v>
                  </c:pt>
                  <c:pt idx="5">
                    <c:v>4.9075998035742812</c:v>
                  </c:pt>
                  <c:pt idx="6">
                    <c:v>4.3734500754854322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HexCer!$J$44:$P$45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HexCer</c:v>
                  </c:pt>
                </c:lvl>
              </c:multiLvlStrCache>
            </c:multiLvlStrRef>
          </c:cat>
          <c:val>
            <c:numRef>
              <c:f>HexCer!$J$50:$P$50</c:f>
              <c:numCache>
                <c:formatCode>General</c:formatCode>
                <c:ptCount val="7"/>
                <c:pt idx="0">
                  <c:v>98.205546492659053</c:v>
                </c:pt>
                <c:pt idx="1">
                  <c:v>113.57414448669203</c:v>
                </c:pt>
                <c:pt idx="2">
                  <c:v>103.79554655870446</c:v>
                </c:pt>
                <c:pt idx="3">
                  <c:v>101.86335403726707</c:v>
                </c:pt>
                <c:pt idx="4">
                  <c:v>105.52486187845302</c:v>
                </c:pt>
                <c:pt idx="5">
                  <c:v>106.79862306368329</c:v>
                </c:pt>
                <c:pt idx="6">
                  <c:v>104.91456022855688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EB-477A-BD1F-DED49D0CAEE0}"/>
            </c:ext>
          </c:extLst>
        </c:ser>
        <c:ser>
          <c:idx val="3"/>
          <c:order val="3"/>
          <c:tx>
            <c:strRef>
              <c:f>HexCer!$E$52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HexCer!$J$53:$P$53</c:f>
                <c:numCache>
                  <c:formatCode>General</c:formatCode>
                  <c:ptCount val="7"/>
                  <c:pt idx="0">
                    <c:v>8.3272324952144707</c:v>
                  </c:pt>
                  <c:pt idx="1">
                    <c:v>5.1671870659647645</c:v>
                  </c:pt>
                  <c:pt idx="2">
                    <c:v>11.716871284357195</c:v>
                  </c:pt>
                  <c:pt idx="3">
                    <c:v>11.673879583361796</c:v>
                  </c:pt>
                  <c:pt idx="4">
                    <c:v>9.2676188737408953</c:v>
                  </c:pt>
                  <c:pt idx="5">
                    <c:v>9.2403770231531528</c:v>
                  </c:pt>
                  <c:pt idx="6">
                    <c:v>9.3696480790862822</c:v>
                  </c:pt>
                </c:numCache>
              </c:numRef>
            </c:plus>
            <c:minus>
              <c:numRef>
                <c:f>HexCer!$J$53:$P$53</c:f>
                <c:numCache>
                  <c:formatCode>General</c:formatCode>
                  <c:ptCount val="7"/>
                  <c:pt idx="0">
                    <c:v>8.3272324952144707</c:v>
                  </c:pt>
                  <c:pt idx="1">
                    <c:v>5.1671870659647645</c:v>
                  </c:pt>
                  <c:pt idx="2">
                    <c:v>11.716871284357195</c:v>
                  </c:pt>
                  <c:pt idx="3">
                    <c:v>11.673879583361796</c:v>
                  </c:pt>
                  <c:pt idx="4">
                    <c:v>9.2676188737408953</c:v>
                  </c:pt>
                  <c:pt idx="5">
                    <c:v>9.2403770231531528</c:v>
                  </c:pt>
                  <c:pt idx="6">
                    <c:v>9.3696480790862822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HexCer!$J$44:$P$45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HexCer</c:v>
                  </c:pt>
                </c:lvl>
              </c:multiLvlStrCache>
            </c:multiLvlStrRef>
          </c:cat>
          <c:val>
            <c:numRef>
              <c:f>HexCer!$J$52:$P$52</c:f>
              <c:numCache>
                <c:formatCode>General</c:formatCode>
                <c:ptCount val="7"/>
                <c:pt idx="0">
                  <c:v>78.752039151712879</c:v>
                </c:pt>
                <c:pt idx="1">
                  <c:v>98.783269961977183</c:v>
                </c:pt>
                <c:pt idx="2">
                  <c:v>89.271255060728734</c:v>
                </c:pt>
                <c:pt idx="3">
                  <c:v>90.372670807453417</c:v>
                </c:pt>
                <c:pt idx="4">
                  <c:v>77.599196383726778</c:v>
                </c:pt>
                <c:pt idx="5">
                  <c:v>87.005163511187604</c:v>
                </c:pt>
                <c:pt idx="6">
                  <c:v>82.546609070851659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BEB-477A-BD1F-DED49D0CAE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100"/>
        <c:auto val="1"/>
        <c:lblAlgn val="ctr"/>
        <c:lblOffset val="100"/>
        <c:noMultiLvlLbl val="0"/>
      </c:catAx>
      <c:valAx>
        <c:axId val="2055756896"/>
        <c:scaling>
          <c:orientation val="minMax"/>
          <c:max val="200"/>
          <c:min val="5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 sz="1200" b="1"/>
                  <a:t>% of control (control=100%)</a:t>
                </a:r>
                <a:endParaRPr lang="en-US" sz="12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'GM3'!$E$62</c:f>
              <c:strCache>
                <c:ptCount val="1"/>
                <c:pt idx="0">
                  <c:v>WT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'GM3'!$J$63:$P$63</c:f>
                <c:numCache>
                  <c:formatCode>General</c:formatCode>
                  <c:ptCount val="7"/>
                  <c:pt idx="0">
                    <c:v>1.3550168339139315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2.1123352392481802</c:v>
                  </c:pt>
                  <c:pt idx="5">
                    <c:v>0</c:v>
                  </c:pt>
                  <c:pt idx="6">
                    <c:v>3.4547446068816305</c:v>
                  </c:pt>
                </c:numCache>
              </c:numRef>
            </c:plus>
            <c:minus>
              <c:numRef>
                <c:f>'GM3'!$J$63:$P$63</c:f>
                <c:numCache>
                  <c:formatCode>General</c:formatCode>
                  <c:ptCount val="7"/>
                  <c:pt idx="0">
                    <c:v>1.3550168339139315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2.1123352392481802</c:v>
                  </c:pt>
                  <c:pt idx="5">
                    <c:v>0</c:v>
                  </c:pt>
                  <c:pt idx="6">
                    <c:v>3.4547446068816305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'GM3'!$J$60:$P$61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GM3</c:v>
                  </c:pt>
                </c:lvl>
              </c:multiLvlStrCache>
            </c:multiLvlStrRef>
          </c:cat>
          <c:val>
            <c:numRef>
              <c:f>'GM3'!$J$62:$P$62</c:f>
              <c:numCache>
                <c:formatCode>0.00</c:formatCode>
                <c:ptCount val="7"/>
                <c:pt idx="0">
                  <c:v>3.7680851063829786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2.4212765957446809</c:v>
                </c:pt>
                <c:pt idx="5">
                  <c:v>0</c:v>
                </c:pt>
                <c:pt idx="6">
                  <c:v>6.1893617021276599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4D-4ACE-8C19-80A4B9DB5D63}"/>
            </c:ext>
          </c:extLst>
        </c:ser>
        <c:ser>
          <c:idx val="1"/>
          <c:order val="1"/>
          <c:tx>
            <c:strRef>
              <c:f>'GM3'!$E$64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'GM3'!$J$65:$P$65</c:f>
                <c:numCache>
                  <c:formatCode>General</c:formatCode>
                  <c:ptCount val="7"/>
                  <c:pt idx="0">
                    <c:v>0.82393187779605226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0.27970777934995261</c:v>
                  </c:pt>
                  <c:pt idx="5">
                    <c:v>0</c:v>
                  </c:pt>
                  <c:pt idx="6">
                    <c:v>1.0528994437122137</c:v>
                  </c:pt>
                </c:numCache>
              </c:numRef>
            </c:plus>
            <c:minus>
              <c:numRef>
                <c:f>'GM3'!$J$65:$P$65</c:f>
                <c:numCache>
                  <c:formatCode>General</c:formatCode>
                  <c:ptCount val="7"/>
                  <c:pt idx="0">
                    <c:v>0.82393187779605226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0.27970777934995261</c:v>
                  </c:pt>
                  <c:pt idx="5">
                    <c:v>0</c:v>
                  </c:pt>
                  <c:pt idx="6">
                    <c:v>1.0528994437122137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'GM3'!$J$60:$P$61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GM3</c:v>
                  </c:pt>
                </c:lvl>
              </c:multiLvlStrCache>
            </c:multiLvlStrRef>
          </c:cat>
          <c:val>
            <c:numRef>
              <c:f>'GM3'!$J$64:$P$64</c:f>
              <c:numCache>
                <c:formatCode>0.00</c:formatCode>
                <c:ptCount val="7"/>
                <c:pt idx="0">
                  <c:v>2.0191489361702128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0.64723404255319161</c:v>
                </c:pt>
                <c:pt idx="5">
                  <c:v>0</c:v>
                </c:pt>
                <c:pt idx="6">
                  <c:v>2.6663829787234046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4D-4ACE-8C19-80A4B9DB5D63}"/>
            </c:ext>
          </c:extLst>
        </c:ser>
        <c:ser>
          <c:idx val="2"/>
          <c:order val="2"/>
          <c:tx>
            <c:strRef>
              <c:f>'GM3'!$E$66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6">
                  <a:lumMod val="60000"/>
                  <a:lumOff val="40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'GM3'!$J$67:$P$67</c:f>
                <c:numCache>
                  <c:formatCode>General</c:formatCode>
                  <c:ptCount val="7"/>
                  <c:pt idx="0">
                    <c:v>0.30684805127800613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0.27970777934995261</c:v>
                  </c:pt>
                  <c:pt idx="5">
                    <c:v>0</c:v>
                  </c:pt>
                  <c:pt idx="6">
                    <c:v>0.52681310794405689</c:v>
                  </c:pt>
                </c:numCache>
              </c:numRef>
            </c:plus>
            <c:minus>
              <c:numRef>
                <c:f>'GM3'!$J$67:$P$67</c:f>
                <c:numCache>
                  <c:formatCode>General</c:formatCode>
                  <c:ptCount val="7"/>
                  <c:pt idx="0">
                    <c:v>0.30684805127800613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0.27970777934995261</c:v>
                  </c:pt>
                  <c:pt idx="5">
                    <c:v>0</c:v>
                  </c:pt>
                  <c:pt idx="6">
                    <c:v>0.52681310794405689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'GM3'!$J$60:$P$61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GM3</c:v>
                  </c:pt>
                </c:lvl>
              </c:multiLvlStrCache>
            </c:multiLvlStrRef>
          </c:cat>
          <c:val>
            <c:numRef>
              <c:f>'GM3'!$J$66:$P$66</c:f>
              <c:numCache>
                <c:formatCode>0.00</c:formatCode>
                <c:ptCount val="7"/>
                <c:pt idx="0">
                  <c:v>2.2851063829787233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0.64723404255319161</c:v>
                </c:pt>
                <c:pt idx="5">
                  <c:v>0</c:v>
                </c:pt>
                <c:pt idx="6">
                  <c:v>2.932340425531915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4D-4ACE-8C19-80A4B9DB5D63}"/>
            </c:ext>
          </c:extLst>
        </c:ser>
        <c:ser>
          <c:idx val="3"/>
          <c:order val="3"/>
          <c:tx>
            <c:strRef>
              <c:f>'GM3'!$E$68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accent1">
                  <a:lumMod val="75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'GM3'!$J$69:$P$69</c:f>
                <c:numCache>
                  <c:formatCode>General</c:formatCode>
                  <c:ptCount val="7"/>
                  <c:pt idx="0">
                    <c:v>1.2189484072578138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0.27970777934995283</c:v>
                  </c:pt>
                  <c:pt idx="5">
                    <c:v>0</c:v>
                  </c:pt>
                  <c:pt idx="6">
                    <c:v>1.0879856044170531</c:v>
                  </c:pt>
                </c:numCache>
              </c:numRef>
            </c:plus>
            <c:minus>
              <c:numRef>
                <c:f>'GM3'!$J$69:$P$69</c:f>
                <c:numCache>
                  <c:formatCode>General</c:formatCode>
                  <c:ptCount val="7"/>
                  <c:pt idx="0">
                    <c:v>1.2189484072578138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0.27970777934995283</c:v>
                  </c:pt>
                  <c:pt idx="5">
                    <c:v>0</c:v>
                  </c:pt>
                  <c:pt idx="6">
                    <c:v>1.0879856044170531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'GM3'!$J$60:$P$61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GM3</c:v>
                  </c:pt>
                </c:lvl>
              </c:multiLvlStrCache>
            </c:multiLvlStrRef>
          </c:cat>
          <c:val>
            <c:numRef>
              <c:f>'GM3'!$J$68:$P$68</c:f>
              <c:numCache>
                <c:formatCode>0.00</c:formatCode>
                <c:ptCount val="7"/>
                <c:pt idx="0">
                  <c:v>1.5127659574468082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0.6472340425531915</c:v>
                </c:pt>
                <c:pt idx="5">
                  <c:v>0</c:v>
                </c:pt>
                <c:pt idx="6">
                  <c:v>2.16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4D-4ACE-8C19-80A4B9DB5D63}"/>
            </c:ext>
          </c:extLst>
        </c:ser>
        <c:ser>
          <c:idx val="4"/>
          <c:order val="4"/>
          <c:tx>
            <c:strRef>
              <c:f>'GM3'!$E$70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'GM3'!$J$71:$P$71</c:f>
                <c:numCache>
                  <c:formatCode>General</c:formatCode>
                  <c:ptCount val="7"/>
                  <c:pt idx="0">
                    <c:v>1.0062525217950165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0.48478726905999014</c:v>
                  </c:pt>
                  <c:pt idx="5">
                    <c:v>0</c:v>
                  </c:pt>
                  <c:pt idx="6">
                    <c:v>1.4782640186473883</c:v>
                  </c:pt>
                </c:numCache>
              </c:numRef>
            </c:plus>
            <c:minus>
              <c:numRef>
                <c:f>'GM3'!$J$71:$P$71</c:f>
                <c:numCache>
                  <c:formatCode>General</c:formatCode>
                  <c:ptCount val="7"/>
                  <c:pt idx="0">
                    <c:v>1.0062525217950165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0.48478726905999014</c:v>
                  </c:pt>
                  <c:pt idx="5">
                    <c:v>0</c:v>
                  </c:pt>
                  <c:pt idx="6">
                    <c:v>1.4782640186473883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'GM3'!$J$60:$P$61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GM3</c:v>
                  </c:pt>
                </c:lvl>
              </c:multiLvlStrCache>
            </c:multiLvlStrRef>
          </c:cat>
          <c:val>
            <c:numRef>
              <c:f>'GM3'!$J$70:$P$70</c:f>
              <c:numCache>
                <c:formatCode>0.00</c:formatCode>
                <c:ptCount val="7"/>
                <c:pt idx="0">
                  <c:v>1.7765957446808514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0.97042553191489367</c:v>
                </c:pt>
                <c:pt idx="5">
                  <c:v>0</c:v>
                </c:pt>
                <c:pt idx="6">
                  <c:v>2.7470212765957442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4D-4ACE-8C19-80A4B9DB5D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0"/>
        <c:auto val="1"/>
        <c:lblAlgn val="ctr"/>
        <c:lblOffset val="100"/>
        <c:noMultiLvlLbl val="0"/>
      </c:catAx>
      <c:valAx>
        <c:axId val="2055756896"/>
        <c:scaling>
          <c:logBase val="10"/>
          <c:orientation val="minMax"/>
          <c:max val="10000"/>
          <c:min val="0.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</a:rPr>
                  <a:t>ng/milion of cells</a:t>
                </a: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'GM3'!$E$46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'GM3'!$J$47:$P$47</c15:sqref>
                    </c15:fullRef>
                  </c:ext>
                </c:extLst>
                <c:f>('GM3'!$J$47,'GM3'!$N$47,'GM3'!$P$47)</c:f>
                <c:numCache>
                  <c:formatCode>General</c:formatCode>
                  <c:ptCount val="3"/>
                  <c:pt idx="0">
                    <c:v>21.866063385891842</c:v>
                  </c:pt>
                  <c:pt idx="1">
                    <c:v>11.552078760498922</c:v>
                  </c:pt>
                  <c:pt idx="2">
                    <c:v>17.011438244920591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'GM3'!$J$47:$P$47</c15:sqref>
                    </c15:fullRef>
                  </c:ext>
                </c:extLst>
                <c:f>('GM3'!$J$47,'GM3'!$N$47,'GM3'!$P$47)</c:f>
                <c:numCache>
                  <c:formatCode>General</c:formatCode>
                  <c:ptCount val="3"/>
                  <c:pt idx="0">
                    <c:v>21.866063385891842</c:v>
                  </c:pt>
                  <c:pt idx="1">
                    <c:v>11.552078760498922</c:v>
                  </c:pt>
                  <c:pt idx="2">
                    <c:v>17.011438244920591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'GM3'!$J$44:$P$45</c15:sqref>
                  </c15:fullRef>
                </c:ext>
              </c:extLst>
              <c:f>('GM3'!$J$44:$J$45,'GM3'!$N$44:$N$45,'GM3'!$P$44:$P$45)</c:f>
              <c:multiLvlStrCache>
                <c:ptCount val="3"/>
                <c:lvl>
                  <c:pt idx="0">
                    <c:v>16/0            </c:v>
                  </c:pt>
                  <c:pt idx="1">
                    <c:v>24/0           </c:v>
                  </c:pt>
                  <c:pt idx="2">
                    <c:v>∑</c:v>
                  </c:pt>
                </c:lvl>
                <c:lvl>
                  <c:pt idx="0">
                    <c:v>GM3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'GM3'!$J$46:$P$46</c15:sqref>
                  </c15:fullRef>
                </c:ext>
              </c:extLst>
              <c:f>('GM3'!$J$46,'GM3'!$N$46,'GM3'!$P$46)</c:f>
              <c:numCache>
                <c:formatCode>General</c:formatCode>
                <c:ptCount val="3"/>
                <c:pt idx="0">
                  <c:v>53.585544889892709</c:v>
                </c:pt>
                <c:pt idx="1">
                  <c:v>26.7311072056239</c:v>
                </c:pt>
                <c:pt idx="2">
                  <c:v>43.080096253007916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5F-4F5E-A07A-5384FD71D89E}"/>
            </c:ext>
          </c:extLst>
        </c:ser>
        <c:ser>
          <c:idx val="1"/>
          <c:order val="1"/>
          <c:tx>
            <c:strRef>
              <c:f>'GM3'!$E$48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'GM3'!$J$49:$P$49</c15:sqref>
                    </c15:fullRef>
                  </c:ext>
                </c:extLst>
                <c:f>('GM3'!$J$49,'GM3'!$N$49,'GM3'!$P$49)</c:f>
                <c:numCache>
                  <c:formatCode>General</c:formatCode>
                  <c:ptCount val="3"/>
                  <c:pt idx="0">
                    <c:v>8.1433418464518041</c:v>
                  </c:pt>
                  <c:pt idx="1">
                    <c:v>11.552078760498922</c:v>
                  </c:pt>
                  <c:pt idx="2">
                    <c:v>8.5115902624168385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'GM3'!$J$49:$P$49</c15:sqref>
                    </c15:fullRef>
                  </c:ext>
                </c:extLst>
                <c:f>('GM3'!$J$49,'GM3'!$N$49,'GM3'!$P$49)</c:f>
                <c:numCache>
                  <c:formatCode>General</c:formatCode>
                  <c:ptCount val="3"/>
                  <c:pt idx="0">
                    <c:v>8.1433418464518041</c:v>
                  </c:pt>
                  <c:pt idx="1">
                    <c:v>11.552078760498922</c:v>
                  </c:pt>
                  <c:pt idx="2">
                    <c:v>8.5115902624168385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'GM3'!$J$44:$P$45</c15:sqref>
                  </c15:fullRef>
                </c:ext>
              </c:extLst>
              <c:f>('GM3'!$J$44:$J$45,'GM3'!$N$44:$N$45,'GM3'!$P$44:$P$45)</c:f>
              <c:multiLvlStrCache>
                <c:ptCount val="3"/>
                <c:lvl>
                  <c:pt idx="0">
                    <c:v>16/0            </c:v>
                  </c:pt>
                  <c:pt idx="1">
                    <c:v>24/0           </c:v>
                  </c:pt>
                  <c:pt idx="2">
                    <c:v>∑</c:v>
                  </c:pt>
                </c:lvl>
                <c:lvl>
                  <c:pt idx="0">
                    <c:v>GM3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'GM3'!$J$48:$P$48</c15:sqref>
                  </c15:fullRef>
                </c:ext>
              </c:extLst>
              <c:f>('GM3'!$J$48,'GM3'!$N$48,'GM3'!$P$48)</c:f>
              <c:numCache>
                <c:formatCode>General</c:formatCode>
                <c:ptCount val="3"/>
                <c:pt idx="0">
                  <c:v>60.643704121964994</c:v>
                </c:pt>
                <c:pt idx="1">
                  <c:v>26.7311072056239</c:v>
                </c:pt>
                <c:pt idx="2">
                  <c:v>47.377105534547958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5F-4F5E-A07A-5384FD71D89E}"/>
            </c:ext>
          </c:extLst>
        </c:ser>
        <c:ser>
          <c:idx val="2"/>
          <c:order val="2"/>
          <c:tx>
            <c:strRef>
              <c:f>'GM3'!$E$50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'GM3'!$J$51:$P$51</c15:sqref>
                    </c15:fullRef>
                  </c:ext>
                </c:extLst>
                <c:f>('GM3'!$J$51,'GM3'!$N$51,'GM3'!$P$51)</c:f>
                <c:numCache>
                  <c:formatCode>General</c:formatCode>
                  <c:ptCount val="3"/>
                  <c:pt idx="0">
                    <c:v>32.34928014744056</c:v>
                  </c:pt>
                  <c:pt idx="1">
                    <c:v>11.552078760498922</c:v>
                  </c:pt>
                  <c:pt idx="2">
                    <c:v>17.57831674376126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'GM3'!$J$51:$P$51</c15:sqref>
                    </c15:fullRef>
                  </c:ext>
                </c:extLst>
                <c:f>('GM3'!$J$51,'GM3'!$N$51,'GM3'!$P$51)</c:f>
                <c:numCache>
                  <c:formatCode>General</c:formatCode>
                  <c:ptCount val="3"/>
                  <c:pt idx="0">
                    <c:v>32.34928014744056</c:v>
                  </c:pt>
                  <c:pt idx="1">
                    <c:v>11.552078760498922</c:v>
                  </c:pt>
                  <c:pt idx="2">
                    <c:v>17.57831674376126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'GM3'!$J$44:$P$45</c15:sqref>
                  </c15:fullRef>
                </c:ext>
              </c:extLst>
              <c:f>('GM3'!$J$44:$J$45,'GM3'!$N$44:$N$45,'GM3'!$P$44:$P$45)</c:f>
              <c:multiLvlStrCache>
                <c:ptCount val="3"/>
                <c:lvl>
                  <c:pt idx="0">
                    <c:v>16/0            </c:v>
                  </c:pt>
                  <c:pt idx="1">
                    <c:v>24/0           </c:v>
                  </c:pt>
                  <c:pt idx="2">
                    <c:v>∑</c:v>
                  </c:pt>
                </c:lvl>
                <c:lvl>
                  <c:pt idx="0">
                    <c:v>GM3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'GM3'!$J$50:$P$50</c15:sqref>
                  </c15:fullRef>
                </c:ext>
              </c:extLst>
              <c:f>('GM3'!$J$50,'GM3'!$N$50,'GM3'!$P$50)</c:f>
              <c:numCache>
                <c:formatCode>General</c:formatCode>
                <c:ptCount val="3"/>
                <c:pt idx="0">
                  <c:v>40.146809712027107</c:v>
                </c:pt>
                <c:pt idx="1">
                  <c:v>26.7311072056239</c:v>
                </c:pt>
                <c:pt idx="2">
                  <c:v>34.898590580955663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5F-4F5E-A07A-5384FD71D89E}"/>
            </c:ext>
          </c:extLst>
        </c:ser>
        <c:ser>
          <c:idx val="3"/>
          <c:order val="3"/>
          <c:tx>
            <c:strRef>
              <c:f>'GM3'!$E$52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'GM3'!$J$53:$P$53</c15:sqref>
                    </c15:fullRef>
                  </c:ext>
                </c:extLst>
                <c:f>('GM3'!$J$53,'GM3'!$N$53,'GM3'!$P$53)</c:f>
                <c:numCache>
                  <c:formatCode>General</c:formatCode>
                  <c:ptCount val="3"/>
                  <c:pt idx="0">
                    <c:v>26.704612379653199</c:v>
                  </c:pt>
                  <c:pt idx="1">
                    <c:v>20.021969811792228</c:v>
                  </c:pt>
                  <c:pt idx="2">
                    <c:v>23.88394942469138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'GM3'!$J$53:$P$53</c15:sqref>
                    </c15:fullRef>
                  </c:ext>
                </c:extLst>
                <c:f>('GM3'!$J$53,'GM3'!$N$53,'GM3'!$P$53)</c:f>
                <c:numCache>
                  <c:formatCode>General</c:formatCode>
                  <c:ptCount val="3"/>
                  <c:pt idx="0">
                    <c:v>26.704612379653199</c:v>
                  </c:pt>
                  <c:pt idx="1">
                    <c:v>20.021969811792228</c:v>
                  </c:pt>
                  <c:pt idx="2">
                    <c:v>23.88394942469138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'GM3'!$J$44:$P$45</c15:sqref>
                  </c15:fullRef>
                </c:ext>
              </c:extLst>
              <c:f>('GM3'!$J$44:$J$45,'GM3'!$N$44:$N$45,'GM3'!$P$44:$P$45)</c:f>
              <c:multiLvlStrCache>
                <c:ptCount val="3"/>
                <c:lvl>
                  <c:pt idx="0">
                    <c:v>16/0            </c:v>
                  </c:pt>
                  <c:pt idx="1">
                    <c:v>24/0           </c:v>
                  </c:pt>
                  <c:pt idx="2">
                    <c:v>∑</c:v>
                  </c:pt>
                </c:lvl>
                <c:lvl>
                  <c:pt idx="0">
                    <c:v>GM3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'GM3'!$J$52:$P$52</c15:sqref>
                  </c15:fullRef>
                </c:ext>
              </c:extLst>
              <c:f>('GM3'!$J$52,'GM3'!$N$52,'GM3'!$P$52)</c:f>
              <c:numCache>
                <c:formatCode>General</c:formatCode>
                <c:ptCount val="3"/>
                <c:pt idx="0">
                  <c:v>47.148503670242803</c:v>
                </c:pt>
                <c:pt idx="1">
                  <c:v>40.079086115992972</c:v>
                </c:pt>
                <c:pt idx="2">
                  <c:v>44.382949467170853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5F-4F5E-A07A-5384FD71D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100"/>
        <c:auto val="1"/>
        <c:lblAlgn val="ctr"/>
        <c:lblOffset val="100"/>
        <c:noMultiLvlLbl val="0"/>
      </c:catAx>
      <c:valAx>
        <c:axId val="2055756896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 sz="1200" b="1"/>
                  <a:t>% of control (control=100%)</a:t>
                </a:r>
                <a:endParaRPr lang="en-US" sz="12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'GM2'!$E$62</c:f>
              <c:strCache>
                <c:ptCount val="1"/>
                <c:pt idx="0">
                  <c:v>WT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'GM2'!$J$63:$P$63</c:f>
                <c:numCache>
                  <c:formatCode>General</c:formatCode>
                  <c:ptCount val="7"/>
                  <c:pt idx="0">
                    <c:v>0.48191841621933673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0.48191841621933673</c:v>
                  </c:pt>
                </c:numCache>
              </c:numRef>
            </c:plus>
            <c:minus>
              <c:numRef>
                <c:f>'GM2'!$J$63:$P$63</c:f>
                <c:numCache>
                  <c:formatCode>General</c:formatCode>
                  <c:ptCount val="7"/>
                  <c:pt idx="0">
                    <c:v>0.48191841621933673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0.48191841621933673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'GM2'!$J$60:$P$61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GM2</c:v>
                  </c:pt>
                </c:lvl>
              </c:multiLvlStrCache>
            </c:multiLvlStrRef>
          </c:cat>
          <c:val>
            <c:numRef>
              <c:f>'GM2'!$J$62:$P$62</c:f>
              <c:numCache>
                <c:formatCode>0.00</c:formatCode>
                <c:ptCount val="7"/>
                <c:pt idx="0">
                  <c:v>1.4531914893617019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1.4531914893617019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93-40F1-8966-BE15AEBD5AA4}"/>
            </c:ext>
          </c:extLst>
        </c:ser>
        <c:ser>
          <c:idx val="1"/>
          <c:order val="1"/>
          <c:tx>
            <c:strRef>
              <c:f>'GM2'!$E$64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'GM2'!$J$65:$P$65</c:f>
                <c:numCache>
                  <c:formatCode>General</c:formatCode>
                  <c:ptCount val="7"/>
                  <c:pt idx="0">
                    <c:v>1.5519864605542713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1.5519864605542713</c:v>
                  </c:pt>
                </c:numCache>
              </c:numRef>
            </c:plus>
            <c:minus>
              <c:numRef>
                <c:f>'GM2'!$J$65:$P$65</c:f>
                <c:numCache>
                  <c:formatCode>General</c:formatCode>
                  <c:ptCount val="7"/>
                  <c:pt idx="0">
                    <c:v>1.5519864605542713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1.5519864605542713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'GM2'!$J$60:$P$61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GM2</c:v>
                  </c:pt>
                </c:lvl>
              </c:multiLvlStrCache>
            </c:multiLvlStrRef>
          </c:cat>
          <c:val>
            <c:numRef>
              <c:f>'GM2'!$J$64:$P$64</c:f>
              <c:numCache>
                <c:formatCode>0.00</c:formatCode>
                <c:ptCount val="7"/>
                <c:pt idx="0">
                  <c:v>1.127872340425532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1.127872340425532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93-40F1-8966-BE15AEBD5AA4}"/>
            </c:ext>
          </c:extLst>
        </c:ser>
        <c:ser>
          <c:idx val="2"/>
          <c:order val="2"/>
          <c:tx>
            <c:strRef>
              <c:f>'GM2'!$E$66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6">
                  <a:lumMod val="60000"/>
                  <a:lumOff val="40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'GM2'!$J$67:$P$67</c:f>
                <c:numCache>
                  <c:formatCode>General</c:formatCode>
                  <c:ptCount val="7"/>
                  <c:pt idx="0">
                    <c:v>0.73823042183763521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0.73823042183763521</c:v>
                  </c:pt>
                </c:numCache>
              </c:numRef>
            </c:plus>
            <c:minus>
              <c:numRef>
                <c:f>'GM2'!$J$67:$P$67</c:f>
                <c:numCache>
                  <c:formatCode>General</c:formatCode>
                  <c:ptCount val="7"/>
                  <c:pt idx="0">
                    <c:v>0.73823042183763521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0.73823042183763521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'GM2'!$J$60:$P$61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GM2</c:v>
                  </c:pt>
                </c:lvl>
              </c:multiLvlStrCache>
            </c:multiLvlStrRef>
          </c:cat>
          <c:val>
            <c:numRef>
              <c:f>'GM2'!$J$66:$P$66</c:f>
              <c:numCache>
                <c:formatCode>0.00</c:formatCode>
                <c:ptCount val="7"/>
                <c:pt idx="0">
                  <c:v>1.6127659574468085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1.6127659574468085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93-40F1-8966-BE15AEBD5AA4}"/>
            </c:ext>
          </c:extLst>
        </c:ser>
        <c:ser>
          <c:idx val="3"/>
          <c:order val="3"/>
          <c:tx>
            <c:strRef>
              <c:f>'GM2'!$E$68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accent1">
                  <a:lumMod val="75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'GM2'!$J$69:$P$69</c:f>
                <c:numCache>
                  <c:formatCode>General</c:formatCode>
                  <c:ptCount val="7"/>
                  <c:pt idx="0">
                    <c:v>0.83654368791092537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0.83654368791092537</c:v>
                  </c:pt>
                </c:numCache>
              </c:numRef>
            </c:plus>
            <c:minus>
              <c:numRef>
                <c:f>'GM2'!$J$69:$P$69</c:f>
                <c:numCache>
                  <c:formatCode>General</c:formatCode>
                  <c:ptCount val="7"/>
                  <c:pt idx="0">
                    <c:v>0.83654368791092537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0.83654368791092537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'GM2'!$J$60:$P$61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GM2</c:v>
                  </c:pt>
                </c:lvl>
              </c:multiLvlStrCache>
            </c:multiLvlStrRef>
          </c:cat>
          <c:val>
            <c:numRef>
              <c:f>'GM2'!$J$68:$P$68</c:f>
              <c:numCache>
                <c:formatCode>0.00</c:formatCode>
                <c:ptCount val="7"/>
                <c:pt idx="0">
                  <c:v>1.4531914893617024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1.4531914893617024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F93-40F1-8966-BE15AEBD5AA4}"/>
            </c:ext>
          </c:extLst>
        </c:ser>
        <c:ser>
          <c:idx val="4"/>
          <c:order val="4"/>
          <c:tx>
            <c:strRef>
              <c:f>'GM2'!$E$70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'GM2'!$J$71:$P$71</c:f>
                <c:numCache>
                  <c:formatCode>General</c:formatCode>
                  <c:ptCount val="7"/>
                  <c:pt idx="0">
                    <c:v>0.56383781608093253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0.56383781608093253</c:v>
                  </c:pt>
                </c:numCache>
              </c:numRef>
            </c:plus>
            <c:minus>
              <c:numRef>
                <c:f>'GM2'!$J$71:$P$71</c:f>
                <c:numCache>
                  <c:formatCode>General</c:formatCode>
                  <c:ptCount val="7"/>
                  <c:pt idx="0">
                    <c:v>0.56383781608093253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0.56383781608093253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'GM2'!$J$60:$P$61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GM2</c:v>
                  </c:pt>
                </c:lvl>
              </c:multiLvlStrCache>
            </c:multiLvlStrRef>
          </c:cat>
          <c:val>
            <c:numRef>
              <c:f>'GM2'!$J$70:$P$70</c:f>
              <c:numCache>
                <c:formatCode>0.00</c:formatCode>
                <c:ptCount val="7"/>
                <c:pt idx="0">
                  <c:v>1.2957446808510638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1.2957446808510638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93-40F1-8966-BE15AEBD5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0"/>
        <c:auto val="1"/>
        <c:lblAlgn val="ctr"/>
        <c:lblOffset val="100"/>
        <c:noMultiLvlLbl val="0"/>
      </c:catAx>
      <c:valAx>
        <c:axId val="2055756896"/>
        <c:scaling>
          <c:logBase val="10"/>
          <c:orientation val="minMax"/>
          <c:max val="10000"/>
          <c:min val="0.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</a:rPr>
                  <a:t>ng/milion of cells</a:t>
                </a: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'GM2'!$E$46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'GM2'!$J$47:$P$47</c15:sqref>
                    </c15:fullRef>
                  </c:ext>
                </c:extLst>
                <c:f>('GM2'!$J$47,'GM2'!$P$47)</c:f>
                <c:numCache>
                  <c:formatCode>General</c:formatCode>
                  <c:ptCount val="2"/>
                  <c:pt idx="0">
                    <c:v>106.79848264429101</c:v>
                  </c:pt>
                  <c:pt idx="1">
                    <c:v>106.79848264429101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'GM2'!$J$47:$P$47</c15:sqref>
                    </c15:fullRef>
                  </c:ext>
                </c:extLst>
                <c:f>('GM2'!$J$47,'GM2'!$P$47)</c:f>
                <c:numCache>
                  <c:formatCode>General</c:formatCode>
                  <c:ptCount val="2"/>
                  <c:pt idx="0">
                    <c:v>106.79848264429101</c:v>
                  </c:pt>
                  <c:pt idx="1">
                    <c:v>106.79848264429101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'GM2'!$J$44:$P$45</c15:sqref>
                  </c15:fullRef>
                </c:ext>
              </c:extLst>
              <c:f>('GM2'!$J$44:$J$45,'GM2'!$P$44:$P$45)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GM2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'GM2'!$J$46:$P$46</c15:sqref>
                  </c15:fullRef>
                </c:ext>
              </c:extLst>
              <c:f>('GM2'!$J$46,'GM2'!$P$46)</c:f>
              <c:numCache>
                <c:formatCode>General</c:formatCode>
                <c:ptCount val="2"/>
                <c:pt idx="0">
                  <c:v>77.613469985358719</c:v>
                </c:pt>
                <c:pt idx="1">
                  <c:v>77.613469985358719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9A-45C4-A124-ABAC098375FA}"/>
            </c:ext>
          </c:extLst>
        </c:ser>
        <c:ser>
          <c:idx val="1"/>
          <c:order val="1"/>
          <c:tx>
            <c:strRef>
              <c:f>'GM2'!$E$48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'GM2'!$J$49:$P$49</c15:sqref>
                    </c15:fullRef>
                  </c:ext>
                </c:extLst>
                <c:f>('GM2'!$J$49,'GM2'!$P$49)</c:f>
                <c:numCache>
                  <c:formatCode>General</c:formatCode>
                  <c:ptCount val="2"/>
                  <c:pt idx="0">
                    <c:v>50.800629321184275</c:v>
                  </c:pt>
                  <c:pt idx="1">
                    <c:v>50.800629321184275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'GM2'!$J$49:$P$49</c15:sqref>
                    </c15:fullRef>
                  </c:ext>
                </c:extLst>
                <c:f>('GM2'!$J$49,'GM2'!$P$49)</c:f>
                <c:numCache>
                  <c:formatCode>General</c:formatCode>
                  <c:ptCount val="2"/>
                  <c:pt idx="0">
                    <c:v>50.800629321184275</c:v>
                  </c:pt>
                  <c:pt idx="1">
                    <c:v>50.800629321184275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'GM2'!$J$44:$P$45</c15:sqref>
                  </c15:fullRef>
                </c:ext>
              </c:extLst>
              <c:f>('GM2'!$J$44:$J$45,'GM2'!$P$44:$P$45)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GM2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'GM2'!$J$48:$P$48</c15:sqref>
                  </c15:fullRef>
                </c:ext>
              </c:extLst>
              <c:f>('GM2'!$J$48,'GM2'!$P$48)</c:f>
              <c:numCache>
                <c:formatCode>General</c:formatCode>
                <c:ptCount val="2"/>
                <c:pt idx="0">
                  <c:v>110.9809663250366</c:v>
                </c:pt>
                <c:pt idx="1">
                  <c:v>110.9809663250366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9A-45C4-A124-ABAC098375FA}"/>
            </c:ext>
          </c:extLst>
        </c:ser>
        <c:ser>
          <c:idx val="2"/>
          <c:order val="2"/>
          <c:tx>
            <c:strRef>
              <c:f>'GM2'!$E$50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'GM2'!$J$51:$P$51</c15:sqref>
                    </c15:fullRef>
                  </c:ext>
                </c:extLst>
                <c:f>('GM2'!$J$51,'GM2'!$P$51)</c:f>
                <c:numCache>
                  <c:formatCode>General</c:formatCode>
                  <c:ptCount val="2"/>
                  <c:pt idx="0">
                    <c:v>57.565963882596677</c:v>
                  </c:pt>
                  <c:pt idx="1">
                    <c:v>57.565963882596677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'GM2'!$J$51:$P$51</c15:sqref>
                    </c15:fullRef>
                  </c:ext>
                </c:extLst>
                <c:f>('GM2'!$J$51,'GM2'!$P$51)</c:f>
                <c:numCache>
                  <c:formatCode>General</c:formatCode>
                  <c:ptCount val="2"/>
                  <c:pt idx="0">
                    <c:v>57.565963882596677</c:v>
                  </c:pt>
                  <c:pt idx="1">
                    <c:v>57.565963882596677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'GM2'!$J$44:$P$45</c15:sqref>
                  </c15:fullRef>
                </c:ext>
              </c:extLst>
              <c:f>('GM2'!$J$44:$J$45,'GM2'!$P$44:$P$45)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GM2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'GM2'!$J$50:$P$50</c15:sqref>
                  </c15:fullRef>
                </c:ext>
              </c:extLst>
              <c:f>('GM2'!$J$50,'GM2'!$P$50)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9A-45C4-A124-ABAC098375FA}"/>
            </c:ext>
          </c:extLst>
        </c:ser>
        <c:ser>
          <c:idx val="3"/>
          <c:order val="3"/>
          <c:tx>
            <c:strRef>
              <c:f>'GM2'!$E$52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'GM2'!$J$53:$P$53</c15:sqref>
                    </c15:fullRef>
                  </c:ext>
                </c:extLst>
                <c:f>('GM2'!$J$53,'GM2'!$P$53)</c:f>
                <c:numCache>
                  <c:formatCode>General</c:formatCode>
                  <c:ptCount val="2"/>
                  <c:pt idx="0">
                    <c:v>38.799966845979213</c:v>
                  </c:pt>
                  <c:pt idx="1">
                    <c:v>38.799966845979213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'GM2'!$J$53:$P$53</c15:sqref>
                    </c15:fullRef>
                  </c:ext>
                </c:extLst>
                <c:f>('GM2'!$J$53,'GM2'!$P$53)</c:f>
                <c:numCache>
                  <c:formatCode>General</c:formatCode>
                  <c:ptCount val="2"/>
                  <c:pt idx="0">
                    <c:v>38.799966845979213</c:v>
                  </c:pt>
                  <c:pt idx="1">
                    <c:v>38.799966845979213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'GM2'!$J$44:$P$45</c15:sqref>
                  </c15:fullRef>
                </c:ext>
              </c:extLst>
              <c:f>('GM2'!$J$44:$J$45,'GM2'!$P$44:$P$45)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GM2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'GM2'!$J$52:$P$52</c15:sqref>
                  </c15:fullRef>
                </c:ext>
              </c:extLst>
              <c:f>('GM2'!$J$52,'GM2'!$P$52)</c:f>
              <c:numCache>
                <c:formatCode>General</c:formatCode>
                <c:ptCount val="2"/>
                <c:pt idx="0">
                  <c:v>89.165446559297223</c:v>
                </c:pt>
                <c:pt idx="1">
                  <c:v>89.165446559297223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9A-45C4-A124-ABAC098375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100"/>
        <c:auto val="1"/>
        <c:lblAlgn val="ctr"/>
        <c:lblOffset val="100"/>
        <c:noMultiLvlLbl val="0"/>
      </c:catAx>
      <c:valAx>
        <c:axId val="2055756896"/>
        <c:scaling>
          <c:orientation val="minMax"/>
          <c:max val="25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 sz="1200" b="1"/>
                  <a:t>% of control (control=100%)</a:t>
                </a:r>
                <a:endParaRPr lang="en-US" sz="12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GM1a!$E$62</c:f>
              <c:strCache>
                <c:ptCount val="1"/>
                <c:pt idx="0">
                  <c:v>WT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GM1a!$J$63:$P$63</c:f>
                <c:numCache>
                  <c:formatCode>General</c:formatCode>
                  <c:ptCount val="7"/>
                  <c:pt idx="0">
                    <c:v>0.48478726905999014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0.48478726905999014</c:v>
                  </c:pt>
                </c:numCache>
              </c:numRef>
            </c:plus>
            <c:minus>
              <c:numRef>
                <c:f>GM1a!$J$63:$P$63</c:f>
                <c:numCache>
                  <c:formatCode>General</c:formatCode>
                  <c:ptCount val="7"/>
                  <c:pt idx="0">
                    <c:v>0.48478726905999014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0.48478726905999014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GM1a!$J$60:$P$61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GM1a</c:v>
                  </c:pt>
                </c:lvl>
              </c:multiLvlStrCache>
            </c:multiLvlStrRef>
          </c:cat>
          <c:val>
            <c:numRef>
              <c:f>GM1a!$J$62:$P$62</c:f>
              <c:numCache>
                <c:formatCode>0.00</c:formatCode>
                <c:ptCount val="7"/>
                <c:pt idx="0">
                  <c:v>0.97042553191489367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0.97042553191489367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51-470F-BE77-38703101FC9C}"/>
            </c:ext>
          </c:extLst>
        </c:ser>
        <c:ser>
          <c:idx val="1"/>
          <c:order val="1"/>
          <c:tx>
            <c:strRef>
              <c:f>GM1a!$E$64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GM1a!$J$65:$P$65</c:f>
                <c:numCache>
                  <c:formatCode>General</c:formatCode>
                  <c:ptCount val="7"/>
                  <c:pt idx="0">
                    <c:v>0.27970777934995261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0.27970777934995261</c:v>
                  </c:pt>
                </c:numCache>
              </c:numRef>
            </c:plus>
            <c:minus>
              <c:numRef>
                <c:f>GM1a!$J$65:$P$65</c:f>
                <c:numCache>
                  <c:formatCode>General</c:formatCode>
                  <c:ptCount val="7"/>
                  <c:pt idx="0">
                    <c:v>0.27970777934995261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0.27970777934995261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GM1a!$J$60:$P$61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GM1a</c:v>
                  </c:pt>
                </c:lvl>
              </c:multiLvlStrCache>
            </c:multiLvlStrRef>
          </c:cat>
          <c:val>
            <c:numRef>
              <c:f>GM1a!$J$64:$P$64</c:f>
              <c:numCache>
                <c:formatCode>0.00</c:formatCode>
                <c:ptCount val="7"/>
                <c:pt idx="0">
                  <c:v>0.64723404255319161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0.64723404255319161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51-470F-BE77-38703101FC9C}"/>
            </c:ext>
          </c:extLst>
        </c:ser>
        <c:ser>
          <c:idx val="2"/>
          <c:order val="2"/>
          <c:tx>
            <c:strRef>
              <c:f>GM1a!$E$66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6">
                  <a:lumMod val="60000"/>
                  <a:lumOff val="40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GM1a!$J$67:$P$67</c:f>
                <c:numCache>
                  <c:formatCode>General</c:formatCode>
                  <c:ptCount val="7"/>
                  <c:pt idx="0">
                    <c:v>0.27970777934995245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0.27970777934995245</c:v>
                  </c:pt>
                </c:numCache>
              </c:numRef>
            </c:plus>
            <c:minus>
              <c:numRef>
                <c:f>GM1a!$J$67:$P$67</c:f>
                <c:numCache>
                  <c:formatCode>General</c:formatCode>
                  <c:ptCount val="7"/>
                  <c:pt idx="0">
                    <c:v>0.27970777934995245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0.27970777934995245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GM1a!$J$60:$P$61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GM1a</c:v>
                  </c:pt>
                </c:lvl>
              </c:multiLvlStrCache>
            </c:multiLvlStrRef>
          </c:cat>
          <c:val>
            <c:numRef>
              <c:f>GM1a!$J$66:$P$66</c:f>
              <c:numCache>
                <c:formatCode>0.00</c:formatCode>
                <c:ptCount val="7"/>
                <c:pt idx="0">
                  <c:v>0.80872340425531919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0.80872340425531919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51-470F-BE77-38703101FC9C}"/>
            </c:ext>
          </c:extLst>
        </c:ser>
        <c:ser>
          <c:idx val="3"/>
          <c:order val="3"/>
          <c:tx>
            <c:strRef>
              <c:f>GM1a!$E$68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accent1">
                  <a:lumMod val="75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GM1a!$J$69:$P$69</c:f>
                <c:numCache>
                  <c:formatCode>General</c:formatCode>
                  <c:ptCount val="7"/>
                  <c:pt idx="0">
                    <c:v>0.27970777934995245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0.27970777934995245</c:v>
                  </c:pt>
                </c:numCache>
              </c:numRef>
            </c:plus>
            <c:minus>
              <c:numRef>
                <c:f>GM1a!$J$69:$P$69</c:f>
                <c:numCache>
                  <c:formatCode>General</c:formatCode>
                  <c:ptCount val="7"/>
                  <c:pt idx="0">
                    <c:v>0.27970777934995245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0.27970777934995245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GM1a!$J$60:$P$61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GM1a</c:v>
                  </c:pt>
                </c:lvl>
              </c:multiLvlStrCache>
            </c:multiLvlStrRef>
          </c:cat>
          <c:val>
            <c:numRef>
              <c:f>GM1a!$J$68:$P$68</c:f>
              <c:numCache>
                <c:formatCode>0.00</c:formatCode>
                <c:ptCount val="7"/>
                <c:pt idx="0">
                  <c:v>0.80872340425531919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0.80872340425531919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C51-470F-BE77-38703101FC9C}"/>
            </c:ext>
          </c:extLst>
        </c:ser>
        <c:ser>
          <c:idx val="4"/>
          <c:order val="4"/>
          <c:tx>
            <c:strRef>
              <c:f>GM1a!$E$70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GM1a!$J$71:$P$71</c:f>
                <c:numCache>
                  <c:formatCode>General</c:formatCode>
                  <c:ptCount val="7"/>
                  <c:pt idx="0">
                    <c:v>0.27970777934995245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0.27970777934995245</c:v>
                  </c:pt>
                </c:numCache>
              </c:numRef>
            </c:plus>
            <c:minus>
              <c:numRef>
                <c:f>GM1a!$J$71:$P$71</c:f>
                <c:numCache>
                  <c:formatCode>General</c:formatCode>
                  <c:ptCount val="7"/>
                  <c:pt idx="0">
                    <c:v>0.27970777934995245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0.27970777934995245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GM1a!$J$60:$P$61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GM1a</c:v>
                  </c:pt>
                </c:lvl>
              </c:multiLvlStrCache>
            </c:multiLvlStrRef>
          </c:cat>
          <c:val>
            <c:numRef>
              <c:f>GM1a!$J$70:$P$70</c:f>
              <c:numCache>
                <c:formatCode>0.00</c:formatCode>
                <c:ptCount val="7"/>
                <c:pt idx="0">
                  <c:v>0.80872340425531919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0.80872340425531919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C51-470F-BE77-38703101F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0"/>
        <c:auto val="1"/>
        <c:lblAlgn val="ctr"/>
        <c:lblOffset val="100"/>
        <c:noMultiLvlLbl val="0"/>
      </c:catAx>
      <c:valAx>
        <c:axId val="2055756896"/>
        <c:scaling>
          <c:logBase val="10"/>
          <c:orientation val="minMax"/>
          <c:max val="10000"/>
          <c:min val="0.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</a:rPr>
                  <a:t>ng/milion of cells</a:t>
                </a: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GM1a!$E$46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GM1a!$J$47:$P$47</c15:sqref>
                    </c15:fullRef>
                  </c:ext>
                </c:extLst>
                <c:f>(GM1a!$J$47,GM1a!$P$47)</c:f>
                <c:numCache>
                  <c:formatCode>General</c:formatCode>
                  <c:ptCount val="2"/>
                  <c:pt idx="0">
                    <c:v>28.823209009970991</c:v>
                  </c:pt>
                  <c:pt idx="1">
                    <c:v>28.823209009970991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GM1a!$J$47:$P$47</c15:sqref>
                    </c15:fullRef>
                  </c:ext>
                </c:extLst>
                <c:f>(GM1a!$J$47,GM1a!$P$47)</c:f>
                <c:numCache>
                  <c:formatCode>General</c:formatCode>
                  <c:ptCount val="2"/>
                  <c:pt idx="0">
                    <c:v>28.823209009970991</c:v>
                  </c:pt>
                  <c:pt idx="1">
                    <c:v>28.823209009970991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GM1a!$J$44:$P$45</c15:sqref>
                  </c15:fullRef>
                </c:ext>
              </c:extLst>
              <c:f>(GM1a!$J$44:$J$45,GM1a!$P$44:$P$45)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GM1a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GM1a!$J$46:$P$46</c15:sqref>
                  </c15:fullRef>
                </c:ext>
              </c:extLst>
              <c:f>(GM1a!$J$46,GM1a!$P$46)</c:f>
              <c:numCache>
                <c:formatCode>General</c:formatCode>
                <c:ptCount val="2"/>
                <c:pt idx="0">
                  <c:v>66.695900021925013</c:v>
                </c:pt>
                <c:pt idx="1">
                  <c:v>66.695900021925013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34-4DF6-AFF5-2596C361A1B3}"/>
            </c:ext>
          </c:extLst>
        </c:ser>
        <c:ser>
          <c:idx val="1"/>
          <c:order val="1"/>
          <c:tx>
            <c:strRef>
              <c:f>GM1a!$E$48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GM1a!$J$49:$P$49</c15:sqref>
                    </c15:fullRef>
                  </c:ext>
                </c:extLst>
                <c:f>(GM1a!$J$49,GM1a!$P$49)</c:f>
                <c:numCache>
                  <c:formatCode>General</c:formatCode>
                  <c:ptCount val="2"/>
                  <c:pt idx="0">
                    <c:v>28.823209009971009</c:v>
                  </c:pt>
                  <c:pt idx="1">
                    <c:v>28.823209009971009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GM1a!$J$49:$P$49</c15:sqref>
                    </c15:fullRef>
                  </c:ext>
                </c:extLst>
                <c:f>(GM1a!$J$49,GM1a!$P$49)</c:f>
                <c:numCache>
                  <c:formatCode>General</c:formatCode>
                  <c:ptCount val="2"/>
                  <c:pt idx="0">
                    <c:v>28.823209009971009</c:v>
                  </c:pt>
                  <c:pt idx="1">
                    <c:v>28.823209009971009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GM1a!$J$44:$P$45</c15:sqref>
                  </c15:fullRef>
                </c:ext>
              </c:extLst>
              <c:f>(GM1a!$J$44:$J$45,GM1a!$P$44:$P$45)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GM1a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GM1a!$J$48:$P$48</c15:sqref>
                  </c15:fullRef>
                </c:ext>
              </c:extLst>
              <c:f>(GM1a!$J$48,GM1a!$P$48)</c:f>
              <c:numCache>
                <c:formatCode>General</c:formatCode>
                <c:ptCount val="2"/>
                <c:pt idx="0">
                  <c:v>83.336987502740627</c:v>
                </c:pt>
                <c:pt idx="1">
                  <c:v>83.336987502740627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34-4DF6-AFF5-2596C361A1B3}"/>
            </c:ext>
          </c:extLst>
        </c:ser>
        <c:ser>
          <c:idx val="2"/>
          <c:order val="2"/>
          <c:tx>
            <c:strRef>
              <c:f>GM1a!$E$50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GM1a!$J$51:$P$51</c15:sqref>
                    </c15:fullRef>
                  </c:ext>
                </c:extLst>
                <c:f>(GM1a!$J$51,GM1a!$P$51)</c:f>
                <c:numCache>
                  <c:formatCode>General</c:formatCode>
                  <c:ptCount val="2"/>
                  <c:pt idx="0">
                    <c:v>28.82320900997107</c:v>
                  </c:pt>
                  <c:pt idx="1">
                    <c:v>28.82320900997107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GM1a!$J$51:$P$51</c15:sqref>
                    </c15:fullRef>
                  </c:ext>
                </c:extLst>
                <c:f>(GM1a!$J$51,GM1a!$P$51)</c:f>
                <c:numCache>
                  <c:formatCode>General</c:formatCode>
                  <c:ptCount val="2"/>
                  <c:pt idx="0">
                    <c:v>28.82320900997107</c:v>
                  </c:pt>
                  <c:pt idx="1">
                    <c:v>28.82320900997107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GM1a!$J$44:$P$45</c15:sqref>
                  </c15:fullRef>
                </c:ext>
              </c:extLst>
              <c:f>(GM1a!$J$44:$J$45,GM1a!$P$44:$P$45)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GM1a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GM1a!$J$50:$P$50</c15:sqref>
                  </c15:fullRef>
                </c:ext>
              </c:extLst>
              <c:f>(GM1a!$J$50,GM1a!$P$50)</c:f>
              <c:numCache>
                <c:formatCode>General</c:formatCode>
                <c:ptCount val="2"/>
                <c:pt idx="0">
                  <c:v>83.336987502740612</c:v>
                </c:pt>
                <c:pt idx="1">
                  <c:v>83.336987502740612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34-4DF6-AFF5-2596C361A1B3}"/>
            </c:ext>
          </c:extLst>
        </c:ser>
        <c:ser>
          <c:idx val="3"/>
          <c:order val="3"/>
          <c:tx>
            <c:strRef>
              <c:f>GM1a!$E$52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GM1a!$J$53:$P$53</c15:sqref>
                    </c15:fullRef>
                  </c:ext>
                </c:extLst>
                <c:f>(GM1a!$J$53,GM1a!$P$53)</c:f>
                <c:numCache>
                  <c:formatCode>General</c:formatCode>
                  <c:ptCount val="2"/>
                  <c:pt idx="0">
                    <c:v>28.82320900997107</c:v>
                  </c:pt>
                  <c:pt idx="1">
                    <c:v>28.82320900997107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GM1a!$J$53:$P$53</c15:sqref>
                    </c15:fullRef>
                  </c:ext>
                </c:extLst>
                <c:f>(GM1a!$J$53,GM1a!$P$53)</c:f>
                <c:numCache>
                  <c:formatCode>General</c:formatCode>
                  <c:ptCount val="2"/>
                  <c:pt idx="0">
                    <c:v>28.82320900997107</c:v>
                  </c:pt>
                  <c:pt idx="1">
                    <c:v>28.82320900997107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GM1a!$J$44:$P$45</c15:sqref>
                  </c15:fullRef>
                </c:ext>
              </c:extLst>
              <c:f>(GM1a!$J$44:$J$45,GM1a!$P$44:$P$45)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GM1a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GM1a!$J$52:$P$52</c15:sqref>
                  </c15:fullRef>
                </c:ext>
              </c:extLst>
              <c:f>(GM1a!$J$52,GM1a!$P$52)</c:f>
              <c:numCache>
                <c:formatCode>General</c:formatCode>
                <c:ptCount val="2"/>
                <c:pt idx="0">
                  <c:v>83.336987502740612</c:v>
                </c:pt>
                <c:pt idx="1">
                  <c:v>83.336987502740612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34-4DF6-AFF5-2596C361A1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100"/>
        <c:auto val="1"/>
        <c:lblAlgn val="ctr"/>
        <c:lblOffset val="100"/>
        <c:noMultiLvlLbl val="0"/>
      </c:catAx>
      <c:valAx>
        <c:axId val="2055756896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 sz="1200" b="1"/>
                  <a:t>% of control (control=100%)</a:t>
                </a:r>
                <a:endParaRPr lang="en-US" sz="12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'GD3'!$E$62</c:f>
              <c:strCache>
                <c:ptCount val="1"/>
                <c:pt idx="0">
                  <c:v>WT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'GD3'!$J$63:$P$63</c:f>
                <c:numCache>
                  <c:formatCode>General</c:formatCode>
                  <c:ptCount val="7"/>
                  <c:pt idx="0">
                    <c:v>0.57862488326402717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0.57862488326402717</c:v>
                  </c:pt>
                </c:numCache>
              </c:numRef>
            </c:plus>
            <c:minus>
              <c:numRef>
                <c:f>'GD3'!$J$63:$P$63</c:f>
                <c:numCache>
                  <c:formatCode>General</c:formatCode>
                  <c:ptCount val="7"/>
                  <c:pt idx="0">
                    <c:v>0.57862488326402717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0.57862488326402717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'GD3'!$J$60:$P$61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GD3</c:v>
                  </c:pt>
                </c:lvl>
              </c:multiLvlStrCache>
            </c:multiLvlStrRef>
          </c:cat>
          <c:val>
            <c:numRef>
              <c:f>'GD3'!$J$62:$P$62</c:f>
              <c:numCache>
                <c:formatCode>0.00</c:formatCode>
                <c:ptCount val="7"/>
                <c:pt idx="0">
                  <c:v>1.8475395007794309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1.8475395007794309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1B-4CDD-AB89-FB4E1378FF66}"/>
            </c:ext>
          </c:extLst>
        </c:ser>
        <c:ser>
          <c:idx val="1"/>
          <c:order val="1"/>
          <c:tx>
            <c:strRef>
              <c:f>'GD3'!$E$64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'GD3'!$J$65:$P$65</c:f>
                <c:numCache>
                  <c:formatCode>General</c:formatCode>
                  <c:ptCount val="7"/>
                  <c:pt idx="0">
                    <c:v>0.31641642416650567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0.31641642416650567</c:v>
                  </c:pt>
                </c:numCache>
              </c:numRef>
            </c:plus>
            <c:minus>
              <c:numRef>
                <c:f>'GD3'!$J$65:$P$65</c:f>
                <c:numCache>
                  <c:formatCode>General</c:formatCode>
                  <c:ptCount val="7"/>
                  <c:pt idx="0">
                    <c:v>0.31641642416650567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0.31641642416650567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'GD3'!$J$60:$P$61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GD3</c:v>
                  </c:pt>
                </c:lvl>
              </c:multiLvlStrCache>
            </c:multiLvlStrRef>
          </c:cat>
          <c:val>
            <c:numRef>
              <c:f>'GD3'!$J$64:$P$64</c:f>
              <c:numCache>
                <c:formatCode>0.00</c:formatCode>
                <c:ptCount val="7"/>
                <c:pt idx="0">
                  <c:v>0.70091029810819638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0.70091029810819638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1B-4CDD-AB89-FB4E1378FF66}"/>
            </c:ext>
          </c:extLst>
        </c:ser>
        <c:ser>
          <c:idx val="2"/>
          <c:order val="2"/>
          <c:tx>
            <c:strRef>
              <c:f>'GD3'!$E$66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6">
                  <a:lumMod val="60000"/>
                  <a:lumOff val="40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'GD3'!$J$67:$P$67</c:f>
                <c:numCache>
                  <c:formatCode>General</c:formatCode>
                  <c:ptCount val="7"/>
                  <c:pt idx="0">
                    <c:v>0.79277726539474547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0.79277726539474547</c:v>
                  </c:pt>
                </c:numCache>
              </c:numRef>
            </c:plus>
            <c:minus>
              <c:numRef>
                <c:f>'GD3'!$J$67:$P$67</c:f>
                <c:numCache>
                  <c:formatCode>General</c:formatCode>
                  <c:ptCount val="7"/>
                  <c:pt idx="0">
                    <c:v>0.79277726539474547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0.79277726539474547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'GD3'!$J$60:$P$61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GD3</c:v>
                  </c:pt>
                </c:lvl>
              </c:multiLvlStrCache>
            </c:multiLvlStrRef>
          </c:cat>
          <c:val>
            <c:numRef>
              <c:f>'GD3'!$J$66:$P$66</c:f>
              <c:numCache>
                <c:formatCode>0.00</c:formatCode>
                <c:ptCount val="7"/>
                <c:pt idx="0">
                  <c:v>0.9333923519562749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0.9333923519562749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1B-4CDD-AB89-FB4E1378FF66}"/>
            </c:ext>
          </c:extLst>
        </c:ser>
        <c:ser>
          <c:idx val="3"/>
          <c:order val="3"/>
          <c:tx>
            <c:strRef>
              <c:f>'GD3'!$E$68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accent1">
                  <a:lumMod val="75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'GD3'!$J$69:$P$69</c:f>
                <c:numCache>
                  <c:formatCode>General</c:formatCode>
                  <c:ptCount val="7"/>
                  <c:pt idx="0">
                    <c:v>0.36601340712318592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0.36601340712318592</c:v>
                  </c:pt>
                </c:numCache>
              </c:numRef>
            </c:plus>
            <c:minus>
              <c:numRef>
                <c:f>'GD3'!$J$69:$P$69</c:f>
                <c:numCache>
                  <c:formatCode>General</c:formatCode>
                  <c:ptCount val="7"/>
                  <c:pt idx="0">
                    <c:v>0.36601340712318592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0.36601340712318592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'GD3'!$J$60:$P$61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GD3</c:v>
                  </c:pt>
                </c:lvl>
              </c:multiLvlStrCache>
            </c:multiLvlStrRef>
          </c:cat>
          <c:val>
            <c:numRef>
              <c:f>'GD3'!$J$68:$P$68</c:f>
              <c:numCache>
                <c:formatCode>0.00</c:formatCode>
                <c:ptCount val="7"/>
                <c:pt idx="0">
                  <c:v>1.0792709917053174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1.0792709917053174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1B-4CDD-AB89-FB4E1378FF66}"/>
            </c:ext>
          </c:extLst>
        </c:ser>
        <c:ser>
          <c:idx val="4"/>
          <c:order val="4"/>
          <c:tx>
            <c:strRef>
              <c:f>'GD3'!$E$70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'GD3'!$J$71:$P$71</c:f>
                <c:numCache>
                  <c:formatCode>General</c:formatCode>
                  <c:ptCount val="7"/>
                  <c:pt idx="0">
                    <c:v>0.23218617768046274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0.23218617768046274</c:v>
                  </c:pt>
                </c:numCache>
              </c:numRef>
            </c:plus>
            <c:minus>
              <c:numRef>
                <c:f>'GD3'!$J$71:$P$71</c:f>
                <c:numCache>
                  <c:formatCode>General</c:formatCode>
                  <c:ptCount val="7"/>
                  <c:pt idx="0">
                    <c:v>0.23218617768046274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0.23218617768046274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'GD3'!$J$60:$P$61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GD3</c:v>
                  </c:pt>
                </c:lvl>
              </c:multiLvlStrCache>
            </c:multiLvlStrRef>
          </c:cat>
          <c:val>
            <c:numRef>
              <c:f>'GD3'!$J$70:$P$70</c:f>
              <c:numCache>
                <c:formatCode>0.00</c:formatCode>
                <c:ptCount val="7"/>
                <c:pt idx="0">
                  <c:v>0.78866842439521945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0.78866842439521945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1B-4CDD-AB89-FB4E1378F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0"/>
        <c:auto val="1"/>
        <c:lblAlgn val="ctr"/>
        <c:lblOffset val="100"/>
        <c:noMultiLvlLbl val="0"/>
      </c:catAx>
      <c:valAx>
        <c:axId val="2055756896"/>
        <c:scaling>
          <c:logBase val="10"/>
          <c:orientation val="minMax"/>
          <c:max val="10000"/>
          <c:min val="0.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</a:rPr>
                  <a:t>ng/milion of cells</a:t>
                </a: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'GD3'!$E$46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'GD3'!$J$47:$P$47</c15:sqref>
                    </c15:fullRef>
                  </c:ext>
                </c:extLst>
                <c:f>('GD3'!$J$47,'GD3'!$P$47)</c:f>
                <c:numCache>
                  <c:formatCode>General</c:formatCode>
                  <c:ptCount val="2"/>
                  <c:pt idx="0">
                    <c:v>17.126368558453951</c:v>
                  </c:pt>
                  <c:pt idx="1">
                    <c:v>17.126368558453951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'GD3'!$J$47:$P$47</c15:sqref>
                    </c15:fullRef>
                  </c:ext>
                </c:extLst>
                <c:f>('GD3'!$J$47,'GD3'!$P$47)</c:f>
                <c:numCache>
                  <c:formatCode>General</c:formatCode>
                  <c:ptCount val="2"/>
                  <c:pt idx="0">
                    <c:v>17.126368558453951</c:v>
                  </c:pt>
                  <c:pt idx="1">
                    <c:v>17.126368558453951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'GD3'!$J$44:$P$45</c15:sqref>
                  </c15:fullRef>
                </c:ext>
              </c:extLst>
              <c:f>('GD3'!$J$44:$J$45,'GD3'!$P$44:$P$45)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GD3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'GD3'!$J$46:$P$46</c15:sqref>
                  </c15:fullRef>
                </c:ext>
              </c:extLst>
              <c:f>('GD3'!$J$46,'GD3'!$P$46)</c:f>
              <c:numCache>
                <c:formatCode>General</c:formatCode>
                <c:ptCount val="2"/>
                <c:pt idx="0">
                  <c:v>37.9375</c:v>
                </c:pt>
                <c:pt idx="1">
                  <c:v>37.9375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AC-43B6-B45B-B9111B4D9EFA}"/>
            </c:ext>
          </c:extLst>
        </c:ser>
        <c:ser>
          <c:idx val="1"/>
          <c:order val="1"/>
          <c:tx>
            <c:strRef>
              <c:f>'GD3'!$E$48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'GD3'!$J$49:$P$49</c15:sqref>
                    </c15:fullRef>
                  </c:ext>
                </c:extLst>
                <c:f>('GD3'!$J$49,'GD3'!$P$49)</c:f>
                <c:numCache>
                  <c:formatCode>General</c:formatCode>
                  <c:ptCount val="2"/>
                  <c:pt idx="0">
                    <c:v>42.909895299142057</c:v>
                  </c:pt>
                  <c:pt idx="1">
                    <c:v>42.909895299142057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'GD3'!$J$49:$P$49</c15:sqref>
                    </c15:fullRef>
                  </c:ext>
                </c:extLst>
                <c:f>('GD3'!$J$49,'GD3'!$P$49)</c:f>
                <c:numCache>
                  <c:formatCode>General</c:formatCode>
                  <c:ptCount val="2"/>
                  <c:pt idx="0">
                    <c:v>42.909895299142057</c:v>
                  </c:pt>
                  <c:pt idx="1">
                    <c:v>42.909895299142057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'GD3'!$J$44:$P$45</c15:sqref>
                  </c15:fullRef>
                </c:ext>
              </c:extLst>
              <c:f>('GD3'!$J$44:$J$45,'GD3'!$P$44:$P$45)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GD3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'GD3'!$J$48:$P$48</c15:sqref>
                  </c15:fullRef>
                </c:ext>
              </c:extLst>
              <c:f>('GD3'!$J$48,'GD3'!$P$48)</c:f>
              <c:numCache>
                <c:formatCode>General</c:formatCode>
                <c:ptCount val="2"/>
                <c:pt idx="0">
                  <c:v>50.520833333333336</c:v>
                </c:pt>
                <c:pt idx="1">
                  <c:v>50.520833333333336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AC-43B6-B45B-B9111B4D9EFA}"/>
            </c:ext>
          </c:extLst>
        </c:ser>
        <c:ser>
          <c:idx val="2"/>
          <c:order val="2"/>
          <c:tx>
            <c:strRef>
              <c:f>'GD3'!$E$50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'GD3'!$J$51:$P$51</c15:sqref>
                    </c15:fullRef>
                  </c:ext>
                </c:extLst>
                <c:f>('GD3'!$J$51,'GD3'!$P$51)</c:f>
                <c:numCache>
                  <c:formatCode>General</c:formatCode>
                  <c:ptCount val="2"/>
                  <c:pt idx="0">
                    <c:v>19.810856924508162</c:v>
                  </c:pt>
                  <c:pt idx="1">
                    <c:v>19.810856924508162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'GD3'!$J$51:$P$51</c15:sqref>
                    </c15:fullRef>
                  </c:ext>
                </c:extLst>
                <c:f>('GD3'!$J$51,'GD3'!$P$51)</c:f>
                <c:numCache>
                  <c:formatCode>General</c:formatCode>
                  <c:ptCount val="2"/>
                  <c:pt idx="0">
                    <c:v>19.810856924508162</c:v>
                  </c:pt>
                  <c:pt idx="1">
                    <c:v>19.810856924508162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'GD3'!$J$44:$P$45</c15:sqref>
                  </c15:fullRef>
                </c:ext>
              </c:extLst>
              <c:f>('GD3'!$J$44:$J$45,'GD3'!$P$44:$P$45)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GD3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'GD3'!$J$50:$P$50</c15:sqref>
                  </c15:fullRef>
                </c:ext>
              </c:extLst>
              <c:f>('GD3'!$J$50,'GD3'!$P$50)</c:f>
              <c:numCache>
                <c:formatCode>General</c:formatCode>
                <c:ptCount val="2"/>
                <c:pt idx="0">
                  <c:v>58.416666666666664</c:v>
                </c:pt>
                <c:pt idx="1">
                  <c:v>58.416666666666664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AC-43B6-B45B-B9111B4D9EFA}"/>
            </c:ext>
          </c:extLst>
        </c:ser>
        <c:ser>
          <c:idx val="3"/>
          <c:order val="3"/>
          <c:tx>
            <c:strRef>
              <c:f>'GD3'!$E$52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'GD3'!$J$53:$P$53</c15:sqref>
                    </c15:fullRef>
                  </c:ext>
                </c:extLst>
                <c:f>('GD3'!$J$53,'GD3'!$P$53)</c:f>
                <c:numCache>
                  <c:formatCode>General</c:formatCode>
                  <c:ptCount val="2"/>
                  <c:pt idx="0">
                    <c:v>12.567318727556806</c:v>
                  </c:pt>
                  <c:pt idx="1">
                    <c:v>12.567318727556806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'GD3'!$J$53:$P$53</c15:sqref>
                    </c15:fullRef>
                  </c:ext>
                </c:extLst>
                <c:f>('GD3'!$J$53,'GD3'!$P$53)</c:f>
                <c:numCache>
                  <c:formatCode>General</c:formatCode>
                  <c:ptCount val="2"/>
                  <c:pt idx="0">
                    <c:v>12.567318727556806</c:v>
                  </c:pt>
                  <c:pt idx="1">
                    <c:v>12.567318727556806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'GD3'!$J$44:$P$45</c15:sqref>
                  </c15:fullRef>
                </c:ext>
              </c:extLst>
              <c:f>('GD3'!$J$44:$J$45,'GD3'!$P$44:$P$45)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GD3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'GD3'!$J$52:$P$52</c15:sqref>
                  </c15:fullRef>
                </c:ext>
              </c:extLst>
              <c:f>('GD3'!$J$52,'GD3'!$P$52)</c:f>
              <c:numCache>
                <c:formatCode>General</c:formatCode>
                <c:ptCount val="2"/>
                <c:pt idx="0">
                  <c:v>42.6875</c:v>
                </c:pt>
                <c:pt idx="1">
                  <c:v>42.6875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AC-43B6-B45B-B9111B4D9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100"/>
        <c:auto val="1"/>
        <c:lblAlgn val="ctr"/>
        <c:lblOffset val="100"/>
        <c:noMultiLvlLbl val="0"/>
      </c:catAx>
      <c:valAx>
        <c:axId val="2055756896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 sz="1200" b="1"/>
                  <a:t>% of control (control=100%)</a:t>
                </a:r>
                <a:endParaRPr lang="en-US" sz="12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'GD2'!$E$62</c:f>
              <c:strCache>
                <c:ptCount val="1"/>
                <c:pt idx="0">
                  <c:v>WT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'GD2'!$J$63:$P$63</c:f>
                <c:numCache>
                  <c:formatCode>General</c:formatCode>
                  <c:ptCount val="7"/>
                  <c:pt idx="0">
                    <c:v>1.0095645423788349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1.0095645423788349</c:v>
                  </c:pt>
                </c:numCache>
              </c:numRef>
            </c:plus>
            <c:minus>
              <c:numRef>
                <c:f>'GD2'!$J$63:$P$63</c:f>
                <c:numCache>
                  <c:formatCode>General</c:formatCode>
                  <c:ptCount val="7"/>
                  <c:pt idx="0">
                    <c:v>1.0095645423788349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1.0095645423788349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'GD2'!$J$60:$P$61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GD2</c:v>
                  </c:pt>
                </c:lvl>
              </c:multiLvlStrCache>
            </c:multiLvlStrRef>
          </c:cat>
          <c:val>
            <c:numRef>
              <c:f>'GD2'!$J$62:$P$62</c:f>
              <c:numCache>
                <c:formatCode>0.00</c:formatCode>
                <c:ptCount val="7"/>
                <c:pt idx="0">
                  <c:v>3.5565135390004041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3.5565135390004041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61-4E9C-9B24-4FDFF4130FE3}"/>
            </c:ext>
          </c:extLst>
        </c:ser>
        <c:ser>
          <c:idx val="1"/>
          <c:order val="1"/>
          <c:tx>
            <c:strRef>
              <c:f>'GD2'!$E$64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'GD2'!$J$65:$P$65</c:f>
                <c:numCache>
                  <c:formatCode>General</c:formatCode>
                  <c:ptCount val="7"/>
                  <c:pt idx="0">
                    <c:v>5.9670061893986166E-2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5.9670061893986166E-2</c:v>
                  </c:pt>
                </c:numCache>
              </c:numRef>
            </c:plus>
            <c:minus>
              <c:numRef>
                <c:f>'GD2'!$J$65:$P$65</c:f>
                <c:numCache>
                  <c:formatCode>General</c:formatCode>
                  <c:ptCount val="7"/>
                  <c:pt idx="0">
                    <c:v>5.9670061893986166E-2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5.9670061893986166E-2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'GD2'!$J$60:$P$61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GD2</c:v>
                  </c:pt>
                </c:lvl>
              </c:multiLvlStrCache>
            </c:multiLvlStrRef>
          </c:cat>
          <c:val>
            <c:numRef>
              <c:f>'GD2'!$J$64:$P$64</c:f>
              <c:numCache>
                <c:formatCode>0.00</c:formatCode>
                <c:ptCount val="7"/>
                <c:pt idx="0">
                  <c:v>0.57928061430688405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0.57928061430688405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61-4E9C-9B24-4FDFF4130FE3}"/>
            </c:ext>
          </c:extLst>
        </c:ser>
        <c:ser>
          <c:idx val="2"/>
          <c:order val="2"/>
          <c:tx>
            <c:strRef>
              <c:f>'GD2'!$E$66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6">
                  <a:lumMod val="60000"/>
                  <a:lumOff val="40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'GD2'!$J$67:$P$67</c:f>
                <c:numCache>
                  <c:formatCode>General</c:formatCode>
                  <c:ptCount val="7"/>
                  <c:pt idx="0">
                    <c:v>0.59356399821701789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0.59356399821701789</c:v>
                  </c:pt>
                </c:numCache>
              </c:numRef>
            </c:plus>
            <c:minus>
              <c:numRef>
                <c:f>'GD2'!$J$67:$P$67</c:f>
                <c:numCache>
                  <c:formatCode>General</c:formatCode>
                  <c:ptCount val="7"/>
                  <c:pt idx="0">
                    <c:v>0.59356399821701789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0.59356399821701789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'GD2'!$J$60:$P$61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GD2</c:v>
                  </c:pt>
                </c:lvl>
              </c:multiLvlStrCache>
            </c:multiLvlStrRef>
          </c:cat>
          <c:val>
            <c:numRef>
              <c:f>'GD2'!$J$66:$P$66</c:f>
              <c:numCache>
                <c:formatCode>0.00</c:formatCode>
                <c:ptCount val="7"/>
                <c:pt idx="0">
                  <c:v>2.5480648948249649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2.5480648948249649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61-4E9C-9B24-4FDFF4130FE3}"/>
            </c:ext>
          </c:extLst>
        </c:ser>
        <c:ser>
          <c:idx val="3"/>
          <c:order val="3"/>
          <c:tx>
            <c:strRef>
              <c:f>'GD2'!$E$68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accent1">
                  <a:lumMod val="75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'GD2'!$J$69:$P$69</c:f>
                <c:numCache>
                  <c:formatCode>General</c:formatCode>
                  <c:ptCount val="7"/>
                  <c:pt idx="0">
                    <c:v>0.61199745963318863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0.61199745963318863</c:v>
                  </c:pt>
                </c:numCache>
              </c:numRef>
            </c:plus>
            <c:minus>
              <c:numRef>
                <c:f>'GD2'!$J$69:$P$69</c:f>
                <c:numCache>
                  <c:formatCode>General</c:formatCode>
                  <c:ptCount val="7"/>
                  <c:pt idx="0">
                    <c:v>0.61199745963318863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0.61199745963318863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'GD2'!$J$60:$P$61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GD2</c:v>
                  </c:pt>
                </c:lvl>
              </c:multiLvlStrCache>
            </c:multiLvlStrRef>
          </c:cat>
          <c:val>
            <c:numRef>
              <c:f>'GD2'!$J$68:$P$68</c:f>
              <c:numCache>
                <c:formatCode>0.00</c:formatCode>
                <c:ptCount val="7"/>
                <c:pt idx="0">
                  <c:v>2.3671599853736454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2.3671599853736454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61-4E9C-9B24-4FDFF4130FE3}"/>
            </c:ext>
          </c:extLst>
        </c:ser>
        <c:ser>
          <c:idx val="4"/>
          <c:order val="4"/>
          <c:tx>
            <c:strRef>
              <c:f>'GD2'!$E$70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'GD2'!$J$71:$P$71</c:f>
                <c:numCache>
                  <c:formatCode>General</c:formatCode>
                  <c:ptCount val="7"/>
                  <c:pt idx="0">
                    <c:v>1.5423018858224165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1.5423018858224165</c:v>
                  </c:pt>
                </c:numCache>
              </c:numRef>
            </c:plus>
            <c:minus>
              <c:numRef>
                <c:f>'GD2'!$J$71:$P$71</c:f>
                <c:numCache>
                  <c:formatCode>General</c:formatCode>
                  <c:ptCount val="7"/>
                  <c:pt idx="0">
                    <c:v>1.5423018858224165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1.5423018858224165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'GD2'!$J$60:$P$61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GD2</c:v>
                  </c:pt>
                </c:lvl>
              </c:multiLvlStrCache>
            </c:multiLvlStrRef>
          </c:cat>
          <c:val>
            <c:numRef>
              <c:f>'GD2'!$J$70:$P$70</c:f>
              <c:numCache>
                <c:formatCode>0.00</c:formatCode>
                <c:ptCount val="7"/>
                <c:pt idx="0">
                  <c:v>2.1308288908989432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2.1308288908989432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61-4E9C-9B24-4FDFF4130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0"/>
        <c:auto val="1"/>
        <c:lblAlgn val="ctr"/>
        <c:lblOffset val="100"/>
        <c:noMultiLvlLbl val="0"/>
      </c:catAx>
      <c:valAx>
        <c:axId val="2055756896"/>
        <c:scaling>
          <c:logBase val="10"/>
          <c:orientation val="minMax"/>
          <c:max val="10000"/>
          <c:min val="0.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</a:rPr>
                  <a:t>ng/milion of cells</a:t>
                </a: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'GD2'!$E$46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'GD2'!$J$47:$P$47</c15:sqref>
                    </c15:fullRef>
                  </c:ext>
                </c:extLst>
                <c:f>('GD2'!$J$47,'GD2'!$P$47)</c:f>
                <c:numCache>
                  <c:formatCode>General</c:formatCode>
                  <c:ptCount val="2"/>
                  <c:pt idx="0">
                    <c:v>1.6777684448449206</c:v>
                  </c:pt>
                  <c:pt idx="1">
                    <c:v>1.6777684448449206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'GD2'!$J$47:$P$47</c15:sqref>
                    </c15:fullRef>
                  </c:ext>
                </c:extLst>
                <c:f>('GD2'!$J$47,'GD2'!$P$47)</c:f>
                <c:numCache>
                  <c:formatCode>General</c:formatCode>
                  <c:ptCount val="2"/>
                  <c:pt idx="0">
                    <c:v>1.6777684448449206</c:v>
                  </c:pt>
                  <c:pt idx="1">
                    <c:v>1.6777684448449206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'GD2'!$J$44:$P$45</c15:sqref>
                  </c15:fullRef>
                </c:ext>
              </c:extLst>
              <c:f>('GD2'!$J$44:$J$45,'GD2'!$P$44:$P$45)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GD2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'GD2'!$J$46:$P$46</c15:sqref>
                  </c15:fullRef>
                </c:ext>
              </c:extLst>
              <c:f>('GD2'!$J$46,'GD2'!$P$46)</c:f>
              <c:numCache>
                <c:formatCode>General</c:formatCode>
                <c:ptCount val="2"/>
                <c:pt idx="0">
                  <c:v>16.287878787878789</c:v>
                </c:pt>
                <c:pt idx="1">
                  <c:v>16.287878787878789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E1-4F3D-932D-C7DF8BC062EF}"/>
            </c:ext>
          </c:extLst>
        </c:ser>
        <c:ser>
          <c:idx val="1"/>
          <c:order val="1"/>
          <c:tx>
            <c:strRef>
              <c:f>'GD2'!$E$48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'GD2'!$J$49:$P$49</c15:sqref>
                    </c15:fullRef>
                  </c:ext>
                </c:extLst>
                <c:f>('GD2'!$J$49,'GD2'!$P$49)</c:f>
                <c:numCache>
                  <c:formatCode>General</c:formatCode>
                  <c:ptCount val="2"/>
                  <c:pt idx="0">
                    <c:v>16.689490752897466</c:v>
                  </c:pt>
                  <c:pt idx="1">
                    <c:v>16.689490752897466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'GD2'!$J$49:$P$49</c15:sqref>
                    </c15:fullRef>
                  </c:ext>
                </c:extLst>
                <c:f>('GD2'!$J$49,'GD2'!$P$49)</c:f>
                <c:numCache>
                  <c:formatCode>General</c:formatCode>
                  <c:ptCount val="2"/>
                  <c:pt idx="0">
                    <c:v>16.689490752897466</c:v>
                  </c:pt>
                  <c:pt idx="1">
                    <c:v>16.689490752897466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'GD2'!$J$44:$P$45</c15:sqref>
                  </c15:fullRef>
                </c:ext>
              </c:extLst>
              <c:f>('GD2'!$J$44:$J$45,'GD2'!$P$44:$P$45)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GD2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'GD2'!$J$48:$P$48</c15:sqref>
                  </c15:fullRef>
                </c:ext>
              </c:extLst>
              <c:f>('GD2'!$J$48,'GD2'!$P$48)</c:f>
              <c:numCache>
                <c:formatCode>General</c:formatCode>
                <c:ptCount val="2"/>
                <c:pt idx="0">
                  <c:v>71.645021645021657</c:v>
                </c:pt>
                <c:pt idx="1">
                  <c:v>71.645021645021657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E1-4F3D-932D-C7DF8BC062EF}"/>
            </c:ext>
          </c:extLst>
        </c:ser>
        <c:ser>
          <c:idx val="2"/>
          <c:order val="2"/>
          <c:tx>
            <c:strRef>
              <c:f>'GD2'!$E$50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'GD2'!$J$51:$P$51</c15:sqref>
                    </c15:fullRef>
                  </c:ext>
                </c:extLst>
                <c:f>('GD2'!$J$51,'GD2'!$P$51)</c:f>
                <c:numCache>
                  <c:formatCode>General</c:formatCode>
                  <c:ptCount val="2"/>
                  <c:pt idx="0">
                    <c:v>17.207792207792203</c:v>
                  </c:pt>
                  <c:pt idx="1">
                    <c:v>17.207792207792203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'GD2'!$J$51:$P$51</c15:sqref>
                    </c15:fullRef>
                  </c:ext>
                </c:extLst>
                <c:f>('GD2'!$J$51,'GD2'!$P$51)</c:f>
                <c:numCache>
                  <c:formatCode>General</c:formatCode>
                  <c:ptCount val="2"/>
                  <c:pt idx="0">
                    <c:v>17.207792207792203</c:v>
                  </c:pt>
                  <c:pt idx="1">
                    <c:v>17.207792207792203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'GD2'!$J$44:$P$45</c15:sqref>
                  </c15:fullRef>
                </c:ext>
              </c:extLst>
              <c:f>('GD2'!$J$44:$J$45,'GD2'!$P$44:$P$45)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GD2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'GD2'!$J$50:$P$50</c15:sqref>
                  </c15:fullRef>
                </c:ext>
              </c:extLst>
              <c:f>('GD2'!$J$50,'GD2'!$P$50)</c:f>
              <c:numCache>
                <c:formatCode>General</c:formatCode>
                <c:ptCount val="2"/>
                <c:pt idx="0">
                  <c:v>66.558441558441558</c:v>
                </c:pt>
                <c:pt idx="1">
                  <c:v>66.558441558441558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E1-4F3D-932D-C7DF8BC062EF}"/>
            </c:ext>
          </c:extLst>
        </c:ser>
        <c:ser>
          <c:idx val="3"/>
          <c:order val="3"/>
          <c:tx>
            <c:strRef>
              <c:f>'GD2'!$E$52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'GD2'!$J$53:$P$53</c15:sqref>
                    </c15:fullRef>
                  </c:ext>
                </c:extLst>
                <c:f>('GD2'!$J$53,'GD2'!$P$53)</c:f>
                <c:numCache>
                  <c:formatCode>General</c:formatCode>
                  <c:ptCount val="2"/>
                  <c:pt idx="0">
                    <c:v>43.365556433559846</c:v>
                  </c:pt>
                  <c:pt idx="1">
                    <c:v>43.365556433559846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'GD2'!$J$53:$P$53</c15:sqref>
                    </c15:fullRef>
                  </c:ext>
                </c:extLst>
                <c:f>('GD2'!$J$53,'GD2'!$P$53)</c:f>
                <c:numCache>
                  <c:formatCode>General</c:formatCode>
                  <c:ptCount val="2"/>
                  <c:pt idx="0">
                    <c:v>43.365556433559846</c:v>
                  </c:pt>
                  <c:pt idx="1">
                    <c:v>43.365556433559846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'GD2'!$J$44:$P$45</c15:sqref>
                  </c15:fullRef>
                </c:ext>
              </c:extLst>
              <c:f>('GD2'!$J$44:$J$45,'GD2'!$P$44:$P$45)</c:f>
              <c:multiLvlStrCache>
                <c:ptCount val="2"/>
                <c:lvl>
                  <c:pt idx="0">
                    <c:v>16/0            </c:v>
                  </c:pt>
                  <c:pt idx="1">
                    <c:v>∑</c:v>
                  </c:pt>
                </c:lvl>
                <c:lvl>
                  <c:pt idx="0">
                    <c:v>GD2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'GD2'!$J$52:$P$52</c15:sqref>
                  </c15:fullRef>
                </c:ext>
              </c:extLst>
              <c:f>('GD2'!$J$52,'GD2'!$P$52)</c:f>
              <c:numCache>
                <c:formatCode>General</c:formatCode>
                <c:ptCount val="2"/>
                <c:pt idx="0">
                  <c:v>59.913419913419922</c:v>
                </c:pt>
                <c:pt idx="1">
                  <c:v>59.913419913419922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E1-4F3D-932D-C7DF8BC06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100"/>
        <c:auto val="1"/>
        <c:lblAlgn val="ctr"/>
        <c:lblOffset val="100"/>
        <c:noMultiLvlLbl val="0"/>
      </c:catAx>
      <c:valAx>
        <c:axId val="2055756896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 sz="1200" b="1"/>
                  <a:t>% of control (control=100%)</a:t>
                </a:r>
                <a:endParaRPr lang="en-US" sz="12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'Gb3'!$E$62</c:f>
              <c:strCache>
                <c:ptCount val="1"/>
                <c:pt idx="0">
                  <c:v>WT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'Gb3'!$J$63:$P$63</c:f>
                <c:numCache>
                  <c:formatCode>General</c:formatCode>
                  <c:ptCount val="7"/>
                  <c:pt idx="0">
                    <c:v>0.10362287859932315</c:v>
                  </c:pt>
                  <c:pt idx="1">
                    <c:v>0</c:v>
                  </c:pt>
                  <c:pt idx="2">
                    <c:v>0</c:v>
                  </c:pt>
                  <c:pt idx="3">
                    <c:v>3.8448880714817751E-2</c:v>
                  </c:pt>
                  <c:pt idx="4">
                    <c:v>0.11587123411763481</c:v>
                  </c:pt>
                  <c:pt idx="5">
                    <c:v>0.19755204925114697</c:v>
                  </c:pt>
                  <c:pt idx="6">
                    <c:v>0.4421624776121616</c:v>
                  </c:pt>
                </c:numCache>
              </c:numRef>
            </c:plus>
            <c:minus>
              <c:numRef>
                <c:f>'Gb3'!$J$63:$P$63</c:f>
                <c:numCache>
                  <c:formatCode>General</c:formatCode>
                  <c:ptCount val="7"/>
                  <c:pt idx="0">
                    <c:v>0.10362287859932315</c:v>
                  </c:pt>
                  <c:pt idx="1">
                    <c:v>0</c:v>
                  </c:pt>
                  <c:pt idx="2">
                    <c:v>0</c:v>
                  </c:pt>
                  <c:pt idx="3">
                    <c:v>3.8448880714817751E-2</c:v>
                  </c:pt>
                  <c:pt idx="4">
                    <c:v>0.11587123411763481</c:v>
                  </c:pt>
                  <c:pt idx="5">
                    <c:v>0.19755204925114697</c:v>
                  </c:pt>
                  <c:pt idx="6">
                    <c:v>0.4421624776121616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'Gb3'!$J$60:$P$61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Gb3</c:v>
                  </c:pt>
                </c:lvl>
              </c:multiLvlStrCache>
            </c:multiLvlStrRef>
          </c:cat>
          <c:val>
            <c:numRef>
              <c:f>'Gb3'!$J$62:$P$62</c:f>
              <c:numCache>
                <c:formatCode>0.00</c:formatCode>
                <c:ptCount val="7"/>
                <c:pt idx="0">
                  <c:v>0.46626832329317264</c:v>
                </c:pt>
                <c:pt idx="1">
                  <c:v>0</c:v>
                </c:pt>
                <c:pt idx="2">
                  <c:v>0</c:v>
                </c:pt>
                <c:pt idx="3">
                  <c:v>0.21542469879518075</c:v>
                </c:pt>
                <c:pt idx="4">
                  <c:v>0.48834450301204818</c:v>
                </c:pt>
                <c:pt idx="5">
                  <c:v>0.63317394578313257</c:v>
                </c:pt>
                <c:pt idx="6">
                  <c:v>1.8032114708835341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30-4660-8C77-0040618EDA43}"/>
            </c:ext>
          </c:extLst>
        </c:ser>
        <c:ser>
          <c:idx val="1"/>
          <c:order val="1"/>
          <c:tx>
            <c:strRef>
              <c:f>'Gb3'!$E$64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'Gb3'!$J$65:$P$65</c:f>
                <c:numCache>
                  <c:formatCode>General</c:formatCode>
                  <c:ptCount val="7"/>
                  <c:pt idx="0">
                    <c:v>7.4845294986471828E-2</c:v>
                  </c:pt>
                  <c:pt idx="1">
                    <c:v>0</c:v>
                  </c:pt>
                  <c:pt idx="2">
                    <c:v>0</c:v>
                  </c:pt>
                  <c:pt idx="3">
                    <c:v>6.895685706481558E-2</c:v>
                  </c:pt>
                  <c:pt idx="4">
                    <c:v>0.12444717459078865</c:v>
                  </c:pt>
                  <c:pt idx="5">
                    <c:v>6.5534438153391356E-2</c:v>
                  </c:pt>
                  <c:pt idx="6">
                    <c:v>0.22626074144083508</c:v>
                  </c:pt>
                </c:numCache>
              </c:numRef>
            </c:plus>
            <c:minus>
              <c:numRef>
                <c:f>'Gb3'!$J$65:$P$65</c:f>
                <c:numCache>
                  <c:formatCode>General</c:formatCode>
                  <c:ptCount val="7"/>
                  <c:pt idx="0">
                    <c:v>7.4845294986471828E-2</c:v>
                  </c:pt>
                  <c:pt idx="1">
                    <c:v>0</c:v>
                  </c:pt>
                  <c:pt idx="2">
                    <c:v>0</c:v>
                  </c:pt>
                  <c:pt idx="3">
                    <c:v>6.895685706481558E-2</c:v>
                  </c:pt>
                  <c:pt idx="4">
                    <c:v>0.12444717459078865</c:v>
                  </c:pt>
                  <c:pt idx="5">
                    <c:v>6.5534438153391356E-2</c:v>
                  </c:pt>
                  <c:pt idx="6">
                    <c:v>0.22626074144083508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'Gb3'!$J$60:$P$61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Gb3</c:v>
                  </c:pt>
                </c:lvl>
              </c:multiLvlStrCache>
            </c:multiLvlStrRef>
          </c:cat>
          <c:val>
            <c:numRef>
              <c:f>'Gb3'!$J$64:$P$64</c:f>
              <c:numCache>
                <c:formatCode>0.00</c:formatCode>
                <c:ptCount val="7"/>
                <c:pt idx="0">
                  <c:v>0.47378878012048187</c:v>
                </c:pt>
                <c:pt idx="1">
                  <c:v>0</c:v>
                </c:pt>
                <c:pt idx="2">
                  <c:v>0</c:v>
                </c:pt>
                <c:pt idx="3">
                  <c:v>0.36073933232931726</c:v>
                </c:pt>
                <c:pt idx="4">
                  <c:v>0.59896799698795189</c:v>
                </c:pt>
                <c:pt idx="5">
                  <c:v>0.70473958333333331</c:v>
                </c:pt>
                <c:pt idx="6">
                  <c:v>2.1382356927710844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30-4660-8C77-0040618EDA43}"/>
            </c:ext>
          </c:extLst>
        </c:ser>
        <c:ser>
          <c:idx val="2"/>
          <c:order val="2"/>
          <c:tx>
            <c:strRef>
              <c:f>'Gb3'!$E$66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6">
                  <a:lumMod val="60000"/>
                  <a:lumOff val="40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'Gb3'!$J$67:$P$67</c:f>
                <c:numCache>
                  <c:formatCode>General</c:formatCode>
                  <c:ptCount val="7"/>
                  <c:pt idx="0">
                    <c:v>2.3765681689474658E-2</c:v>
                  </c:pt>
                  <c:pt idx="1">
                    <c:v>0</c:v>
                  </c:pt>
                  <c:pt idx="2">
                    <c:v>0</c:v>
                  </c:pt>
                  <c:pt idx="3">
                    <c:v>5.5960712967592613E-2</c:v>
                  </c:pt>
                  <c:pt idx="4">
                    <c:v>7.2021416809501762E-2</c:v>
                  </c:pt>
                  <c:pt idx="5">
                    <c:v>5.5585584954503289E-2</c:v>
                  </c:pt>
                  <c:pt idx="6">
                    <c:v>5.9127118941671046E-2</c:v>
                  </c:pt>
                </c:numCache>
              </c:numRef>
            </c:plus>
            <c:minus>
              <c:numRef>
                <c:f>'Gb3'!$J$67:$P$67</c:f>
                <c:numCache>
                  <c:formatCode>General</c:formatCode>
                  <c:ptCount val="7"/>
                  <c:pt idx="0">
                    <c:v>2.3765681689474658E-2</c:v>
                  </c:pt>
                  <c:pt idx="1">
                    <c:v>0</c:v>
                  </c:pt>
                  <c:pt idx="2">
                    <c:v>0</c:v>
                  </c:pt>
                  <c:pt idx="3">
                    <c:v>5.5960712967592613E-2</c:v>
                  </c:pt>
                  <c:pt idx="4">
                    <c:v>7.2021416809501762E-2</c:v>
                  </c:pt>
                  <c:pt idx="5">
                    <c:v>5.5585584954503289E-2</c:v>
                  </c:pt>
                  <c:pt idx="6">
                    <c:v>5.9127118941671046E-2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'Gb3'!$J$60:$P$61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Gb3</c:v>
                  </c:pt>
                </c:lvl>
              </c:multiLvlStrCache>
            </c:multiLvlStrRef>
          </c:cat>
          <c:val>
            <c:numRef>
              <c:f>'Gb3'!$J$66:$P$66</c:f>
              <c:numCache>
                <c:formatCode>0.00</c:formatCode>
                <c:ptCount val="7"/>
                <c:pt idx="0">
                  <c:v>0.38111734437751005</c:v>
                </c:pt>
                <c:pt idx="1">
                  <c:v>0</c:v>
                </c:pt>
                <c:pt idx="2">
                  <c:v>0</c:v>
                </c:pt>
                <c:pt idx="3">
                  <c:v>0.32944452811244979</c:v>
                </c:pt>
                <c:pt idx="4">
                  <c:v>0.53783396084337343</c:v>
                </c:pt>
                <c:pt idx="5">
                  <c:v>0.92671435742971886</c:v>
                </c:pt>
                <c:pt idx="6">
                  <c:v>2.1751101907630521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30-4660-8C77-0040618EDA43}"/>
            </c:ext>
          </c:extLst>
        </c:ser>
        <c:ser>
          <c:idx val="3"/>
          <c:order val="3"/>
          <c:tx>
            <c:strRef>
              <c:f>'Gb3'!$E$68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accent1">
                  <a:lumMod val="75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'Gb3'!$J$69:$P$69</c:f>
                <c:numCache>
                  <c:formatCode>General</c:formatCode>
                  <c:ptCount val="7"/>
                  <c:pt idx="0">
                    <c:v>6.4104423784919956E-2</c:v>
                  </c:pt>
                  <c:pt idx="1">
                    <c:v>0</c:v>
                  </c:pt>
                  <c:pt idx="2">
                    <c:v>0</c:v>
                  </c:pt>
                  <c:pt idx="3">
                    <c:v>4.0023826883640645E-2</c:v>
                  </c:pt>
                  <c:pt idx="4">
                    <c:v>9.0163275082164221E-2</c:v>
                  </c:pt>
                  <c:pt idx="5">
                    <c:v>0.14772445327803604</c:v>
                  </c:pt>
                  <c:pt idx="6">
                    <c:v>7.4802821534652689E-2</c:v>
                  </c:pt>
                </c:numCache>
              </c:numRef>
            </c:plus>
            <c:minus>
              <c:numRef>
                <c:f>'Gb3'!$J$69:$P$69</c:f>
                <c:numCache>
                  <c:formatCode>General</c:formatCode>
                  <c:ptCount val="7"/>
                  <c:pt idx="0">
                    <c:v>6.4104423784919956E-2</c:v>
                  </c:pt>
                  <c:pt idx="1">
                    <c:v>0</c:v>
                  </c:pt>
                  <c:pt idx="2">
                    <c:v>0</c:v>
                  </c:pt>
                  <c:pt idx="3">
                    <c:v>4.0023826883640645E-2</c:v>
                  </c:pt>
                  <c:pt idx="4">
                    <c:v>9.0163275082164221E-2</c:v>
                  </c:pt>
                  <c:pt idx="5">
                    <c:v>0.14772445327803604</c:v>
                  </c:pt>
                  <c:pt idx="6">
                    <c:v>7.4802821534652689E-2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'Gb3'!$J$60:$P$61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Gb3</c:v>
                  </c:pt>
                </c:lvl>
              </c:multiLvlStrCache>
            </c:multiLvlStrRef>
          </c:cat>
          <c:val>
            <c:numRef>
              <c:f>'Gb3'!$J$68:$P$68</c:f>
              <c:numCache>
                <c:formatCode>0.00</c:formatCode>
                <c:ptCount val="7"/>
                <c:pt idx="0">
                  <c:v>0.48203702309236945</c:v>
                </c:pt>
                <c:pt idx="1">
                  <c:v>0</c:v>
                </c:pt>
                <c:pt idx="2">
                  <c:v>0</c:v>
                </c:pt>
                <c:pt idx="3">
                  <c:v>0.25229919678714863</c:v>
                </c:pt>
                <c:pt idx="4">
                  <c:v>0.44540512048192776</c:v>
                </c:pt>
                <c:pt idx="5">
                  <c:v>0.85878765060240969</c:v>
                </c:pt>
                <c:pt idx="6">
                  <c:v>2.0385289909638558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30-4660-8C77-0040618EDA43}"/>
            </c:ext>
          </c:extLst>
        </c:ser>
        <c:ser>
          <c:idx val="4"/>
          <c:order val="4"/>
          <c:tx>
            <c:strRef>
              <c:f>'Gb3'!$E$70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'Gb3'!$J$71:$P$71</c:f>
                <c:numCache>
                  <c:formatCode>General</c:formatCode>
                  <c:ptCount val="7"/>
                  <c:pt idx="0">
                    <c:v>0.11516281535383534</c:v>
                  </c:pt>
                  <c:pt idx="1">
                    <c:v>0</c:v>
                  </c:pt>
                  <c:pt idx="2">
                    <c:v>0</c:v>
                  </c:pt>
                  <c:pt idx="3">
                    <c:v>6.9208597551661269E-2</c:v>
                  </c:pt>
                  <c:pt idx="4">
                    <c:v>6.3818725578093802E-2</c:v>
                  </c:pt>
                  <c:pt idx="5">
                    <c:v>0.19329128609899743</c:v>
                  </c:pt>
                  <c:pt idx="6">
                    <c:v>0.35455985191084183</c:v>
                  </c:pt>
                </c:numCache>
              </c:numRef>
            </c:plus>
            <c:minus>
              <c:numRef>
                <c:f>'Gb3'!$J$71:$P$71</c:f>
                <c:numCache>
                  <c:formatCode>General</c:formatCode>
                  <c:ptCount val="7"/>
                  <c:pt idx="0">
                    <c:v>0.11516281535383534</c:v>
                  </c:pt>
                  <c:pt idx="1">
                    <c:v>0</c:v>
                  </c:pt>
                  <c:pt idx="2">
                    <c:v>0</c:v>
                  </c:pt>
                  <c:pt idx="3">
                    <c:v>6.9208597551661269E-2</c:v>
                  </c:pt>
                  <c:pt idx="4">
                    <c:v>6.3818725578093802E-2</c:v>
                  </c:pt>
                  <c:pt idx="5">
                    <c:v>0.19329128609899743</c:v>
                  </c:pt>
                  <c:pt idx="6">
                    <c:v>0.35455985191084183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'Gb3'!$J$60:$P$61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Gb3</c:v>
                  </c:pt>
                </c:lvl>
              </c:multiLvlStrCache>
            </c:multiLvlStrRef>
          </c:cat>
          <c:val>
            <c:numRef>
              <c:f>'Gb3'!$J$70:$P$70</c:f>
              <c:numCache>
                <c:formatCode>0.00</c:formatCode>
                <c:ptCount val="7"/>
                <c:pt idx="0">
                  <c:v>0.54802296686746976</c:v>
                </c:pt>
                <c:pt idx="1">
                  <c:v>0</c:v>
                </c:pt>
                <c:pt idx="2">
                  <c:v>0</c:v>
                </c:pt>
                <c:pt idx="3">
                  <c:v>0.26855308734939759</c:v>
                </c:pt>
                <c:pt idx="4">
                  <c:v>0.53395243473895582</c:v>
                </c:pt>
                <c:pt idx="5">
                  <c:v>0.77363667168674699</c:v>
                </c:pt>
                <c:pt idx="6">
                  <c:v>2.1241651606425704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30-4660-8C77-0040618ED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0"/>
        <c:auto val="1"/>
        <c:lblAlgn val="ctr"/>
        <c:lblOffset val="100"/>
        <c:noMultiLvlLbl val="0"/>
      </c:catAx>
      <c:valAx>
        <c:axId val="2055756896"/>
        <c:scaling>
          <c:logBase val="10"/>
          <c:orientation val="minMax"/>
          <c:max val="10000"/>
          <c:min val="0.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</a:rPr>
                  <a:t>ng/milion of cells</a:t>
                </a: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'Gb3'!$E$46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'Gb3'!$J$47:$P$47</c15:sqref>
                    </c15:fullRef>
                  </c:ext>
                </c:extLst>
                <c:f>('Gb3'!$J$47,'Gb3'!$M$47:$P$47)</c:f>
                <c:numCache>
                  <c:formatCode>General</c:formatCode>
                  <c:ptCount val="5"/>
                  <c:pt idx="0">
                    <c:v>16.051979353401578</c:v>
                  </c:pt>
                  <c:pt idx="1">
                    <c:v>32.009726577534899</c:v>
                  </c:pt>
                  <c:pt idx="2">
                    <c:v>25.483480170906759</c:v>
                  </c:pt>
                  <c:pt idx="3">
                    <c:v>10.350147631601612</c:v>
                  </c:pt>
                  <c:pt idx="4">
                    <c:v>12.547654287601249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'Gb3'!$J$47:$P$47</c15:sqref>
                    </c15:fullRef>
                  </c:ext>
                </c:extLst>
                <c:f>('Gb3'!$J$47,'Gb3'!$M$47:$P$47)</c:f>
                <c:numCache>
                  <c:formatCode>General</c:formatCode>
                  <c:ptCount val="5"/>
                  <c:pt idx="0">
                    <c:v>16.051979353401578</c:v>
                  </c:pt>
                  <c:pt idx="1">
                    <c:v>32.009726577534899</c:v>
                  </c:pt>
                  <c:pt idx="2">
                    <c:v>25.483480170906759</c:v>
                  </c:pt>
                  <c:pt idx="3">
                    <c:v>10.350147631601612</c:v>
                  </c:pt>
                  <c:pt idx="4">
                    <c:v>12.547654287601249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'Gb3'!$J$44:$P$45</c15:sqref>
                  </c15:fullRef>
                </c:ext>
              </c:extLst>
              <c:f>('Gb3'!$J$44:$J$45,'Gb3'!$M$44:$P$45)</c:f>
              <c:multiLvlStrCache>
                <c:ptCount val="5"/>
                <c:lvl>
                  <c:pt idx="0">
                    <c:v>16/0            </c:v>
                  </c:pt>
                  <c:pt idx="1">
                    <c:v>22/0           </c:v>
                  </c:pt>
                  <c:pt idx="2">
                    <c:v>24/0           </c:v>
                  </c:pt>
                  <c:pt idx="3">
                    <c:v>24/1</c:v>
                  </c:pt>
                  <c:pt idx="4">
                    <c:v>∑</c:v>
                  </c:pt>
                </c:lvl>
                <c:lvl>
                  <c:pt idx="0">
                    <c:v>Gb3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'Gb3'!$J$46:$P$46</c15:sqref>
                  </c15:fullRef>
                </c:ext>
              </c:extLst>
              <c:f>('Gb3'!$J$46,'Gb3'!$M$46:$P$46)</c:f>
              <c:numCache>
                <c:formatCode>General</c:formatCode>
                <c:ptCount val="5"/>
                <c:pt idx="0">
                  <c:v>101.61290322580646</c:v>
                </c:pt>
                <c:pt idx="1">
                  <c:v>167.45495495495496</c:v>
                </c:pt>
                <c:pt idx="2">
                  <c:v>122.65275707898657</c:v>
                </c:pt>
                <c:pt idx="3">
                  <c:v>111.30268199233717</c:v>
                </c:pt>
                <c:pt idx="4">
                  <c:v>118.57930848916992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89-4FA3-A54B-66A40BBB34B8}"/>
            </c:ext>
          </c:extLst>
        </c:ser>
        <c:ser>
          <c:idx val="1"/>
          <c:order val="1"/>
          <c:tx>
            <c:strRef>
              <c:f>'Gb3'!$E$48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'Gb3'!$J$49:$P$49</c15:sqref>
                    </c15:fullRef>
                  </c:ext>
                </c:extLst>
                <c:f>('Gb3'!$J$49,'Gb3'!$M$49:$P$49)</c:f>
                <c:numCache>
                  <c:formatCode>General</c:formatCode>
                  <c:ptCount val="5"/>
                  <c:pt idx="0">
                    <c:v>5.0969968368474445</c:v>
                  </c:pt>
                  <c:pt idx="1">
                    <c:v>25.976925246068539</c:v>
                  </c:pt>
                  <c:pt idx="2">
                    <c:v>14.748075664880663</c:v>
                  </c:pt>
                  <c:pt idx="3">
                    <c:v>8.7788806416778549</c:v>
                  </c:pt>
                  <c:pt idx="4">
                    <c:v>3.2789897300675492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'Gb3'!$J$49:$P$49</c15:sqref>
                    </c15:fullRef>
                  </c:ext>
                </c:extLst>
                <c:f>('Gb3'!$J$49,'Gb3'!$M$49:$P$49)</c:f>
                <c:numCache>
                  <c:formatCode>General</c:formatCode>
                  <c:ptCount val="5"/>
                  <c:pt idx="0">
                    <c:v>5.0969968368474445</c:v>
                  </c:pt>
                  <c:pt idx="1">
                    <c:v>25.976925246068539</c:v>
                  </c:pt>
                  <c:pt idx="2">
                    <c:v>14.748075664880663</c:v>
                  </c:pt>
                  <c:pt idx="3">
                    <c:v>8.7788806416778549</c:v>
                  </c:pt>
                  <c:pt idx="4">
                    <c:v>3.2789897300675492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'Gb3'!$J$44:$P$45</c15:sqref>
                  </c15:fullRef>
                </c:ext>
              </c:extLst>
              <c:f>('Gb3'!$J$44:$J$45,'Gb3'!$M$44:$P$45)</c:f>
              <c:multiLvlStrCache>
                <c:ptCount val="5"/>
                <c:lvl>
                  <c:pt idx="0">
                    <c:v>16/0            </c:v>
                  </c:pt>
                  <c:pt idx="1">
                    <c:v>22/0           </c:v>
                  </c:pt>
                  <c:pt idx="2">
                    <c:v>24/0           </c:v>
                  </c:pt>
                  <c:pt idx="3">
                    <c:v>24/1</c:v>
                  </c:pt>
                  <c:pt idx="4">
                    <c:v>∑</c:v>
                  </c:pt>
                </c:lvl>
                <c:lvl>
                  <c:pt idx="0">
                    <c:v>Gb3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'Gb3'!$J$48:$P$48</c15:sqref>
                  </c15:fullRef>
                </c:ext>
              </c:extLst>
              <c:f>('Gb3'!$J$48,'Gb3'!$M$48:$P$48)</c:f>
              <c:numCache>
                <c:formatCode>General</c:formatCode>
                <c:ptCount val="5"/>
                <c:pt idx="0">
                  <c:v>81.737773152965659</c:v>
                </c:pt>
                <c:pt idx="1">
                  <c:v>152.92792792792793</c:v>
                </c:pt>
                <c:pt idx="2">
                  <c:v>110.13412816691505</c:v>
                </c:pt>
                <c:pt idx="3">
                  <c:v>146.36015325670496</c:v>
                </c:pt>
                <c:pt idx="4">
                  <c:v>120.62424323960717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89-4FA3-A54B-66A40BBB34B8}"/>
            </c:ext>
          </c:extLst>
        </c:ser>
        <c:ser>
          <c:idx val="2"/>
          <c:order val="2"/>
          <c:tx>
            <c:strRef>
              <c:f>'Gb3'!$E$50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'Gb3'!$J$51:$P$51</c15:sqref>
                    </c15:fullRef>
                  </c:ext>
                </c:extLst>
                <c:f>('Gb3'!$J$51,'Gb3'!$M$51:$P$51)</c:f>
                <c:numCache>
                  <c:formatCode>General</c:formatCode>
                  <c:ptCount val="5"/>
                  <c:pt idx="0">
                    <c:v>13.748397774946884</c:v>
                  </c:pt>
                  <c:pt idx="1">
                    <c:v>18.579033466211108</c:v>
                  </c:pt>
                  <c:pt idx="2">
                    <c:v>18.463046993679384</c:v>
                  </c:pt>
                  <c:pt idx="3">
                    <c:v>23.330785207108629</c:v>
                  </c:pt>
                  <c:pt idx="4">
                    <c:v>4.1483110962022174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'Gb3'!$J$51:$P$51</c15:sqref>
                    </c15:fullRef>
                  </c:ext>
                </c:extLst>
                <c:f>('Gb3'!$J$51,'Gb3'!$M$51:$P$51)</c:f>
                <c:numCache>
                  <c:formatCode>General</c:formatCode>
                  <c:ptCount val="5"/>
                  <c:pt idx="0">
                    <c:v>13.748397774946884</c:v>
                  </c:pt>
                  <c:pt idx="1">
                    <c:v>18.579033466211108</c:v>
                  </c:pt>
                  <c:pt idx="2">
                    <c:v>18.463046993679384</c:v>
                  </c:pt>
                  <c:pt idx="3">
                    <c:v>23.330785207108629</c:v>
                  </c:pt>
                  <c:pt idx="4">
                    <c:v>4.1483110962022174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'Gb3'!$J$44:$P$45</c15:sqref>
                  </c15:fullRef>
                </c:ext>
              </c:extLst>
              <c:f>('Gb3'!$J$44:$J$45,'Gb3'!$M$44:$P$45)</c:f>
              <c:multiLvlStrCache>
                <c:ptCount val="5"/>
                <c:lvl>
                  <c:pt idx="0">
                    <c:v>16/0            </c:v>
                  </c:pt>
                  <c:pt idx="1">
                    <c:v>22/0           </c:v>
                  </c:pt>
                  <c:pt idx="2">
                    <c:v>24/0           </c:v>
                  </c:pt>
                  <c:pt idx="3">
                    <c:v>24/1</c:v>
                  </c:pt>
                  <c:pt idx="4">
                    <c:v>∑</c:v>
                  </c:pt>
                </c:lvl>
                <c:lvl>
                  <c:pt idx="0">
                    <c:v>Gb3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'Gb3'!$J$50:$P$50</c15:sqref>
                  </c15:fullRef>
                </c:ext>
              </c:extLst>
              <c:f>('Gb3'!$J$50,'Gb3'!$M$50:$P$50)</c:f>
              <c:numCache>
                <c:formatCode>General</c:formatCode>
                <c:ptCount val="5"/>
                <c:pt idx="0">
                  <c:v>103.3818938605619</c:v>
                </c:pt>
                <c:pt idx="1">
                  <c:v>117.11711711711712</c:v>
                </c:pt>
                <c:pt idx="2">
                  <c:v>91.207153502235471</c:v>
                </c:pt>
                <c:pt idx="3">
                  <c:v>135.63218390804596</c:v>
                </c:pt>
                <c:pt idx="4">
                  <c:v>113.0499125521324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89-4FA3-A54B-66A40BBB34B8}"/>
            </c:ext>
          </c:extLst>
        </c:ser>
        <c:ser>
          <c:idx val="3"/>
          <c:order val="3"/>
          <c:tx>
            <c:strRef>
              <c:f>'Gb3'!$E$52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'Gb3'!$J$53:$P$53</c15:sqref>
                    </c15:fullRef>
                  </c:ext>
                </c:extLst>
                <c:f>('Gb3'!$J$53,'Gb3'!$M$53:$P$53)</c:f>
                <c:numCache>
                  <c:formatCode>General</c:formatCode>
                  <c:ptCount val="5"/>
                  <c:pt idx="0">
                    <c:v>24.698828893299087</c:v>
                  </c:pt>
                  <c:pt idx="1">
                    <c:v>32.126584341873844</c:v>
                  </c:pt>
                  <c:pt idx="2">
                    <c:v>13.068382091836375</c:v>
                  </c:pt>
                  <c:pt idx="3">
                    <c:v>30.527359406731019</c:v>
                  </c:pt>
                  <c:pt idx="4">
                    <c:v>19.662688355521261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'Gb3'!$J$53:$P$53</c15:sqref>
                    </c15:fullRef>
                  </c:ext>
                </c:extLst>
                <c:f>('Gb3'!$J$53,'Gb3'!$M$53:$P$53)</c:f>
                <c:numCache>
                  <c:formatCode>General</c:formatCode>
                  <c:ptCount val="5"/>
                  <c:pt idx="0">
                    <c:v>24.698828893299087</c:v>
                  </c:pt>
                  <c:pt idx="1">
                    <c:v>32.126584341873844</c:v>
                  </c:pt>
                  <c:pt idx="2">
                    <c:v>13.068382091836375</c:v>
                  </c:pt>
                  <c:pt idx="3">
                    <c:v>30.527359406731019</c:v>
                  </c:pt>
                  <c:pt idx="4">
                    <c:v>19.662688355521261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'Gb3'!$J$44:$P$45</c15:sqref>
                  </c15:fullRef>
                </c:ext>
              </c:extLst>
              <c:f>('Gb3'!$J$44:$J$45,'Gb3'!$M$44:$P$45)</c:f>
              <c:multiLvlStrCache>
                <c:ptCount val="5"/>
                <c:lvl>
                  <c:pt idx="0">
                    <c:v>16/0            </c:v>
                  </c:pt>
                  <c:pt idx="1">
                    <c:v>22/0           </c:v>
                  </c:pt>
                  <c:pt idx="2">
                    <c:v>24/0           </c:v>
                  </c:pt>
                  <c:pt idx="3">
                    <c:v>24/1</c:v>
                  </c:pt>
                  <c:pt idx="4">
                    <c:v>∑</c:v>
                  </c:pt>
                </c:lvl>
                <c:lvl>
                  <c:pt idx="0">
                    <c:v>Gb3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'Gb3'!$J$52:$P$52</c15:sqref>
                  </c15:fullRef>
                </c:ext>
              </c:extLst>
              <c:f>('Gb3'!$J$52,'Gb3'!$M$52:$P$52)</c:f>
              <c:numCache>
                <c:formatCode>General</c:formatCode>
                <c:ptCount val="5"/>
                <c:pt idx="0">
                  <c:v>117.53381893860562</c:v>
                </c:pt>
                <c:pt idx="1">
                  <c:v>124.66216216216215</c:v>
                </c:pt>
                <c:pt idx="2">
                  <c:v>109.33929458519621</c:v>
                </c:pt>
                <c:pt idx="3">
                  <c:v>122.18390804597702</c:v>
                </c:pt>
                <c:pt idx="4">
                  <c:v>117.79900443966098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89-4FA3-A54B-66A40BBB3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100"/>
        <c:auto val="1"/>
        <c:lblAlgn val="ctr"/>
        <c:lblOffset val="100"/>
        <c:noMultiLvlLbl val="0"/>
      </c:catAx>
      <c:valAx>
        <c:axId val="2055756896"/>
        <c:scaling>
          <c:orientation val="minMax"/>
          <c:max val="300"/>
          <c:min val="5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 sz="1200" b="1"/>
                  <a:t>% of control (control=100%)</a:t>
                </a:r>
                <a:endParaRPr lang="en-US" sz="12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'Lc3'!$E$62</c:f>
              <c:strCache>
                <c:ptCount val="1"/>
                <c:pt idx="0">
                  <c:v>WT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'Lc3'!$J$63:$P$63</c:f>
                <c:numCache>
                  <c:formatCode>General</c:formatCode>
                  <c:ptCount val="7"/>
                  <c:pt idx="0">
                    <c:v>0.32329225384208321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1.3301327210776066</c:v>
                  </c:pt>
                  <c:pt idx="6">
                    <c:v>1.1244434265296868</c:v>
                  </c:pt>
                </c:numCache>
              </c:numRef>
            </c:plus>
            <c:minus>
              <c:numRef>
                <c:f>'Lc3'!$J$63:$P$63</c:f>
                <c:numCache>
                  <c:formatCode>General</c:formatCode>
                  <c:ptCount val="7"/>
                  <c:pt idx="0">
                    <c:v>0.32329225384208321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1.3301327210776066</c:v>
                  </c:pt>
                  <c:pt idx="6">
                    <c:v>1.1244434265296868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'Lc3'!$J$60:$P$61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Lc3</c:v>
                  </c:pt>
                </c:lvl>
              </c:multiLvlStrCache>
            </c:multiLvlStrRef>
          </c:cat>
          <c:val>
            <c:numRef>
              <c:f>'Lc3'!$J$62:$P$62</c:f>
              <c:numCache>
                <c:formatCode>0.00</c:formatCode>
                <c:ptCount val="7"/>
                <c:pt idx="0">
                  <c:v>1.7531914893617024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7.6255319148936165</c:v>
                </c:pt>
                <c:pt idx="6">
                  <c:v>9.378723404255318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9B-4BAC-A17F-2213CA076385}"/>
            </c:ext>
          </c:extLst>
        </c:ser>
        <c:ser>
          <c:idx val="1"/>
          <c:order val="1"/>
          <c:tx>
            <c:strRef>
              <c:f>'Lc3'!$E$64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'Lc3'!$J$65:$P$65</c:f>
                <c:numCache>
                  <c:formatCode>General</c:formatCode>
                  <c:ptCount val="7"/>
                  <c:pt idx="0">
                    <c:v>1.0015854340098214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5.6733155855206024E-2</c:v>
                  </c:pt>
                  <c:pt idx="6">
                    <c:v>1.0060905517296945</c:v>
                  </c:pt>
                </c:numCache>
              </c:numRef>
            </c:plus>
            <c:minus>
              <c:numRef>
                <c:f>'Lc3'!$J$65:$P$65</c:f>
                <c:numCache>
                  <c:formatCode>General</c:formatCode>
                  <c:ptCount val="7"/>
                  <c:pt idx="0">
                    <c:v>1.0015854340098214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5.6733155855206024E-2</c:v>
                  </c:pt>
                  <c:pt idx="6">
                    <c:v>1.0060905517296945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'Lc3'!$J$60:$P$61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Lc3</c:v>
                  </c:pt>
                </c:lvl>
              </c:multiLvlStrCache>
            </c:multiLvlStrRef>
          </c:cat>
          <c:val>
            <c:numRef>
              <c:f>'Lc3'!$J$64:$P$64</c:f>
              <c:numCache>
                <c:formatCode>0.00</c:formatCode>
                <c:ptCount val="7"/>
                <c:pt idx="0">
                  <c:v>1.7021276595744681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2.4063829787234043</c:v>
                </c:pt>
                <c:pt idx="6">
                  <c:v>4.1085106382978722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9B-4BAC-A17F-2213CA076385}"/>
            </c:ext>
          </c:extLst>
        </c:ser>
        <c:ser>
          <c:idx val="2"/>
          <c:order val="2"/>
          <c:tx>
            <c:strRef>
              <c:f>'Lc3'!$E$66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6">
                  <a:lumMod val="60000"/>
                  <a:lumOff val="40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'Lc3'!$J$67:$P$67</c:f>
                <c:numCache>
                  <c:formatCode>General</c:formatCode>
                  <c:ptCount val="7"/>
                  <c:pt idx="0">
                    <c:v>0.94550711421598854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1.3222835098413543</c:v>
                  </c:pt>
                  <c:pt idx="6">
                    <c:v>0.57695678419482088</c:v>
                  </c:pt>
                </c:numCache>
              </c:numRef>
            </c:plus>
            <c:minus>
              <c:numRef>
                <c:f>'Lc3'!$J$67:$P$67</c:f>
                <c:numCache>
                  <c:formatCode>General</c:formatCode>
                  <c:ptCount val="7"/>
                  <c:pt idx="0">
                    <c:v>0.94550711421598854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1.3222835098413543</c:v>
                  </c:pt>
                  <c:pt idx="6">
                    <c:v>0.57695678419482088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'Lc3'!$J$60:$P$61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Lc3</c:v>
                  </c:pt>
                </c:lvl>
              </c:multiLvlStrCache>
            </c:multiLvlStrRef>
          </c:cat>
          <c:val>
            <c:numRef>
              <c:f>'Lc3'!$J$66:$P$66</c:f>
              <c:numCache>
                <c:formatCode>0.00</c:formatCode>
                <c:ptCount val="7"/>
                <c:pt idx="0">
                  <c:v>2.1021276595744678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3.7617021276595746</c:v>
                </c:pt>
                <c:pt idx="6">
                  <c:v>5.8638297872340424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9B-4BAC-A17F-2213CA076385}"/>
            </c:ext>
          </c:extLst>
        </c:ser>
        <c:ser>
          <c:idx val="3"/>
          <c:order val="3"/>
          <c:tx>
            <c:strRef>
              <c:f>'Lc3'!$E$68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accent1">
                  <a:lumMod val="75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'Lc3'!$J$69:$P$69</c:f>
                <c:numCache>
                  <c:formatCode>General</c:formatCode>
                  <c:ptCount val="7"/>
                  <c:pt idx="0">
                    <c:v>0.46805125602941205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1.0787296990877633</c:v>
                  </c:pt>
                  <c:pt idx="6">
                    <c:v>1.3414940017130084</c:v>
                  </c:pt>
                </c:numCache>
              </c:numRef>
            </c:plus>
            <c:minus>
              <c:numRef>
                <c:f>'Lc3'!$J$69:$P$69</c:f>
                <c:numCache>
                  <c:formatCode>General</c:formatCode>
                  <c:ptCount val="7"/>
                  <c:pt idx="0">
                    <c:v>0.46805125602941205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1.0787296990877633</c:v>
                  </c:pt>
                  <c:pt idx="6">
                    <c:v>1.3414940017130084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'Lc3'!$J$60:$P$61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Lc3</c:v>
                  </c:pt>
                </c:lvl>
              </c:multiLvlStrCache>
            </c:multiLvlStrRef>
          </c:cat>
          <c:val>
            <c:numRef>
              <c:f>'Lc3'!$J$68:$P$68</c:f>
              <c:numCache>
                <c:formatCode>0.00</c:formatCode>
                <c:ptCount val="7"/>
                <c:pt idx="0">
                  <c:v>2.1638297872340426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6.9617021276595743</c:v>
                </c:pt>
                <c:pt idx="6">
                  <c:v>9.1255319148936156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9B-4BAC-A17F-2213CA076385}"/>
            </c:ext>
          </c:extLst>
        </c:ser>
        <c:ser>
          <c:idx val="4"/>
          <c:order val="4"/>
          <c:tx>
            <c:strRef>
              <c:f>'Lc3'!$E$70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'Lc3'!$J$71:$P$71</c:f>
                <c:numCache>
                  <c:formatCode>General</c:formatCode>
                  <c:ptCount val="7"/>
                  <c:pt idx="0">
                    <c:v>0.1072517715840729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0.57110124492962144</c:v>
                  </c:pt>
                  <c:pt idx="6">
                    <c:v>0.58925415717447238</c:v>
                  </c:pt>
                </c:numCache>
              </c:numRef>
            </c:plus>
            <c:minus>
              <c:numRef>
                <c:f>'Lc3'!$J$71:$P$71</c:f>
                <c:numCache>
                  <c:formatCode>General</c:formatCode>
                  <c:ptCount val="7"/>
                  <c:pt idx="0">
                    <c:v>0.1072517715840729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0.57110124492962144</c:v>
                  </c:pt>
                  <c:pt idx="6">
                    <c:v>0.58925415717447238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'Lc3'!$J$60:$P$61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Lc3</c:v>
                  </c:pt>
                </c:lvl>
              </c:multiLvlStrCache>
            </c:multiLvlStrRef>
          </c:cat>
          <c:val>
            <c:numRef>
              <c:f>'Lc3'!$J$70:$P$70</c:f>
              <c:numCache>
                <c:formatCode>0.00</c:formatCode>
                <c:ptCount val="7"/>
                <c:pt idx="0">
                  <c:v>1.9680851063829785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3.436170212765957</c:v>
                </c:pt>
                <c:pt idx="6">
                  <c:v>5.4042553191489366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9B-4BAC-A17F-2213CA076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0"/>
        <c:auto val="1"/>
        <c:lblAlgn val="ctr"/>
        <c:lblOffset val="100"/>
        <c:noMultiLvlLbl val="0"/>
      </c:catAx>
      <c:valAx>
        <c:axId val="2055756896"/>
        <c:scaling>
          <c:logBase val="10"/>
          <c:orientation val="minMax"/>
          <c:max val="10000"/>
          <c:min val="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</a:rPr>
                  <a:t>ng/milion of cells</a:t>
                </a: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'Lc3'!$E$46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'Lc3'!$J$47:$P$47</c15:sqref>
                    </c15:fullRef>
                  </c:ext>
                </c:extLst>
                <c:f>('Lc3'!$J$47,'Lc3'!$O$47:$P$47)</c:f>
                <c:numCache>
                  <c:formatCode>General</c:formatCode>
                  <c:ptCount val="3"/>
                  <c:pt idx="0">
                    <c:v>57.129266260268956</c:v>
                  </c:pt>
                  <c:pt idx="1">
                    <c:v>0.74398948805655285</c:v>
                  </c:pt>
                  <c:pt idx="2">
                    <c:v>10.727372035230436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'Lc3'!$J$47:$P$47</c15:sqref>
                    </c15:fullRef>
                  </c:ext>
                </c:extLst>
                <c:f>('Lc3'!$J$47,'Lc3'!$O$47:$P$47)</c:f>
                <c:numCache>
                  <c:formatCode>General</c:formatCode>
                  <c:ptCount val="3"/>
                  <c:pt idx="0">
                    <c:v>57.129266260268956</c:v>
                  </c:pt>
                  <c:pt idx="1">
                    <c:v>0.74398948805655285</c:v>
                  </c:pt>
                  <c:pt idx="2">
                    <c:v>10.727372035230436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'Lc3'!$J$44:$P$45</c15:sqref>
                  </c15:fullRef>
                </c:ext>
              </c:extLst>
              <c:f>('Lc3'!$J$44:$J$45,'Lc3'!$O$44:$P$45)</c:f>
              <c:multiLvlStrCache>
                <c:ptCount val="3"/>
                <c:lvl>
                  <c:pt idx="0">
                    <c:v>16/0            </c:v>
                  </c:pt>
                  <c:pt idx="1">
                    <c:v>24/1</c:v>
                  </c:pt>
                  <c:pt idx="2">
                    <c:v>∑</c:v>
                  </c:pt>
                </c:lvl>
                <c:lvl>
                  <c:pt idx="0">
                    <c:v>Lc3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'Lc3'!$J$46:$P$46</c15:sqref>
                  </c15:fullRef>
                </c:ext>
              </c:extLst>
              <c:f>('Lc3'!$J$46,'Lc3'!$O$46:$P$46)</c:f>
              <c:numCache>
                <c:formatCode>General</c:formatCode>
                <c:ptCount val="3"/>
                <c:pt idx="0">
                  <c:v>97.087378640776706</c:v>
                </c:pt>
                <c:pt idx="1">
                  <c:v>31.556919642857149</c:v>
                </c:pt>
                <c:pt idx="2">
                  <c:v>43.806715063520869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87-45F3-AAB2-F8F65612988E}"/>
            </c:ext>
          </c:extLst>
        </c:ser>
        <c:ser>
          <c:idx val="1"/>
          <c:order val="1"/>
          <c:tx>
            <c:strRef>
              <c:f>'Lc3'!$E$48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'Lc3'!$J$49:$P$49</c15:sqref>
                    </c15:fullRef>
                  </c:ext>
                </c:extLst>
                <c:f>('Lc3'!$J$49,'Lc3'!$O$49:$P$49)</c:f>
                <c:numCache>
                  <c:formatCode>General</c:formatCode>
                  <c:ptCount val="3"/>
                  <c:pt idx="0">
                    <c:v>53.930624233193491</c:v>
                  </c:pt>
                  <c:pt idx="1">
                    <c:v>17.340213438209702</c:v>
                  </c:pt>
                  <c:pt idx="2">
                    <c:v>6.151762444908484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'Lc3'!$J$49:$P$49</c15:sqref>
                    </c15:fullRef>
                  </c:ext>
                </c:extLst>
                <c:f>('Lc3'!$J$49,'Lc3'!$O$49:$P$49)</c:f>
                <c:numCache>
                  <c:formatCode>General</c:formatCode>
                  <c:ptCount val="3"/>
                  <c:pt idx="0">
                    <c:v>53.930624233193491</c:v>
                  </c:pt>
                  <c:pt idx="1">
                    <c:v>17.340213438209702</c:v>
                  </c:pt>
                  <c:pt idx="2">
                    <c:v>6.151762444908484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'Lc3'!$J$44:$P$45</c15:sqref>
                  </c15:fullRef>
                </c:ext>
              </c:extLst>
              <c:f>('Lc3'!$J$44:$J$45,'Lc3'!$O$44:$P$45)</c:f>
              <c:multiLvlStrCache>
                <c:ptCount val="3"/>
                <c:lvl>
                  <c:pt idx="0">
                    <c:v>16/0            </c:v>
                  </c:pt>
                  <c:pt idx="1">
                    <c:v>24/1</c:v>
                  </c:pt>
                  <c:pt idx="2">
                    <c:v>∑</c:v>
                  </c:pt>
                </c:lvl>
                <c:lvl>
                  <c:pt idx="0">
                    <c:v>Lc3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'Lc3'!$J$48:$P$48</c15:sqref>
                  </c15:fullRef>
                </c:ext>
              </c:extLst>
              <c:f>('Lc3'!$J$48,'Lc3'!$O$48:$P$48)</c:f>
              <c:numCache>
                <c:formatCode>General</c:formatCode>
                <c:ptCount val="3"/>
                <c:pt idx="0">
                  <c:v>119.90291262135922</c:v>
                </c:pt>
                <c:pt idx="1">
                  <c:v>49.330357142857146</c:v>
                </c:pt>
                <c:pt idx="2">
                  <c:v>62.522686025408348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87-45F3-AAB2-F8F65612988E}"/>
            </c:ext>
          </c:extLst>
        </c:ser>
        <c:ser>
          <c:idx val="2"/>
          <c:order val="2"/>
          <c:tx>
            <c:strRef>
              <c:f>'Lc3'!$E$50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'Lc3'!$J$51:$P$51</c15:sqref>
                    </c15:fullRef>
                  </c:ext>
                </c:extLst>
                <c:f>('Lc3'!$J$51,'Lc3'!$O$51:$P$51)</c:f>
                <c:numCache>
                  <c:formatCode>General</c:formatCode>
                  <c:ptCount val="3"/>
                  <c:pt idx="0">
                    <c:v>26.697098341483549</c:v>
                  </c:pt>
                  <c:pt idx="1">
                    <c:v>14.14628790656376</c:v>
                  </c:pt>
                  <c:pt idx="2">
                    <c:v>14.303588493764014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'Lc3'!$J$51:$P$51</c15:sqref>
                    </c15:fullRef>
                  </c:ext>
                </c:extLst>
                <c:f>('Lc3'!$J$51,'Lc3'!$O$51:$P$51)</c:f>
                <c:numCache>
                  <c:formatCode>General</c:formatCode>
                  <c:ptCount val="3"/>
                  <c:pt idx="0">
                    <c:v>26.697098341483549</c:v>
                  </c:pt>
                  <c:pt idx="1">
                    <c:v>14.14628790656376</c:v>
                  </c:pt>
                  <c:pt idx="2">
                    <c:v>14.303588493764014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'Lc3'!$J$44:$P$45</c15:sqref>
                  </c15:fullRef>
                </c:ext>
              </c:extLst>
              <c:f>('Lc3'!$J$44:$J$45,'Lc3'!$O$44:$P$45)</c:f>
              <c:multiLvlStrCache>
                <c:ptCount val="3"/>
                <c:lvl>
                  <c:pt idx="0">
                    <c:v>16/0            </c:v>
                  </c:pt>
                  <c:pt idx="1">
                    <c:v>24/1</c:v>
                  </c:pt>
                  <c:pt idx="2">
                    <c:v>∑</c:v>
                  </c:pt>
                </c:lvl>
                <c:lvl>
                  <c:pt idx="0">
                    <c:v>Lc3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'Lc3'!$J$50:$P$50</c15:sqref>
                  </c15:fullRef>
                </c:ext>
              </c:extLst>
              <c:f>('Lc3'!$J$50,'Lc3'!$O$50:$P$50)</c:f>
              <c:numCache>
                <c:formatCode>General</c:formatCode>
                <c:ptCount val="3"/>
                <c:pt idx="0">
                  <c:v>123.42233009708737</c:v>
                </c:pt>
                <c:pt idx="1">
                  <c:v>91.294642857142875</c:v>
                </c:pt>
                <c:pt idx="2">
                  <c:v>97.300362976406518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87-45F3-AAB2-F8F65612988E}"/>
            </c:ext>
          </c:extLst>
        </c:ser>
        <c:ser>
          <c:idx val="3"/>
          <c:order val="3"/>
          <c:tx>
            <c:strRef>
              <c:f>'Lc3'!$E$52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'Lc3'!$J$53:$P$53</c15:sqref>
                    </c15:fullRef>
                  </c:ext>
                </c:extLst>
                <c:f>('Lc3'!$J$53,'Lc3'!$O$53:$P$53)</c:f>
                <c:numCache>
                  <c:formatCode>General</c:formatCode>
                  <c:ptCount val="3"/>
                  <c:pt idx="0">
                    <c:v>6.1175160976352254</c:v>
                  </c:pt>
                  <c:pt idx="1">
                    <c:v>7.4893299418784043</c:v>
                  </c:pt>
                  <c:pt idx="2">
                    <c:v>6.2828823473684619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'Lc3'!$J$53:$P$53</c15:sqref>
                    </c15:fullRef>
                  </c:ext>
                </c:extLst>
                <c:f>('Lc3'!$J$53,'Lc3'!$O$53:$P$53)</c:f>
                <c:numCache>
                  <c:formatCode>General</c:formatCode>
                  <c:ptCount val="3"/>
                  <c:pt idx="0">
                    <c:v>6.1175160976352254</c:v>
                  </c:pt>
                  <c:pt idx="1">
                    <c:v>7.4893299418784043</c:v>
                  </c:pt>
                  <c:pt idx="2">
                    <c:v>6.2828823473684619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extLst>
                <c:ext xmlns:c15="http://schemas.microsoft.com/office/drawing/2012/chart" uri="{02D57815-91ED-43cb-92C2-25804820EDAC}">
                  <c15:fullRef>
                    <c15:sqref>'Lc3'!$J$44:$P$45</c15:sqref>
                  </c15:fullRef>
                </c:ext>
              </c:extLst>
              <c:f>('Lc3'!$J$44:$J$45,'Lc3'!$O$44:$P$45)</c:f>
              <c:multiLvlStrCache>
                <c:ptCount val="3"/>
                <c:lvl>
                  <c:pt idx="0">
                    <c:v>16/0            </c:v>
                  </c:pt>
                  <c:pt idx="1">
                    <c:v>24/1</c:v>
                  </c:pt>
                  <c:pt idx="2">
                    <c:v>∑</c:v>
                  </c:pt>
                </c:lvl>
                <c:lvl>
                  <c:pt idx="0">
                    <c:v>Lc3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'Lc3'!$J$52:$P$52</c15:sqref>
                  </c15:fullRef>
                </c:ext>
              </c:extLst>
              <c:f>('Lc3'!$J$52,'Lc3'!$O$52:$P$52)</c:f>
              <c:numCache>
                <c:formatCode>General</c:formatCode>
                <c:ptCount val="3"/>
                <c:pt idx="0">
                  <c:v>112.25728155339804</c:v>
                </c:pt>
                <c:pt idx="1">
                  <c:v>45.061383928571438</c:v>
                </c:pt>
                <c:pt idx="2">
                  <c:v>57.622504537205081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87-45F3-AAB2-F8F6561298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100"/>
        <c:auto val="1"/>
        <c:lblAlgn val="ctr"/>
        <c:lblOffset val="100"/>
        <c:noMultiLvlLbl val="0"/>
      </c:catAx>
      <c:valAx>
        <c:axId val="2055756896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 sz="1200" b="1"/>
                  <a:t>% of control (control=100%)</a:t>
                </a:r>
                <a:endParaRPr lang="en-US" sz="12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Sulfatides!$E$62</c:f>
              <c:strCache>
                <c:ptCount val="1"/>
                <c:pt idx="0">
                  <c:v>WT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Sulfatides!$J$63:$P$63</c:f>
                <c:numCache>
                  <c:formatCode>General</c:formatCode>
                  <c:ptCount val="7"/>
                  <c:pt idx="0">
                    <c:v>2.4227272639645605E-2</c:v>
                  </c:pt>
                  <c:pt idx="1">
                    <c:v>0.35802064149050955</c:v>
                  </c:pt>
                  <c:pt idx="2">
                    <c:v>0.72360398788424507</c:v>
                  </c:pt>
                  <c:pt idx="3">
                    <c:v>2.1722472113888003</c:v>
                  </c:pt>
                  <c:pt idx="4">
                    <c:v>2.5379410375764959E-3</c:v>
                  </c:pt>
                  <c:pt idx="5">
                    <c:v>0.1758337129478626</c:v>
                  </c:pt>
                  <c:pt idx="6">
                    <c:v>2.6339633396320257</c:v>
                  </c:pt>
                </c:numCache>
              </c:numRef>
            </c:plus>
            <c:minus>
              <c:numRef>
                <c:f>Sulfatides!$J$63:$P$63</c:f>
                <c:numCache>
                  <c:formatCode>General</c:formatCode>
                  <c:ptCount val="7"/>
                  <c:pt idx="0">
                    <c:v>2.4227272639645605E-2</c:v>
                  </c:pt>
                  <c:pt idx="1">
                    <c:v>0.35802064149050955</c:v>
                  </c:pt>
                  <c:pt idx="2">
                    <c:v>0.72360398788424507</c:v>
                  </c:pt>
                  <c:pt idx="3">
                    <c:v>2.1722472113888003</c:v>
                  </c:pt>
                  <c:pt idx="4">
                    <c:v>2.5379410375764959E-3</c:v>
                  </c:pt>
                  <c:pt idx="5">
                    <c:v>0.1758337129478626</c:v>
                  </c:pt>
                  <c:pt idx="6">
                    <c:v>2.6339633396320257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Sulfatides!$J$60:$P$61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Sulfatides</c:v>
                  </c:pt>
                </c:lvl>
              </c:multiLvlStrCache>
            </c:multiLvlStrRef>
          </c:cat>
          <c:val>
            <c:numRef>
              <c:f>Sulfatides!$J$62:$P$62</c:f>
              <c:numCache>
                <c:formatCode>0.00</c:formatCode>
                <c:ptCount val="7"/>
                <c:pt idx="0">
                  <c:v>5.1976514635806666E-2</c:v>
                </c:pt>
                <c:pt idx="1">
                  <c:v>3.3896582709326069</c:v>
                </c:pt>
                <c:pt idx="2">
                  <c:v>9.8689584751531658</c:v>
                </c:pt>
                <c:pt idx="3">
                  <c:v>10.342668481960517</c:v>
                </c:pt>
                <c:pt idx="4">
                  <c:v>9.0268073519400957E-2</c:v>
                </c:pt>
                <c:pt idx="5">
                  <c:v>4.6739387338325384</c:v>
                </c:pt>
                <c:pt idx="6">
                  <c:v>28.417468550034034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78-4479-9AFB-CA16F2021CFB}"/>
            </c:ext>
          </c:extLst>
        </c:ser>
        <c:ser>
          <c:idx val="1"/>
          <c:order val="1"/>
          <c:tx>
            <c:strRef>
              <c:f>Sulfatides!$E$64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Sulfatides!$J$65:$P$65</c:f>
                <c:numCache>
                  <c:formatCode>General</c:formatCode>
                  <c:ptCount val="7"/>
                  <c:pt idx="0">
                    <c:v>9.0711996211803939E-3</c:v>
                  </c:pt>
                  <c:pt idx="1">
                    <c:v>0.26089912814468719</c:v>
                  </c:pt>
                  <c:pt idx="2">
                    <c:v>0.25379410375764994</c:v>
                  </c:pt>
                  <c:pt idx="3">
                    <c:v>1.1162381016054148</c:v>
                  </c:pt>
                  <c:pt idx="4">
                    <c:v>6.7456334539273532E-3</c:v>
                  </c:pt>
                  <c:pt idx="5">
                    <c:v>0.32756221415249176</c:v>
                  </c:pt>
                  <c:pt idx="6">
                    <c:v>1.7493141717505805</c:v>
                  </c:pt>
                </c:numCache>
              </c:numRef>
            </c:plus>
            <c:minus>
              <c:numRef>
                <c:f>Sulfatides!$J$65:$P$65</c:f>
                <c:numCache>
                  <c:formatCode>General</c:formatCode>
                  <c:ptCount val="7"/>
                  <c:pt idx="0">
                    <c:v>9.0711996211803939E-3</c:v>
                  </c:pt>
                  <c:pt idx="1">
                    <c:v>0.26089912814468719</c:v>
                  </c:pt>
                  <c:pt idx="2">
                    <c:v>0.25379410375764994</c:v>
                  </c:pt>
                  <c:pt idx="3">
                    <c:v>1.1162381016054148</c:v>
                  </c:pt>
                  <c:pt idx="4">
                    <c:v>6.7456334539273532E-3</c:v>
                  </c:pt>
                  <c:pt idx="5">
                    <c:v>0.32756221415249176</c:v>
                  </c:pt>
                  <c:pt idx="6">
                    <c:v>1.7493141717505805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Sulfatides!$J$60:$P$61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Sulfatides</c:v>
                  </c:pt>
                </c:lvl>
              </c:multiLvlStrCache>
            </c:multiLvlStrRef>
          </c:cat>
          <c:val>
            <c:numRef>
              <c:f>Sulfatides!$J$64:$P$64</c:f>
              <c:numCache>
                <c:formatCode>0.00</c:formatCode>
                <c:ptCount val="7"/>
                <c:pt idx="0">
                  <c:v>3.3949217154526888E-2</c:v>
                </c:pt>
                <c:pt idx="1">
                  <c:v>2.7948890401633761</c:v>
                </c:pt>
                <c:pt idx="2">
                  <c:v>8.9478556841388688</c:v>
                </c:pt>
                <c:pt idx="3">
                  <c:v>6.8135289312457452</c:v>
                </c:pt>
                <c:pt idx="4">
                  <c:v>8.9215384615384627E-2</c:v>
                </c:pt>
                <c:pt idx="5">
                  <c:v>4.4265568413886998</c:v>
                </c:pt>
                <c:pt idx="6">
                  <c:v>22.500698978897205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78-4479-9AFB-CA16F2021CFB}"/>
            </c:ext>
          </c:extLst>
        </c:ser>
        <c:ser>
          <c:idx val="2"/>
          <c:order val="2"/>
          <c:tx>
            <c:strRef>
              <c:f>Sulfatides!$E$66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6">
                  <a:lumMod val="60000"/>
                  <a:lumOff val="40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Sulfatides!$J$67:$P$67</c:f>
                <c:numCache>
                  <c:formatCode>General</c:formatCode>
                  <c:ptCount val="7"/>
                  <c:pt idx="0">
                    <c:v>2.102403505782113E-2</c:v>
                  </c:pt>
                  <c:pt idx="1">
                    <c:v>0.21438443084866834</c:v>
                  </c:pt>
                  <c:pt idx="2">
                    <c:v>0.96048849321169205</c:v>
                  </c:pt>
                  <c:pt idx="3">
                    <c:v>2.1798859064743961</c:v>
                  </c:pt>
                  <c:pt idx="4">
                    <c:v>4.3120911778809806E-2</c:v>
                  </c:pt>
                  <c:pt idx="5">
                    <c:v>0.44608274543330545</c:v>
                  </c:pt>
                  <c:pt idx="6">
                    <c:v>3.6148922912663637</c:v>
                  </c:pt>
                </c:numCache>
              </c:numRef>
            </c:plus>
            <c:minus>
              <c:numRef>
                <c:f>Sulfatides!$J$67:$P$67</c:f>
                <c:numCache>
                  <c:formatCode>General</c:formatCode>
                  <c:ptCount val="7"/>
                  <c:pt idx="0">
                    <c:v>2.102403505782113E-2</c:v>
                  </c:pt>
                  <c:pt idx="1">
                    <c:v>0.21438443084866834</c:v>
                  </c:pt>
                  <c:pt idx="2">
                    <c:v>0.96048849321169205</c:v>
                  </c:pt>
                  <c:pt idx="3">
                    <c:v>2.1798859064743961</c:v>
                  </c:pt>
                  <c:pt idx="4">
                    <c:v>4.3120911778809806E-2</c:v>
                  </c:pt>
                  <c:pt idx="5">
                    <c:v>0.44608274543330545</c:v>
                  </c:pt>
                  <c:pt idx="6">
                    <c:v>3.6148922912663637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Sulfatides!$J$60:$P$61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Sulfatides</c:v>
                  </c:pt>
                </c:lvl>
              </c:multiLvlStrCache>
            </c:multiLvlStrRef>
          </c:cat>
          <c:val>
            <c:numRef>
              <c:f>Sulfatides!$J$66:$P$66</c:f>
              <c:numCache>
                <c:formatCode>0.00</c:formatCode>
                <c:ptCount val="7"/>
                <c:pt idx="0">
                  <c:v>8.1820245064669839E-2</c:v>
                </c:pt>
                <c:pt idx="1">
                  <c:v>3.7686262763784888</c:v>
                </c:pt>
                <c:pt idx="2">
                  <c:v>11.369040163376447</c:v>
                </c:pt>
                <c:pt idx="3">
                  <c:v>12.369094622191966</c:v>
                </c:pt>
                <c:pt idx="4">
                  <c:v>0.11842750170183798</c:v>
                </c:pt>
                <c:pt idx="5">
                  <c:v>5.4345064669843426</c:v>
                </c:pt>
                <c:pt idx="6">
                  <c:v>33.141515275697749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78-4479-9AFB-CA16F2021CFB}"/>
            </c:ext>
          </c:extLst>
        </c:ser>
        <c:ser>
          <c:idx val="3"/>
          <c:order val="3"/>
          <c:tx>
            <c:strRef>
              <c:f>Sulfatides!$E$68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accent1">
                  <a:lumMod val="75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Sulfatides!$J$69:$P$69</c:f>
                <c:numCache>
                  <c:formatCode>General</c:formatCode>
                  <c:ptCount val="7"/>
                  <c:pt idx="0">
                    <c:v>1.9288351885581381E-2</c:v>
                  </c:pt>
                  <c:pt idx="1">
                    <c:v>0.33777414482972362</c:v>
                  </c:pt>
                  <c:pt idx="2">
                    <c:v>0.19869067342924887</c:v>
                  </c:pt>
                  <c:pt idx="3">
                    <c:v>0.88034944984476737</c:v>
                  </c:pt>
                  <c:pt idx="4">
                    <c:v>2.1189858894302915E-2</c:v>
                  </c:pt>
                  <c:pt idx="5">
                    <c:v>0.31196733608301136</c:v>
                  </c:pt>
                  <c:pt idx="6">
                    <c:v>0.65964263499601539</c:v>
                  </c:pt>
                </c:numCache>
              </c:numRef>
            </c:plus>
            <c:minus>
              <c:numRef>
                <c:f>Sulfatides!$J$69:$P$69</c:f>
                <c:numCache>
                  <c:formatCode>General</c:formatCode>
                  <c:ptCount val="7"/>
                  <c:pt idx="0">
                    <c:v>1.9288351885581381E-2</c:v>
                  </c:pt>
                  <c:pt idx="1">
                    <c:v>0.33777414482972362</c:v>
                  </c:pt>
                  <c:pt idx="2">
                    <c:v>0.19869067342924887</c:v>
                  </c:pt>
                  <c:pt idx="3">
                    <c:v>0.88034944984476737</c:v>
                  </c:pt>
                  <c:pt idx="4">
                    <c:v>2.1189858894302915E-2</c:v>
                  </c:pt>
                  <c:pt idx="5">
                    <c:v>0.31196733608301136</c:v>
                  </c:pt>
                  <c:pt idx="6">
                    <c:v>0.65964263499601539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Sulfatides!$J$60:$P$61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Sulfatides</c:v>
                  </c:pt>
                </c:lvl>
              </c:multiLvlStrCache>
            </c:multiLvlStrRef>
          </c:cat>
          <c:val>
            <c:numRef>
              <c:f>Sulfatides!$J$68:$P$68</c:f>
              <c:numCache>
                <c:formatCode>0.00</c:formatCode>
                <c:ptCount val="7"/>
                <c:pt idx="0">
                  <c:v>4.3923444520081685E-2</c:v>
                </c:pt>
                <c:pt idx="1">
                  <c:v>4.0607474472430223</c:v>
                </c:pt>
                <c:pt idx="2">
                  <c:v>10.790061266167461</c:v>
                </c:pt>
                <c:pt idx="3">
                  <c:v>11.237454050374403</c:v>
                </c:pt>
                <c:pt idx="4">
                  <c:v>0.12605949625595642</c:v>
                </c:pt>
                <c:pt idx="5">
                  <c:v>5.9424288631722249</c:v>
                </c:pt>
                <c:pt idx="6">
                  <c:v>32.200674567733152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478-4479-9AFB-CA16F2021CFB}"/>
            </c:ext>
          </c:extLst>
        </c:ser>
        <c:ser>
          <c:idx val="4"/>
          <c:order val="4"/>
          <c:tx>
            <c:strRef>
              <c:f>Sulfatides!$E$70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Sulfatides!$J$71:$P$71</c:f>
                <c:numCache>
                  <c:formatCode>General</c:formatCode>
                  <c:ptCount val="7"/>
                  <c:pt idx="0">
                    <c:v>3.2880439229651247E-2</c:v>
                  </c:pt>
                  <c:pt idx="1">
                    <c:v>0.18181753733816697</c:v>
                  </c:pt>
                  <c:pt idx="2">
                    <c:v>0.1986906734292497</c:v>
                  </c:pt>
                  <c:pt idx="3">
                    <c:v>0.36466213326405822</c:v>
                  </c:pt>
                  <c:pt idx="4">
                    <c:v>2.3870098099442134E-2</c:v>
                  </c:pt>
                  <c:pt idx="5">
                    <c:v>5.2568610972174405E-2</c:v>
                  </c:pt>
                  <c:pt idx="6">
                    <c:v>0.24706039924724124</c:v>
                  </c:pt>
                </c:numCache>
              </c:numRef>
            </c:plus>
            <c:minus>
              <c:numRef>
                <c:f>Sulfatides!$J$71:$P$71</c:f>
                <c:numCache>
                  <c:formatCode>General</c:formatCode>
                  <c:ptCount val="7"/>
                  <c:pt idx="0">
                    <c:v>3.2880439229651247E-2</c:v>
                  </c:pt>
                  <c:pt idx="1">
                    <c:v>0.18181753733816697</c:v>
                  </c:pt>
                  <c:pt idx="2">
                    <c:v>0.1986906734292497</c:v>
                  </c:pt>
                  <c:pt idx="3">
                    <c:v>0.36466213326405822</c:v>
                  </c:pt>
                  <c:pt idx="4">
                    <c:v>2.3870098099442134E-2</c:v>
                  </c:pt>
                  <c:pt idx="5">
                    <c:v>5.2568610972174405E-2</c:v>
                  </c:pt>
                  <c:pt idx="6">
                    <c:v>0.24706039924724124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Sulfatides!$J$60:$P$61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Sulfatides</c:v>
                  </c:pt>
                </c:lvl>
              </c:multiLvlStrCache>
            </c:multiLvlStrRef>
          </c:cat>
          <c:val>
            <c:numRef>
              <c:f>Sulfatides!$J$70:$P$70</c:f>
              <c:numCache>
                <c:formatCode>0.00</c:formatCode>
                <c:ptCount val="7"/>
                <c:pt idx="0">
                  <c:v>7.9793818924438403E-2</c:v>
                </c:pt>
                <c:pt idx="1">
                  <c:v>3.3501824370319948</c:v>
                </c:pt>
                <c:pt idx="2">
                  <c:v>9.9215929203539819</c:v>
                </c:pt>
                <c:pt idx="3">
                  <c:v>10.237399591558882</c:v>
                </c:pt>
                <c:pt idx="4">
                  <c:v>0.10434778761061947</c:v>
                </c:pt>
                <c:pt idx="5">
                  <c:v>5.2792348536419329</c:v>
                </c:pt>
                <c:pt idx="6">
                  <c:v>28.972551409121849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478-4479-9AFB-CA16F202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0"/>
        <c:auto val="1"/>
        <c:lblAlgn val="ctr"/>
        <c:lblOffset val="100"/>
        <c:noMultiLvlLbl val="0"/>
      </c:catAx>
      <c:valAx>
        <c:axId val="2055756896"/>
        <c:scaling>
          <c:logBase val="10"/>
          <c:orientation val="minMax"/>
          <c:max val="10000"/>
          <c:min val="1.0000000000000002E-2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</a:rPr>
                  <a:t>ng/milion of cells</a:t>
                </a:r>
                <a:r>
                  <a:rPr lang="cs-CZ" sz="12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Sulfatides!$E$46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Sulfatides!$J$47:$P$47</c:f>
                <c:numCache>
                  <c:formatCode>General</c:formatCode>
                  <c:ptCount val="7"/>
                  <c:pt idx="0">
                    <c:v>17.452496930087026</c:v>
                  </c:pt>
                  <c:pt idx="1">
                    <c:v>7.6969153611141197</c:v>
                  </c:pt>
                  <c:pt idx="2">
                    <c:v>2.5716402029314587</c:v>
                  </c:pt>
                  <c:pt idx="3">
                    <c:v>10.792554199647164</c:v>
                  </c:pt>
                  <c:pt idx="4">
                    <c:v>7.4728895731640197</c:v>
                  </c:pt>
                  <c:pt idx="5">
                    <c:v>7.008269316442167</c:v>
                  </c:pt>
                  <c:pt idx="6">
                    <c:v>6.1557705911439617</c:v>
                  </c:pt>
                </c:numCache>
              </c:numRef>
            </c:plus>
            <c:minus>
              <c:numRef>
                <c:f>Sulfatides!$J$47:$P$47</c:f>
                <c:numCache>
                  <c:formatCode>General</c:formatCode>
                  <c:ptCount val="7"/>
                  <c:pt idx="0">
                    <c:v>17.452496930087026</c:v>
                  </c:pt>
                  <c:pt idx="1">
                    <c:v>7.6969153611141197</c:v>
                  </c:pt>
                  <c:pt idx="2">
                    <c:v>2.5716402029314587</c:v>
                  </c:pt>
                  <c:pt idx="3">
                    <c:v>10.792554199647164</c:v>
                  </c:pt>
                  <c:pt idx="4">
                    <c:v>7.4728895731640197</c:v>
                  </c:pt>
                  <c:pt idx="5">
                    <c:v>7.008269316442167</c:v>
                  </c:pt>
                  <c:pt idx="6">
                    <c:v>6.1557705911439617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Sulfatides!$J$44:$P$45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Sulfatides</c:v>
                  </c:pt>
                </c:lvl>
              </c:multiLvlStrCache>
            </c:multiLvlStrRef>
          </c:cat>
          <c:val>
            <c:numRef>
              <c:f>Sulfatides!$J$46:$P$46</c:f>
              <c:numCache>
                <c:formatCode>General</c:formatCode>
                <c:ptCount val="7"/>
                <c:pt idx="0">
                  <c:v>65.316455696202539</c:v>
                </c:pt>
                <c:pt idx="1">
                  <c:v>82.453416149068332</c:v>
                </c:pt>
                <c:pt idx="2">
                  <c:v>84.533333333333331</c:v>
                </c:pt>
                <c:pt idx="3">
                  <c:v>65.877862595419842</c:v>
                </c:pt>
                <c:pt idx="4">
                  <c:v>98.833819241982511</c:v>
                </c:pt>
                <c:pt idx="5">
                  <c:v>94.707207207207205</c:v>
                </c:pt>
                <c:pt idx="6">
                  <c:v>79.179111043197608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3-4D86-BAF9-E0CCF245B234}"/>
            </c:ext>
          </c:extLst>
        </c:ser>
        <c:ser>
          <c:idx val="1"/>
          <c:order val="1"/>
          <c:tx>
            <c:strRef>
              <c:f>Sulfatides!$E$48</c:f>
              <c:strCache>
                <c:ptCount val="1"/>
                <c:pt idx="0">
                  <c:v>d190-201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Sulfatides!$J$49:$P$49</c:f>
                <c:numCache>
                  <c:formatCode>General</c:formatCode>
                  <c:ptCount val="7"/>
                  <c:pt idx="0">
                    <c:v>40.449105148996516</c:v>
                  </c:pt>
                  <c:pt idx="1">
                    <c:v>6.3246620665889095</c:v>
                  </c:pt>
                  <c:pt idx="2">
                    <c:v>9.7324200484771506</c:v>
                  </c:pt>
                  <c:pt idx="3">
                    <c:v>21.076629404456884</c:v>
                  </c:pt>
                  <c:pt idx="4">
                    <c:v>47.769837216634549</c:v>
                  </c:pt>
                  <c:pt idx="5">
                    <c:v>9.5440434895800763</c:v>
                  </c:pt>
                  <c:pt idx="6">
                    <c:v>12.720669629322181</c:v>
                  </c:pt>
                </c:numCache>
              </c:numRef>
            </c:plus>
            <c:minus>
              <c:numRef>
                <c:f>Sulfatides!$J$49:$P$49</c:f>
                <c:numCache>
                  <c:formatCode>General</c:formatCode>
                  <c:ptCount val="7"/>
                  <c:pt idx="0">
                    <c:v>40.449105148996516</c:v>
                  </c:pt>
                  <c:pt idx="1">
                    <c:v>6.3246620665889095</c:v>
                  </c:pt>
                  <c:pt idx="2">
                    <c:v>9.7324200484771506</c:v>
                  </c:pt>
                  <c:pt idx="3">
                    <c:v>21.076629404456884</c:v>
                  </c:pt>
                  <c:pt idx="4">
                    <c:v>47.769837216634549</c:v>
                  </c:pt>
                  <c:pt idx="5">
                    <c:v>9.5440434895800763</c:v>
                  </c:pt>
                  <c:pt idx="6">
                    <c:v>12.720669629322181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Sulfatides!$J$44:$P$45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Sulfatides</c:v>
                  </c:pt>
                </c:lvl>
              </c:multiLvlStrCache>
            </c:multiLvlStrRef>
          </c:cat>
          <c:val>
            <c:numRef>
              <c:f>Sulfatides!$J$48:$P$48</c:f>
              <c:numCache>
                <c:formatCode>General</c:formatCode>
                <c:ptCount val="7"/>
                <c:pt idx="0">
                  <c:v>157.41772151898738</c:v>
                </c:pt>
                <c:pt idx="1">
                  <c:v>111.18012422360249</c:v>
                </c:pt>
                <c:pt idx="2">
                  <c:v>115.2</c:v>
                </c:pt>
                <c:pt idx="3">
                  <c:v>119.59287531806615</c:v>
                </c:pt>
                <c:pt idx="4">
                  <c:v>131.19533527696794</c:v>
                </c:pt>
                <c:pt idx="5">
                  <c:v>116.27252252252252</c:v>
                </c:pt>
                <c:pt idx="6">
                  <c:v>116.62374224975808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93-4D86-BAF9-E0CCF245B234}"/>
            </c:ext>
          </c:extLst>
        </c:ser>
        <c:ser>
          <c:idx val="2"/>
          <c:order val="2"/>
          <c:tx>
            <c:strRef>
              <c:f>Sulfatides!$E$50</c:f>
              <c:strCache>
                <c:ptCount val="1"/>
                <c:pt idx="0">
                  <c:v>C108A - C122A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Sulfatides!$J$51:$P$51</c:f>
                <c:numCache>
                  <c:formatCode>General</c:formatCode>
                  <c:ptCount val="7"/>
                  <c:pt idx="0">
                    <c:v>37.109744700529887</c:v>
                  </c:pt>
                  <c:pt idx="1">
                    <c:v>9.9648435869256762</c:v>
                  </c:pt>
                  <c:pt idx="2">
                    <c:v>2.0132891827388737</c:v>
                  </c:pt>
                  <c:pt idx="3">
                    <c:v>8.5118212130675523</c:v>
                  </c:pt>
                  <c:pt idx="4">
                    <c:v>23.474367036035911</c:v>
                  </c:pt>
                  <c:pt idx="5">
                    <c:v>6.6746132940258827</c:v>
                  </c:pt>
                  <c:pt idx="6">
                    <c:v>2.3212575526725621</c:v>
                  </c:pt>
                </c:numCache>
              </c:numRef>
            </c:plus>
            <c:minus>
              <c:numRef>
                <c:f>Sulfatides!$J$51:$P$51</c:f>
                <c:numCache>
                  <c:formatCode>General</c:formatCode>
                  <c:ptCount val="7"/>
                  <c:pt idx="0">
                    <c:v>37.109744700529887</c:v>
                  </c:pt>
                  <c:pt idx="1">
                    <c:v>9.9648435869256762</c:v>
                  </c:pt>
                  <c:pt idx="2">
                    <c:v>2.0132891827388737</c:v>
                  </c:pt>
                  <c:pt idx="3">
                    <c:v>8.5118212130675523</c:v>
                  </c:pt>
                  <c:pt idx="4">
                    <c:v>23.474367036035911</c:v>
                  </c:pt>
                  <c:pt idx="5">
                    <c:v>6.6746132940258827</c:v>
                  </c:pt>
                  <c:pt idx="6">
                    <c:v>2.3212575526725621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Sulfatides!$J$44:$P$45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Sulfatides</c:v>
                  </c:pt>
                </c:lvl>
              </c:multiLvlStrCache>
            </c:multiLvlStrRef>
          </c:cat>
          <c:val>
            <c:numRef>
              <c:f>Sulfatides!$J$50:$P$50</c:f>
              <c:numCache>
                <c:formatCode>General</c:formatCode>
                <c:ptCount val="7"/>
                <c:pt idx="0">
                  <c:v>84.506329113924053</c:v>
                </c:pt>
                <c:pt idx="1">
                  <c:v>119.79813664596274</c:v>
                </c:pt>
                <c:pt idx="2">
                  <c:v>109.33333333333333</c:v>
                </c:pt>
                <c:pt idx="3">
                  <c:v>108.65139949109415</c:v>
                </c:pt>
                <c:pt idx="4">
                  <c:v>139.65014577259475</c:v>
                </c:pt>
                <c:pt idx="5">
                  <c:v>127.13963963963965</c:v>
                </c:pt>
                <c:pt idx="6">
                  <c:v>113.31295928431523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93-4D86-BAF9-E0CCF245B234}"/>
            </c:ext>
          </c:extLst>
        </c:ser>
        <c:ser>
          <c:idx val="3"/>
          <c:order val="3"/>
          <c:tx>
            <c:strRef>
              <c:f>Sulfatides!$E$52</c:f>
              <c:strCache>
                <c:ptCount val="1"/>
                <c:pt idx="0">
                  <c:v>C84A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Sulfatides!$J$53:$P$53</c:f>
                <c:numCache>
                  <c:formatCode>General</c:formatCode>
                  <c:ptCount val="7"/>
                  <c:pt idx="0">
                    <c:v>63.260184835479357</c:v>
                  </c:pt>
                  <c:pt idx="1">
                    <c:v>5.3638898911229456</c:v>
                  </c:pt>
                  <c:pt idx="2">
                    <c:v>2.0132891827388661</c:v>
                  </c:pt>
                  <c:pt idx="3">
                    <c:v>3.5258031706236808</c:v>
                  </c:pt>
                  <c:pt idx="4">
                    <c:v>26.443566555468653</c:v>
                  </c:pt>
                  <c:pt idx="5">
                    <c:v>1.1247175875809892</c:v>
                  </c:pt>
                  <c:pt idx="6">
                    <c:v>0.86939622652258641</c:v>
                  </c:pt>
                </c:numCache>
              </c:numRef>
            </c:plus>
            <c:minus>
              <c:numRef>
                <c:f>Sulfatides!$J$53:$P$53</c:f>
                <c:numCache>
                  <c:formatCode>General</c:formatCode>
                  <c:ptCount val="7"/>
                  <c:pt idx="0">
                    <c:v>63.260184835479357</c:v>
                  </c:pt>
                  <c:pt idx="1">
                    <c:v>5.3638898911229456</c:v>
                  </c:pt>
                  <c:pt idx="2">
                    <c:v>2.0132891827388661</c:v>
                  </c:pt>
                  <c:pt idx="3">
                    <c:v>3.5258031706236808</c:v>
                  </c:pt>
                  <c:pt idx="4">
                    <c:v>26.443566555468653</c:v>
                  </c:pt>
                  <c:pt idx="5">
                    <c:v>1.1247175875809892</c:v>
                  </c:pt>
                  <c:pt idx="6">
                    <c:v>0.86939622652258641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Sulfatides!$J$44:$P$45</c:f>
              <c:multiLvlStrCache>
                <c:ptCount val="7"/>
                <c:lvl>
                  <c:pt idx="0">
                    <c:v>16/0            </c:v>
                  </c:pt>
                  <c:pt idx="1">
                    <c:v>18/0           </c:v>
                  </c:pt>
                  <c:pt idx="2">
                    <c:v> 20/0           </c:v>
                  </c:pt>
                  <c:pt idx="3">
                    <c:v>22/0           </c:v>
                  </c:pt>
                  <c:pt idx="4">
                    <c:v>24/0           </c:v>
                  </c:pt>
                  <c:pt idx="5">
                    <c:v>24/1</c:v>
                  </c:pt>
                  <c:pt idx="6">
                    <c:v>∑</c:v>
                  </c:pt>
                </c:lvl>
                <c:lvl>
                  <c:pt idx="0">
                    <c:v>Sulfatides</c:v>
                  </c:pt>
                </c:lvl>
              </c:multiLvlStrCache>
            </c:multiLvlStrRef>
          </c:cat>
          <c:val>
            <c:numRef>
              <c:f>Sulfatides!$J$52:$P$52</c:f>
              <c:numCache>
                <c:formatCode>General</c:formatCode>
                <c:ptCount val="7"/>
                <c:pt idx="0">
                  <c:v>153.51898734177215</c:v>
                </c:pt>
                <c:pt idx="1">
                  <c:v>98.83540372670808</c:v>
                </c:pt>
                <c:pt idx="2">
                  <c:v>100.53333333333335</c:v>
                </c:pt>
                <c:pt idx="3">
                  <c:v>98.982188295165386</c:v>
                </c:pt>
                <c:pt idx="4">
                  <c:v>115.59766763848397</c:v>
                </c:pt>
                <c:pt idx="5">
                  <c:v>112.95045045045045</c:v>
                </c:pt>
                <c:pt idx="6">
                  <c:v>101.9533156449544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93-4D86-BAF9-E0CCF245B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674768"/>
        <c:axId val="2055756896"/>
      </c:barChart>
      <c:catAx>
        <c:axId val="206267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55756896"/>
        <c:crossesAt val="100"/>
        <c:auto val="1"/>
        <c:lblAlgn val="ctr"/>
        <c:lblOffset val="100"/>
        <c:noMultiLvlLbl val="0"/>
      </c:catAx>
      <c:valAx>
        <c:axId val="2055756896"/>
        <c:scaling>
          <c:orientation val="minMax"/>
          <c:max val="25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 sz="1200" b="1"/>
                  <a:t>% of control (control=100%)</a:t>
                </a:r>
                <a:endParaRPr lang="en-US" sz="12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206267476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483712</xdr:colOff>
      <xdr:row>69</xdr:row>
      <xdr:rowOff>133192</xdr:rowOff>
    </xdr:from>
    <xdr:to>
      <xdr:col>28</xdr:col>
      <xdr:colOff>87313</xdr:colOff>
      <xdr:row>92</xdr:row>
      <xdr:rowOff>141447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A086464A-31EB-4AF2-ABC5-C2E282A4B4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429895</xdr:colOff>
      <xdr:row>45</xdr:row>
      <xdr:rowOff>141605</xdr:rowOff>
    </xdr:from>
    <xdr:to>
      <xdr:col>28</xdr:col>
      <xdr:colOff>35401</xdr:colOff>
      <xdr:row>68</xdr:row>
      <xdr:rowOff>189230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9B210B78-AAF0-457F-BD63-4D187CBFFF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483712</xdr:colOff>
      <xdr:row>69</xdr:row>
      <xdr:rowOff>133192</xdr:rowOff>
    </xdr:from>
    <xdr:to>
      <xdr:col>28</xdr:col>
      <xdr:colOff>87313</xdr:colOff>
      <xdr:row>92</xdr:row>
      <xdr:rowOff>141447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A173913-DA39-417D-A81D-C06D12E199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429895</xdr:colOff>
      <xdr:row>45</xdr:row>
      <xdr:rowOff>141605</xdr:rowOff>
    </xdr:from>
    <xdr:to>
      <xdr:col>28</xdr:col>
      <xdr:colOff>35401</xdr:colOff>
      <xdr:row>68</xdr:row>
      <xdr:rowOff>189230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8EC081FC-891C-440C-BBA3-C60411231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483712</xdr:colOff>
      <xdr:row>69</xdr:row>
      <xdr:rowOff>133192</xdr:rowOff>
    </xdr:from>
    <xdr:to>
      <xdr:col>28</xdr:col>
      <xdr:colOff>87313</xdr:colOff>
      <xdr:row>92</xdr:row>
      <xdr:rowOff>141447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F498AF4-6769-4977-AAD0-F10FE15CF1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429895</xdr:colOff>
      <xdr:row>45</xdr:row>
      <xdr:rowOff>141605</xdr:rowOff>
    </xdr:from>
    <xdr:to>
      <xdr:col>28</xdr:col>
      <xdr:colOff>35401</xdr:colOff>
      <xdr:row>68</xdr:row>
      <xdr:rowOff>189230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CB74B46E-34E7-4217-87EA-0B9FB4234E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483712</xdr:colOff>
      <xdr:row>69</xdr:row>
      <xdr:rowOff>133192</xdr:rowOff>
    </xdr:from>
    <xdr:to>
      <xdr:col>28</xdr:col>
      <xdr:colOff>87313</xdr:colOff>
      <xdr:row>92</xdr:row>
      <xdr:rowOff>141447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F053B0F-AC07-476B-9BE8-42AF038A0D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429895</xdr:colOff>
      <xdr:row>45</xdr:row>
      <xdr:rowOff>141605</xdr:rowOff>
    </xdr:from>
    <xdr:to>
      <xdr:col>28</xdr:col>
      <xdr:colOff>35401</xdr:colOff>
      <xdr:row>68</xdr:row>
      <xdr:rowOff>189230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83243D03-D421-4284-933F-1F7114747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483712</xdr:colOff>
      <xdr:row>69</xdr:row>
      <xdr:rowOff>133192</xdr:rowOff>
    </xdr:from>
    <xdr:to>
      <xdr:col>28</xdr:col>
      <xdr:colOff>87313</xdr:colOff>
      <xdr:row>92</xdr:row>
      <xdr:rowOff>141447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047C7FE-3CEC-47EC-ACCB-8C88735474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429895</xdr:colOff>
      <xdr:row>45</xdr:row>
      <xdr:rowOff>141605</xdr:rowOff>
    </xdr:from>
    <xdr:to>
      <xdr:col>28</xdr:col>
      <xdr:colOff>35401</xdr:colOff>
      <xdr:row>68</xdr:row>
      <xdr:rowOff>189230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E494BC78-06AD-4B0B-BC3F-2C32127816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483712</xdr:colOff>
      <xdr:row>69</xdr:row>
      <xdr:rowOff>133192</xdr:rowOff>
    </xdr:from>
    <xdr:to>
      <xdr:col>28</xdr:col>
      <xdr:colOff>87313</xdr:colOff>
      <xdr:row>92</xdr:row>
      <xdr:rowOff>141447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C764A2C-97DB-4307-9C84-60E5BEBB2B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429895</xdr:colOff>
      <xdr:row>45</xdr:row>
      <xdr:rowOff>141605</xdr:rowOff>
    </xdr:from>
    <xdr:to>
      <xdr:col>28</xdr:col>
      <xdr:colOff>35401</xdr:colOff>
      <xdr:row>68</xdr:row>
      <xdr:rowOff>189230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7ECC3104-3E33-414A-8D88-63A89554EC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483712</xdr:colOff>
      <xdr:row>69</xdr:row>
      <xdr:rowOff>133192</xdr:rowOff>
    </xdr:from>
    <xdr:to>
      <xdr:col>28</xdr:col>
      <xdr:colOff>87313</xdr:colOff>
      <xdr:row>92</xdr:row>
      <xdr:rowOff>141447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B987E43-B794-47DB-B31A-0128B4A755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429895</xdr:colOff>
      <xdr:row>45</xdr:row>
      <xdr:rowOff>141605</xdr:rowOff>
    </xdr:from>
    <xdr:to>
      <xdr:col>28</xdr:col>
      <xdr:colOff>35401</xdr:colOff>
      <xdr:row>68</xdr:row>
      <xdr:rowOff>189230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F6EDAFC9-2390-4C13-AF24-2DD4EB1A93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483712</xdr:colOff>
      <xdr:row>69</xdr:row>
      <xdr:rowOff>133192</xdr:rowOff>
    </xdr:from>
    <xdr:to>
      <xdr:col>28</xdr:col>
      <xdr:colOff>87313</xdr:colOff>
      <xdr:row>92</xdr:row>
      <xdr:rowOff>141447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E90FBEF-D548-4FFB-8741-3A70CF91A7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429895</xdr:colOff>
      <xdr:row>45</xdr:row>
      <xdr:rowOff>141605</xdr:rowOff>
    </xdr:from>
    <xdr:to>
      <xdr:col>28</xdr:col>
      <xdr:colOff>35401</xdr:colOff>
      <xdr:row>68</xdr:row>
      <xdr:rowOff>189230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BB5BDDAB-D217-4B8A-BE4E-B307039C7E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483712</xdr:colOff>
      <xdr:row>69</xdr:row>
      <xdr:rowOff>133192</xdr:rowOff>
    </xdr:from>
    <xdr:to>
      <xdr:col>28</xdr:col>
      <xdr:colOff>87313</xdr:colOff>
      <xdr:row>92</xdr:row>
      <xdr:rowOff>141447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57736DF-D050-4FEF-82B8-56D4A7648E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429895</xdr:colOff>
      <xdr:row>45</xdr:row>
      <xdr:rowOff>141605</xdr:rowOff>
    </xdr:from>
    <xdr:to>
      <xdr:col>28</xdr:col>
      <xdr:colOff>35401</xdr:colOff>
      <xdr:row>68</xdr:row>
      <xdr:rowOff>189230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56A6448E-9F71-4FC2-82A0-B715291B9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483712</xdr:colOff>
      <xdr:row>69</xdr:row>
      <xdr:rowOff>133192</xdr:rowOff>
    </xdr:from>
    <xdr:to>
      <xdr:col>28</xdr:col>
      <xdr:colOff>87313</xdr:colOff>
      <xdr:row>92</xdr:row>
      <xdr:rowOff>141447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06FAA46-C3D9-46F1-BDC6-BCF8480728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429895</xdr:colOff>
      <xdr:row>45</xdr:row>
      <xdr:rowOff>141605</xdr:rowOff>
    </xdr:from>
    <xdr:to>
      <xdr:col>28</xdr:col>
      <xdr:colOff>35401</xdr:colOff>
      <xdr:row>68</xdr:row>
      <xdr:rowOff>189230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E3BD0C02-CC20-45CD-B9A6-6E087155B8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483712</xdr:colOff>
      <xdr:row>69</xdr:row>
      <xdr:rowOff>133192</xdr:rowOff>
    </xdr:from>
    <xdr:to>
      <xdr:col>28</xdr:col>
      <xdr:colOff>87313</xdr:colOff>
      <xdr:row>92</xdr:row>
      <xdr:rowOff>141447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242847A5-B3D1-4EE5-B20C-35169B7779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429895</xdr:colOff>
      <xdr:row>45</xdr:row>
      <xdr:rowOff>141605</xdr:rowOff>
    </xdr:from>
    <xdr:to>
      <xdr:col>28</xdr:col>
      <xdr:colOff>35401</xdr:colOff>
      <xdr:row>68</xdr:row>
      <xdr:rowOff>189230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66CCA2DE-C4CA-493A-BB03-492E7924ED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donko/Desktop/Covid-19%20mice%20results%20-%20Cholesterol%20corr..xlsx" TargetMode="External"/><Relationship Id="rId1" Type="http://schemas.openxmlformats.org/officeDocument/2006/relationships/externalLinkPath" Target="file:///C:/Users/donko/Desktop/Covid-19%20mice%20results%20-%20Cholesterol%20corr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er"/>
      <sheetName val="DhCer"/>
      <sheetName val="SM"/>
      <sheetName val="DhSM"/>
      <sheetName val="So, SoP, Sa, SaP, CerP"/>
      <sheetName val="HexCer"/>
      <sheetName val="GlcCer"/>
      <sheetName val="GalCer"/>
      <sheetName val="LacCer"/>
      <sheetName val="GM3"/>
      <sheetName val="GA2"/>
      <sheetName val="GM1a"/>
      <sheetName val="GD1ab"/>
      <sheetName val="Gb3"/>
      <sheetName val="Sulfatides"/>
      <sheetName val="SphL + Ganglio RESULTS"/>
      <sheetName val="Template"/>
    </sheetNames>
    <sheetDataSet>
      <sheetData sheetId="0">
        <row r="51">
          <cell r="J51" t="str">
            <v>Ceramides</v>
          </cell>
          <cell r="K51"/>
          <cell r="L51"/>
          <cell r="M51"/>
          <cell r="N51"/>
          <cell r="O51"/>
          <cell r="P51"/>
        </row>
        <row r="52">
          <cell r="J52" t="str">
            <v xml:space="preserve">16/0            </v>
          </cell>
          <cell r="K52" t="str">
            <v xml:space="preserve">18/0           </v>
          </cell>
          <cell r="L52" t="str">
            <v xml:space="preserve"> 20/0           </v>
          </cell>
          <cell r="M52" t="str">
            <v xml:space="preserve">22/0           </v>
          </cell>
          <cell r="N52" t="str">
            <v xml:space="preserve">24/0           </v>
          </cell>
          <cell r="O52" t="str">
            <v>24/1</v>
          </cell>
          <cell r="P52" t="str">
            <v>∑</v>
          </cell>
        </row>
        <row r="67">
          <cell r="J67" t="str">
            <v>Ceramides</v>
          </cell>
          <cell r="K67"/>
          <cell r="L67"/>
          <cell r="M67"/>
          <cell r="N67"/>
          <cell r="O67"/>
          <cell r="P67"/>
        </row>
        <row r="68">
          <cell r="J68" t="str">
            <v xml:space="preserve">16/0            </v>
          </cell>
          <cell r="K68" t="str">
            <v xml:space="preserve">18/0           </v>
          </cell>
          <cell r="L68" t="str">
            <v xml:space="preserve"> 20/0           </v>
          </cell>
          <cell r="M68" t="str">
            <v xml:space="preserve">22/0           </v>
          </cell>
          <cell r="N68" t="str">
            <v xml:space="preserve">24/0           </v>
          </cell>
          <cell r="O68" t="str">
            <v>24/1</v>
          </cell>
          <cell r="P68" t="str">
            <v>∑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7C569-2A06-479C-AA26-7602508E669E}">
  <dimension ref="A21:AP506"/>
  <sheetViews>
    <sheetView topLeftCell="A14" zoomScale="60" zoomScaleNormal="60" workbookViewId="0">
      <selection activeCell="J82" sqref="J82"/>
    </sheetView>
  </sheetViews>
  <sheetFormatPr baseColWidth="10" defaultColWidth="8.83203125" defaultRowHeight="15" x14ac:dyDescent="0.2"/>
  <cols>
    <col min="2" max="2" width="15.1640625" customWidth="1"/>
    <col min="3" max="3" width="16.1640625" customWidth="1"/>
    <col min="4" max="4" width="14.1640625" customWidth="1"/>
    <col min="5" max="5" width="12.1640625" customWidth="1"/>
    <col min="6" max="6" width="14.1640625" style="3" customWidth="1"/>
    <col min="7" max="7" width="11" customWidth="1"/>
    <col min="8" max="10" width="16.33203125" bestFit="1" customWidth="1"/>
    <col min="11" max="11" width="16.33203125" style="3" bestFit="1" customWidth="1"/>
    <col min="12" max="14" width="17.33203125" bestFit="1" customWidth="1"/>
    <col min="15" max="15" width="16.33203125" bestFit="1" customWidth="1"/>
    <col min="16" max="16" width="16.33203125" style="3" bestFit="1" customWidth="1"/>
    <col min="20" max="20" width="16.33203125" bestFit="1" customWidth="1"/>
    <col min="21" max="21" width="16.33203125" style="3" bestFit="1" customWidth="1"/>
    <col min="25" max="25" width="16.33203125" bestFit="1" customWidth="1"/>
    <col min="26" max="26" width="16.33203125" style="3" bestFit="1" customWidth="1"/>
    <col min="30" max="30" width="16.33203125" bestFit="1" customWidth="1"/>
    <col min="31" max="31" width="15.33203125" style="3" customWidth="1"/>
    <col min="35" max="35" width="16.33203125" bestFit="1" customWidth="1"/>
    <col min="36" max="36" width="16.33203125" style="3" bestFit="1" customWidth="1"/>
    <col min="38" max="38" width="16.33203125" bestFit="1" customWidth="1"/>
    <col min="40" max="42" width="16.33203125" bestFit="1" customWidth="1"/>
  </cols>
  <sheetData>
    <row r="21" spans="1:42" ht="16" x14ac:dyDescent="0.2">
      <c r="A21" s="66" t="s">
        <v>0</v>
      </c>
      <c r="B21" s="66"/>
      <c r="C21" s="66"/>
      <c r="D21" s="66"/>
      <c r="E21" s="66"/>
      <c r="F21" s="67"/>
      <c r="G21" s="1" t="s">
        <v>1</v>
      </c>
      <c r="H21" s="2"/>
      <c r="I21" s="2"/>
      <c r="J21" s="2"/>
      <c r="L21" t="s">
        <v>2</v>
      </c>
      <c r="N21" t="s">
        <v>3</v>
      </c>
    </row>
    <row r="22" spans="1:42" ht="15.75" customHeight="1" x14ac:dyDescent="0.2">
      <c r="A22" s="66"/>
      <c r="B22" s="66"/>
      <c r="C22" s="66"/>
      <c r="D22" s="66"/>
      <c r="E22" s="66"/>
      <c r="F22" s="67"/>
      <c r="G22" t="s">
        <v>4</v>
      </c>
    </row>
    <row r="23" spans="1:42" x14ac:dyDescent="0.2">
      <c r="W23" t="s">
        <v>5</v>
      </c>
      <c r="AA23" t="s">
        <v>5</v>
      </c>
    </row>
    <row r="24" spans="1:42" s="4" customFormat="1" ht="21" x14ac:dyDescent="0.2">
      <c r="B24" s="68" t="s">
        <v>6</v>
      </c>
      <c r="C24" s="68"/>
      <c r="F24" s="6"/>
      <c r="G24" s="7" t="s">
        <v>7</v>
      </c>
      <c r="I24" s="5"/>
      <c r="J24" s="8"/>
      <c r="K24" s="6"/>
      <c r="L24" s="7" t="s">
        <v>8</v>
      </c>
      <c r="M24" s="5"/>
      <c r="N24" s="8"/>
      <c r="P24" s="9"/>
      <c r="Q24" s="7" t="s">
        <v>9</v>
      </c>
      <c r="R24" s="8"/>
      <c r="T24" s="5"/>
      <c r="U24" s="9"/>
      <c r="V24" s="7" t="s">
        <v>10</v>
      </c>
      <c r="X24" s="5"/>
      <c r="Y24" s="5"/>
      <c r="Z24" s="10"/>
      <c r="AA24" s="7" t="s">
        <v>11</v>
      </c>
      <c r="AB24" s="5"/>
      <c r="AC24" s="5"/>
      <c r="AD24" s="8"/>
      <c r="AE24" s="6"/>
      <c r="AF24" s="11" t="s">
        <v>12</v>
      </c>
      <c r="AJ24" s="6"/>
      <c r="AL24" s="69" t="s">
        <v>13</v>
      </c>
      <c r="AM24" s="69"/>
      <c r="AN24" s="69"/>
      <c r="AO24" s="8"/>
    </row>
    <row r="25" spans="1:42" s="12" customFormat="1" ht="40" thickBot="1" x14ac:dyDescent="0.25">
      <c r="C25" s="12" t="s">
        <v>14</v>
      </c>
      <c r="D25" s="13" t="s">
        <v>15</v>
      </c>
      <c r="E25" s="12" t="s">
        <v>16</v>
      </c>
      <c r="F25" s="14" t="s">
        <v>17</v>
      </c>
      <c r="G25" s="15" t="s">
        <v>18</v>
      </c>
      <c r="H25" s="16" t="s">
        <v>19</v>
      </c>
      <c r="I25" s="17" t="s">
        <v>52</v>
      </c>
      <c r="J25" s="70" t="s">
        <v>20</v>
      </c>
      <c r="K25" s="71"/>
      <c r="L25" s="15" t="s">
        <v>18</v>
      </c>
      <c r="M25" s="16" t="s">
        <v>19</v>
      </c>
      <c r="N25" s="17" t="s">
        <v>52</v>
      </c>
      <c r="O25" s="70" t="s">
        <v>20</v>
      </c>
      <c r="P25" s="71"/>
      <c r="Q25" s="15" t="s">
        <v>18</v>
      </c>
      <c r="R25" s="16" t="s">
        <v>19</v>
      </c>
      <c r="S25" s="17" t="s">
        <v>52</v>
      </c>
      <c r="T25" s="70" t="s">
        <v>20</v>
      </c>
      <c r="U25" s="71"/>
      <c r="V25" s="15" t="s">
        <v>18</v>
      </c>
      <c r="W25" s="16" t="s">
        <v>19</v>
      </c>
      <c r="X25" s="17" t="s">
        <v>52</v>
      </c>
      <c r="Y25" s="70" t="s">
        <v>20</v>
      </c>
      <c r="Z25" s="71"/>
      <c r="AA25" s="15" t="s">
        <v>18</v>
      </c>
      <c r="AB25" s="16" t="s">
        <v>19</v>
      </c>
      <c r="AC25" s="17" t="s">
        <v>52</v>
      </c>
      <c r="AD25" s="70" t="s">
        <v>20</v>
      </c>
      <c r="AE25" s="71"/>
      <c r="AF25" s="15" t="s">
        <v>18</v>
      </c>
      <c r="AG25" s="16" t="s">
        <v>19</v>
      </c>
      <c r="AH25" s="17" t="s">
        <v>52</v>
      </c>
      <c r="AI25" s="70" t="s">
        <v>20</v>
      </c>
      <c r="AJ25" s="71"/>
      <c r="AL25" s="16" t="s">
        <v>18</v>
      </c>
      <c r="AM25" s="16" t="s">
        <v>19</v>
      </c>
      <c r="AN25" s="17" t="s">
        <v>52</v>
      </c>
      <c r="AO25" s="63" t="s">
        <v>21</v>
      </c>
      <c r="AP25" s="57"/>
    </row>
    <row r="26" spans="1:42" s="19" customFormat="1" ht="17.25" customHeight="1" thickTop="1" thickBot="1" x14ac:dyDescent="0.25">
      <c r="A26" s="58" t="s">
        <v>22</v>
      </c>
      <c r="B26" s="58"/>
      <c r="C26" s="18">
        <v>1</v>
      </c>
      <c r="D26" s="19">
        <v>5</v>
      </c>
      <c r="E26" s="19">
        <v>114.1</v>
      </c>
      <c r="F26" s="20">
        <v>4430000</v>
      </c>
      <c r="G26" s="21">
        <v>268000</v>
      </c>
      <c r="H26" s="19">
        <f>G26/$D26</f>
        <v>53600</v>
      </c>
      <c r="I26" s="22">
        <f>(G26*$E26/$F26)/$D26</f>
        <v>1.3805327313769751</v>
      </c>
      <c r="J26" s="19">
        <f>AVERAGE(H26:H28)</f>
        <v>55200</v>
      </c>
      <c r="K26" s="23">
        <f>AVERAGE(I26:I28)</f>
        <v>1.4217426636568848</v>
      </c>
      <c r="L26" s="21">
        <v>115000</v>
      </c>
      <c r="M26" s="19">
        <f>L26/$D26</f>
        <v>23000</v>
      </c>
      <c r="N26" s="22">
        <f>(L26*$E26/$F26)/$D26</f>
        <v>0.59239277652370204</v>
      </c>
      <c r="O26" s="19">
        <f>AVERAGE(M26:M28)</f>
        <v>23333.333333333332</v>
      </c>
      <c r="P26" s="23">
        <f>AVERAGE(N26:N28)</f>
        <v>0.60097817908201645</v>
      </c>
      <c r="Q26" s="21">
        <v>113000</v>
      </c>
      <c r="R26" s="19">
        <f>Q26/$D26</f>
        <v>22600</v>
      </c>
      <c r="S26" s="22">
        <f>(Q26*$E26/$F26)/$D26</f>
        <v>0.58209029345372465</v>
      </c>
      <c r="T26" s="19">
        <f>AVERAGE(R26:R28)</f>
        <v>22400</v>
      </c>
      <c r="U26" s="23">
        <f>AVERAGE(S26:S28)</f>
        <v>0.57693905191873596</v>
      </c>
      <c r="V26" s="21">
        <v>380000</v>
      </c>
      <c r="W26" s="19">
        <f>V26/$D26</f>
        <v>76000</v>
      </c>
      <c r="X26" s="22">
        <f>(V26*$E26/$F26)/$D26</f>
        <v>1.9574717832957109</v>
      </c>
      <c r="Y26" s="19">
        <f>AVERAGE(W26:W28)</f>
        <v>75933.333333333328</v>
      </c>
      <c r="Z26" s="23">
        <f>AVERAGE(X26:X28)</f>
        <v>1.9557547027840483</v>
      </c>
      <c r="AA26" s="21">
        <v>1230000</v>
      </c>
      <c r="AB26" s="19">
        <f>AA26/$D26</f>
        <v>246000</v>
      </c>
      <c r="AC26" s="22">
        <f>(AA26*$E26/$F26)/$D26</f>
        <v>6.3360270880361167</v>
      </c>
      <c r="AD26" s="19">
        <f>AVERAGE(AB26:AB28)</f>
        <v>230000</v>
      </c>
      <c r="AE26" s="23">
        <f>AVERAGE(AC26:AC28)</f>
        <v>5.9239277652370204</v>
      </c>
      <c r="AF26" s="21">
        <v>1320000</v>
      </c>
      <c r="AG26" s="19">
        <f>AF26/$D26</f>
        <v>264000</v>
      </c>
      <c r="AH26" s="22">
        <f>(AF26*$E26/$F26)/$D26</f>
        <v>6.7996388261851006</v>
      </c>
      <c r="AI26" s="19">
        <f>AVERAGE(AG26:AG28)</f>
        <v>263333.33333333331</v>
      </c>
      <c r="AJ26" s="23">
        <f>AVERAGE(AH26:AH28)</f>
        <v>6.782468021068472</v>
      </c>
      <c r="AK26" s="18">
        <v>1</v>
      </c>
      <c r="AL26" s="24">
        <f>G26+L26+Q26+V26+AA26+AF26</f>
        <v>3426000</v>
      </c>
      <c r="AM26" s="24">
        <f>H26+M26+R26+W26+AB26+AG26</f>
        <v>685200</v>
      </c>
      <c r="AN26" s="25">
        <f>I26+N26+S26+X26+AC26+AH26</f>
        <v>17.648153498871331</v>
      </c>
      <c r="AO26" s="19">
        <f>AVERAGE(AM26:AM28)</f>
        <v>670200</v>
      </c>
      <c r="AP26" s="23">
        <f>AVERAGE(AN26:AN28)</f>
        <v>17.261810383747179</v>
      </c>
    </row>
    <row r="27" spans="1:42" s="19" customFormat="1" ht="15.5" customHeight="1" thickTop="1" thickBot="1" x14ac:dyDescent="0.25">
      <c r="A27" s="59"/>
      <c r="B27" s="59"/>
      <c r="C27" s="18">
        <v>2</v>
      </c>
      <c r="D27" s="19">
        <v>5</v>
      </c>
      <c r="E27" s="19">
        <v>114.1</v>
      </c>
      <c r="F27" s="20">
        <v>4430000</v>
      </c>
      <c r="G27" s="21">
        <v>280000</v>
      </c>
      <c r="H27" s="19">
        <f t="shared" ref="H27:H37" si="0">G27/$D27</f>
        <v>56000</v>
      </c>
      <c r="I27" s="22">
        <f t="shared" ref="I27:I34" si="1">(G27*$E27/$F27)/$D27</f>
        <v>1.4423476297968398</v>
      </c>
      <c r="K27" s="26">
        <f>STDEV(I26:I28)</f>
        <v>3.5688848242638294E-2</v>
      </c>
      <c r="L27" s="21">
        <v>126000</v>
      </c>
      <c r="M27" s="19">
        <f t="shared" ref="M27:M37" si="2">L27/$D27</f>
        <v>25200</v>
      </c>
      <c r="N27" s="22">
        <f t="shared" ref="N27:N37" si="3">(L27*$E27/$F27)/$D27</f>
        <v>0.64905643340857788</v>
      </c>
      <c r="P27" s="26">
        <f>STDEV(N26:N28)</f>
        <v>4.4412346351924141E-2</v>
      </c>
      <c r="Q27" s="21">
        <v>116000</v>
      </c>
      <c r="R27" s="19">
        <f t="shared" ref="R27:R37" si="4">Q27/$D27</f>
        <v>23200</v>
      </c>
      <c r="S27" s="22">
        <f t="shared" ref="S27:S37" si="5">(Q27*$E27/$F27)/$D27</f>
        <v>0.59754401805869073</v>
      </c>
      <c r="U27" s="26">
        <f>STDEV(S26:S28)</f>
        <v>2.3605954257086319E-2</v>
      </c>
      <c r="V27" s="21">
        <v>398000</v>
      </c>
      <c r="W27" s="19">
        <f t="shared" ref="W27:W37" si="6">V27/$D27</f>
        <v>79600</v>
      </c>
      <c r="X27" s="22">
        <f t="shared" ref="X27:X37" si="7">(V27*$E27/$F27)/$D27</f>
        <v>2.0501941309255081</v>
      </c>
      <c r="Z27" s="26">
        <f>STDEV(X26:X28)</f>
        <v>9.5309569586499471E-2</v>
      </c>
      <c r="AA27" s="21">
        <v>1200000</v>
      </c>
      <c r="AB27" s="19">
        <f t="shared" ref="AB27:AB37" si="8">AA27/$D27</f>
        <v>240000</v>
      </c>
      <c r="AC27" s="22">
        <f t="shared" ref="AC27:AC37" si="9">(AA27*$E27/$F27)/$D27</f>
        <v>6.1814898419864566</v>
      </c>
      <c r="AE27" s="26">
        <f>STDEV(AC26:AC28)</f>
        <v>0.58506857088560815</v>
      </c>
      <c r="AF27" s="21">
        <v>1380000</v>
      </c>
      <c r="AG27" s="19">
        <f t="shared" ref="AG27:AG37" si="10">AF27/$D27</f>
        <v>276000</v>
      </c>
      <c r="AH27" s="22">
        <f t="shared" ref="AH27:AH37" si="11">(AF27*$E27/$F27)/$D27</f>
        <v>7.1087133182844244</v>
      </c>
      <c r="AJ27" s="26">
        <f>STDEV(AH26:AH28)</f>
        <v>0.33516074490099484</v>
      </c>
      <c r="AK27" s="18">
        <v>2</v>
      </c>
      <c r="AL27" s="27">
        <f t="shared" ref="AL27:AN37" si="12">G27+L27+Q27+V27+AA27+AF27</f>
        <v>3500000</v>
      </c>
      <c r="AM27" s="27">
        <f t="shared" si="12"/>
        <v>700000</v>
      </c>
      <c r="AN27" s="28">
        <f t="shared" si="12"/>
        <v>18.029345372460497</v>
      </c>
      <c r="AP27" s="26">
        <f>STDEV(AN26:AN28)</f>
        <v>1.0173017349878415</v>
      </c>
    </row>
    <row r="28" spans="1:42" s="30" customFormat="1" ht="15.5" customHeight="1" thickTop="1" thickBot="1" x14ac:dyDescent="0.25">
      <c r="A28" s="64"/>
      <c r="B28" s="64"/>
      <c r="C28" s="29">
        <v>3</v>
      </c>
      <c r="D28" s="19">
        <v>5</v>
      </c>
      <c r="E28" s="30">
        <v>114.1</v>
      </c>
      <c r="F28" s="20">
        <v>4430000</v>
      </c>
      <c r="G28" s="21">
        <v>280000</v>
      </c>
      <c r="H28" s="30">
        <f t="shared" si="0"/>
        <v>56000</v>
      </c>
      <c r="I28" s="31">
        <f t="shared" si="1"/>
        <v>1.4423476297968398</v>
      </c>
      <c r="J28" s="19"/>
      <c r="K28" s="32"/>
      <c r="L28" s="21">
        <v>109000</v>
      </c>
      <c r="M28" s="30">
        <f t="shared" si="2"/>
        <v>21800</v>
      </c>
      <c r="N28" s="31">
        <f t="shared" si="3"/>
        <v>0.56148532731376977</v>
      </c>
      <c r="O28" s="19"/>
      <c r="P28" s="32"/>
      <c r="Q28" s="21">
        <v>107000</v>
      </c>
      <c r="R28" s="30">
        <f t="shared" si="4"/>
        <v>21400</v>
      </c>
      <c r="S28" s="31">
        <f t="shared" si="5"/>
        <v>0.55118284424379227</v>
      </c>
      <c r="T28" s="19"/>
      <c r="U28" s="32"/>
      <c r="V28" s="21">
        <v>361000</v>
      </c>
      <c r="W28" s="30">
        <f t="shared" si="6"/>
        <v>72200</v>
      </c>
      <c r="X28" s="31">
        <f t="shared" si="7"/>
        <v>1.8595981941309254</v>
      </c>
      <c r="Y28" s="19"/>
      <c r="Z28" s="32"/>
      <c r="AA28" s="21">
        <v>1020000</v>
      </c>
      <c r="AB28" s="30">
        <f t="shared" si="8"/>
        <v>204000</v>
      </c>
      <c r="AC28" s="31">
        <f t="shared" si="9"/>
        <v>5.2542663656884878</v>
      </c>
      <c r="AD28" s="19"/>
      <c r="AE28" s="32"/>
      <c r="AF28" s="21">
        <v>1250000</v>
      </c>
      <c r="AG28" s="30">
        <f t="shared" si="10"/>
        <v>250000</v>
      </c>
      <c r="AH28" s="31">
        <f t="shared" si="11"/>
        <v>6.4390519187358919</v>
      </c>
      <c r="AI28" s="19"/>
      <c r="AJ28" s="32"/>
      <c r="AK28" s="29">
        <v>3</v>
      </c>
      <c r="AL28" s="33">
        <f t="shared" si="12"/>
        <v>3127000</v>
      </c>
      <c r="AM28" s="33">
        <f t="shared" si="12"/>
        <v>625400</v>
      </c>
      <c r="AN28" s="34">
        <f t="shared" si="12"/>
        <v>16.107932279909708</v>
      </c>
      <c r="AO28" s="19"/>
      <c r="AP28" s="32"/>
    </row>
    <row r="29" spans="1:42" s="19" customFormat="1" ht="15.5" customHeight="1" thickTop="1" thickBot="1" x14ac:dyDescent="0.25">
      <c r="A29" s="58" t="s">
        <v>28</v>
      </c>
      <c r="B29" s="58"/>
      <c r="C29" s="35">
        <v>4</v>
      </c>
      <c r="D29" s="19">
        <v>5</v>
      </c>
      <c r="E29" s="19">
        <v>114.1</v>
      </c>
      <c r="F29" s="20">
        <v>4430000</v>
      </c>
      <c r="G29" s="21">
        <v>230000</v>
      </c>
      <c r="H29" s="19">
        <f t="shared" si="0"/>
        <v>46000</v>
      </c>
      <c r="I29" s="22">
        <f>(G29*$E29/$F29)/$D29</f>
        <v>1.1847855530474041</v>
      </c>
      <c r="J29" s="19">
        <f>H29/J$26*100</f>
        <v>83.333333333333343</v>
      </c>
      <c r="K29" s="26">
        <f>AVERAGE(J29:J31)</f>
        <v>90.217391304347828</v>
      </c>
      <c r="L29" s="21">
        <v>80800</v>
      </c>
      <c r="M29" s="19">
        <f t="shared" si="2"/>
        <v>16160</v>
      </c>
      <c r="N29" s="22">
        <f t="shared" si="3"/>
        <v>0.41622031602708798</v>
      </c>
      <c r="O29" s="19">
        <f>M29/O$26*100</f>
        <v>69.257142857142867</v>
      </c>
      <c r="P29" s="26">
        <f>AVERAGE(O29:O31)</f>
        <v>76.400000000000006</v>
      </c>
      <c r="Q29" s="21">
        <v>64900</v>
      </c>
      <c r="R29" s="19">
        <f t="shared" si="4"/>
        <v>12980</v>
      </c>
      <c r="S29" s="22">
        <f t="shared" si="5"/>
        <v>0.33431557562076752</v>
      </c>
      <c r="T29" s="19">
        <f>R29/T$26*100</f>
        <v>57.946428571428577</v>
      </c>
      <c r="U29" s="26">
        <f>AVERAGE(T29:T31)</f>
        <v>68.482142857142847</v>
      </c>
      <c r="V29" s="21">
        <v>265000</v>
      </c>
      <c r="W29" s="19">
        <f t="shared" si="6"/>
        <v>53000</v>
      </c>
      <c r="X29" s="22">
        <f t="shared" si="7"/>
        <v>1.3650790067720089</v>
      </c>
      <c r="Y29" s="19">
        <f>W29/Y$26*100</f>
        <v>69.798068481123792</v>
      </c>
      <c r="Z29" s="26">
        <f>AVERAGE(Y29:Y31)</f>
        <v>76.997366110623361</v>
      </c>
      <c r="AA29" s="21">
        <v>766000</v>
      </c>
      <c r="AB29" s="19">
        <f t="shared" si="8"/>
        <v>153200</v>
      </c>
      <c r="AC29" s="22">
        <f t="shared" si="9"/>
        <v>3.9458510158013547</v>
      </c>
      <c r="AD29" s="19">
        <f>AB29/AD$26*100</f>
        <v>66.608695652173907</v>
      </c>
      <c r="AE29" s="26">
        <f>AVERAGE(AD29:AD31)</f>
        <v>74.985507246376812</v>
      </c>
      <c r="AF29" s="21">
        <v>904000</v>
      </c>
      <c r="AG29" s="19">
        <f t="shared" si="10"/>
        <v>180800</v>
      </c>
      <c r="AH29" s="22">
        <f t="shared" si="11"/>
        <v>4.6567223476297972</v>
      </c>
      <c r="AI29" s="19">
        <f>AG29/AI$26*100</f>
        <v>68.658227848101276</v>
      </c>
      <c r="AJ29" s="26">
        <f>AVERAGE(AI29:AI31)</f>
        <v>75.74683544303798</v>
      </c>
      <c r="AK29" s="35">
        <v>4</v>
      </c>
      <c r="AL29" s="24">
        <f t="shared" si="12"/>
        <v>2310700</v>
      </c>
      <c r="AM29" s="24">
        <f t="shared" si="12"/>
        <v>462140</v>
      </c>
      <c r="AN29" s="25">
        <f t="shared" si="12"/>
        <v>11.90297381489842</v>
      </c>
      <c r="AO29" s="19">
        <f>AM29/AO$26*100</f>
        <v>68.955535660996716</v>
      </c>
      <c r="AP29" s="26">
        <f>AVERAGE(AO29:AO31)</f>
        <v>76.599025166616926</v>
      </c>
    </row>
    <row r="30" spans="1:42" s="19" customFormat="1" ht="15.5" customHeight="1" thickTop="1" thickBot="1" x14ac:dyDescent="0.25">
      <c r="A30" s="59"/>
      <c r="B30" s="59"/>
      <c r="C30" s="35">
        <v>5</v>
      </c>
      <c r="D30" s="19">
        <v>5</v>
      </c>
      <c r="E30" s="19">
        <v>114.1</v>
      </c>
      <c r="F30" s="20">
        <v>4430000</v>
      </c>
      <c r="G30" s="21">
        <v>260000</v>
      </c>
      <c r="H30" s="19">
        <f t="shared" si="0"/>
        <v>52000</v>
      </c>
      <c r="I30" s="22">
        <f t="shared" si="1"/>
        <v>1.3393227990970655</v>
      </c>
      <c r="J30" s="19">
        <f t="shared" ref="J30:J37" si="13">H30/J$26*100</f>
        <v>94.20289855072464</v>
      </c>
      <c r="K30" s="26">
        <f>STDEV(J29:J31)</f>
        <v>5.9864897253109781</v>
      </c>
      <c r="L30" s="21">
        <v>100000</v>
      </c>
      <c r="M30" s="19">
        <f t="shared" si="2"/>
        <v>20000</v>
      </c>
      <c r="N30" s="22">
        <f t="shared" si="3"/>
        <v>0.51512415349887131</v>
      </c>
      <c r="O30" s="19">
        <f t="shared" ref="O30:O37" si="14">M30/O$26*100</f>
        <v>85.714285714285722</v>
      </c>
      <c r="P30" s="26">
        <f>STDEV(O29:O31)</f>
        <v>8.4407176404446957</v>
      </c>
      <c r="Q30" s="21">
        <v>89100</v>
      </c>
      <c r="R30" s="19">
        <f t="shared" si="4"/>
        <v>17820</v>
      </c>
      <c r="S30" s="22">
        <f t="shared" si="5"/>
        <v>0.45897562076749432</v>
      </c>
      <c r="T30" s="19">
        <f t="shared" ref="T30:T37" si="15">R30/T$26*100</f>
        <v>79.553571428571416</v>
      </c>
      <c r="U30" s="26">
        <f>STDEV(T29:T31)</f>
        <v>10.813528469430528</v>
      </c>
      <c r="V30" s="21">
        <v>335000</v>
      </c>
      <c r="W30" s="19">
        <f t="shared" si="6"/>
        <v>67000</v>
      </c>
      <c r="X30" s="22">
        <f t="shared" si="7"/>
        <v>1.725665914221219</v>
      </c>
      <c r="Y30" s="19">
        <f t="shared" ref="Y30:Y37" si="16">W30/Y$26*100</f>
        <v>88.235294117647072</v>
      </c>
      <c r="Z30" s="26">
        <f>STDEV(Y29:Y31)</f>
        <v>9.8598034355515694</v>
      </c>
      <c r="AA30" s="21">
        <v>995000</v>
      </c>
      <c r="AB30" s="19">
        <f t="shared" si="8"/>
        <v>199000</v>
      </c>
      <c r="AC30" s="22">
        <f t="shared" si="9"/>
        <v>5.1254853273137702</v>
      </c>
      <c r="AD30" s="19">
        <f t="shared" ref="AD30:AD37" si="17">AB30/AD$26*100</f>
        <v>86.521739130434781</v>
      </c>
      <c r="AE30" s="26">
        <f>STDEV(AD29:AD31)</f>
        <v>10.325636908575529</v>
      </c>
      <c r="AF30" s="21">
        <v>1140000</v>
      </c>
      <c r="AG30" s="19">
        <f t="shared" si="10"/>
        <v>228000</v>
      </c>
      <c r="AH30" s="22">
        <f t="shared" si="11"/>
        <v>5.8724153498871328</v>
      </c>
      <c r="AI30" s="19">
        <f t="shared" ref="AI30:AI37" si="18">AG30/AI$26*100</f>
        <v>86.582278481012665</v>
      </c>
      <c r="AJ30" s="26">
        <f>STDEV(AI29:AI31)</f>
        <v>9.5313681940579613</v>
      </c>
      <c r="AK30" s="35">
        <v>5</v>
      </c>
      <c r="AL30" s="27">
        <f t="shared" si="12"/>
        <v>2919100</v>
      </c>
      <c r="AM30" s="27">
        <f t="shared" si="12"/>
        <v>583820</v>
      </c>
      <c r="AN30" s="28">
        <f t="shared" si="12"/>
        <v>15.036989164785552</v>
      </c>
      <c r="AO30" s="19">
        <f t="shared" ref="AO30:AO37" si="19">AM30/AO$26*100</f>
        <v>87.111310056699494</v>
      </c>
      <c r="AP30" s="26">
        <f>STDEV(AO29:AO31)</f>
        <v>9.4117228069758028</v>
      </c>
    </row>
    <row r="31" spans="1:42" s="30" customFormat="1" ht="15.5" customHeight="1" thickTop="1" thickBot="1" x14ac:dyDescent="0.25">
      <c r="A31" s="60"/>
      <c r="B31" s="60"/>
      <c r="C31" s="36">
        <v>6</v>
      </c>
      <c r="D31" s="19">
        <v>5</v>
      </c>
      <c r="E31" s="30">
        <v>114.1</v>
      </c>
      <c r="F31" s="20">
        <v>4430000</v>
      </c>
      <c r="G31" s="21">
        <v>257000</v>
      </c>
      <c r="H31" s="30">
        <f t="shared" si="0"/>
        <v>51400</v>
      </c>
      <c r="I31" s="31">
        <f t="shared" si="1"/>
        <v>1.3238690744920993</v>
      </c>
      <c r="J31" s="19">
        <f t="shared" si="13"/>
        <v>93.115942028985515</v>
      </c>
      <c r="K31" s="32">
        <f>STDEV(I29:I31)</f>
        <v>8.511247848018208E-2</v>
      </c>
      <c r="L31" s="21">
        <v>86600</v>
      </c>
      <c r="M31" s="30">
        <f t="shared" si="2"/>
        <v>17320</v>
      </c>
      <c r="N31" s="31">
        <f t="shared" si="3"/>
        <v>0.44609751693002259</v>
      </c>
      <c r="O31" s="19">
        <f t="shared" si="14"/>
        <v>74.228571428571428</v>
      </c>
      <c r="P31" s="32">
        <f>STDEV(N29:N31)</f>
        <v>5.0726871176999096E-2</v>
      </c>
      <c r="Q31" s="21">
        <v>76100</v>
      </c>
      <c r="R31" s="30">
        <f t="shared" si="4"/>
        <v>15220</v>
      </c>
      <c r="S31" s="31">
        <f t="shared" si="5"/>
        <v>0.39200948081264109</v>
      </c>
      <c r="T31" s="19">
        <f t="shared" si="15"/>
        <v>67.946428571428569</v>
      </c>
      <c r="U31" s="32">
        <f>STDEV(S29:S31)</f>
        <v>6.2387468630494831E-2</v>
      </c>
      <c r="V31" s="21">
        <v>277000</v>
      </c>
      <c r="W31" s="30">
        <f t="shared" si="6"/>
        <v>55400</v>
      </c>
      <c r="X31" s="31">
        <f t="shared" si="7"/>
        <v>1.4268939051918736</v>
      </c>
      <c r="Y31" s="19">
        <f t="shared" si="16"/>
        <v>72.958735733099218</v>
      </c>
      <c r="Z31" s="32">
        <f>STDEV(X29:X31)</f>
        <v>0.1928335693760608</v>
      </c>
      <c r="AA31" s="21">
        <v>826000</v>
      </c>
      <c r="AB31" s="30">
        <f t="shared" si="8"/>
        <v>165200</v>
      </c>
      <c r="AC31" s="31">
        <f t="shared" si="9"/>
        <v>4.2549255079006771</v>
      </c>
      <c r="AD31" s="19">
        <f t="shared" si="17"/>
        <v>71.826086956521735</v>
      </c>
      <c r="AE31" s="32">
        <f>STDEV(AC29:AC31)</f>
        <v>0.6116832717646723</v>
      </c>
      <c r="AF31" s="21">
        <v>948000</v>
      </c>
      <c r="AG31" s="30">
        <f t="shared" si="10"/>
        <v>189600</v>
      </c>
      <c r="AH31" s="31">
        <f t="shared" si="11"/>
        <v>4.8833769751693001</v>
      </c>
      <c r="AI31" s="19">
        <f t="shared" si="18"/>
        <v>72.000000000000014</v>
      </c>
      <c r="AJ31" s="32">
        <f>STDEV(AH29:AH31)</f>
        <v>0.64646199973225982</v>
      </c>
      <c r="AK31" s="36">
        <v>6</v>
      </c>
      <c r="AL31" s="33">
        <f t="shared" si="12"/>
        <v>2470700</v>
      </c>
      <c r="AM31" s="33">
        <f t="shared" si="12"/>
        <v>494140</v>
      </c>
      <c r="AN31" s="34">
        <f t="shared" si="12"/>
        <v>12.727172460496615</v>
      </c>
      <c r="AO31" s="19">
        <f t="shared" si="19"/>
        <v>73.730229782154581</v>
      </c>
      <c r="AP31" s="32">
        <f>STDEV(AN29:AN31)</f>
        <v>1.62463374478405</v>
      </c>
    </row>
    <row r="32" spans="1:42" s="19" customFormat="1" ht="15" customHeight="1" thickBot="1" x14ac:dyDescent="0.25">
      <c r="A32" s="65" t="s">
        <v>55</v>
      </c>
      <c r="B32" s="65"/>
      <c r="C32" s="51">
        <v>7</v>
      </c>
      <c r="D32" s="19">
        <v>5</v>
      </c>
      <c r="E32" s="19">
        <v>114.1</v>
      </c>
      <c r="F32" s="20">
        <v>4430000</v>
      </c>
      <c r="G32" s="21">
        <v>323000</v>
      </c>
      <c r="H32" s="19">
        <f t="shared" si="0"/>
        <v>64600</v>
      </c>
      <c r="I32" s="22">
        <f t="shared" si="1"/>
        <v>1.6638510158013546</v>
      </c>
      <c r="J32" s="19">
        <f t="shared" si="13"/>
        <v>117.02898550724639</v>
      </c>
      <c r="K32" s="26">
        <f>AVERAGE(J32:J34)</f>
        <v>113.16425120772948</v>
      </c>
      <c r="L32" s="21">
        <v>121000</v>
      </c>
      <c r="M32" s="19">
        <f t="shared" si="2"/>
        <v>24200</v>
      </c>
      <c r="N32" s="22">
        <f t="shared" si="3"/>
        <v>0.62330022573363431</v>
      </c>
      <c r="O32" s="19">
        <f t="shared" si="14"/>
        <v>103.71428571428571</v>
      </c>
      <c r="P32" s="26">
        <f>AVERAGE(O32:O34)</f>
        <v>101.42857142857143</v>
      </c>
      <c r="Q32" s="21">
        <v>118000</v>
      </c>
      <c r="R32" s="19">
        <f t="shared" si="4"/>
        <v>23600</v>
      </c>
      <c r="S32" s="22">
        <f t="shared" si="5"/>
        <v>0.60784650112866812</v>
      </c>
      <c r="T32" s="19">
        <f t="shared" si="15"/>
        <v>105.35714285714286</v>
      </c>
      <c r="U32" s="26">
        <f>AVERAGE(T32:T34)</f>
        <v>105.05952380952381</v>
      </c>
      <c r="V32" s="21">
        <v>438000</v>
      </c>
      <c r="W32" s="19">
        <f t="shared" si="6"/>
        <v>87600</v>
      </c>
      <c r="X32" s="22">
        <f t="shared" si="7"/>
        <v>2.2562437923250562</v>
      </c>
      <c r="Y32" s="19">
        <f t="shared" si="16"/>
        <v>115.36435469710273</v>
      </c>
      <c r="Z32" s="26">
        <f>AVERAGE(Y32:Y34)</f>
        <v>110.6233538191396</v>
      </c>
      <c r="AA32" s="21">
        <v>1230000</v>
      </c>
      <c r="AB32" s="19">
        <f t="shared" si="8"/>
        <v>246000</v>
      </c>
      <c r="AC32" s="22">
        <f t="shared" si="9"/>
        <v>6.3360270880361167</v>
      </c>
      <c r="AD32" s="19">
        <f t="shared" si="17"/>
        <v>106.95652173913044</v>
      </c>
      <c r="AE32" s="26">
        <f>AVERAGE(AD32:AD34)</f>
        <v>102.31884057971014</v>
      </c>
      <c r="AF32" s="21">
        <v>1530000</v>
      </c>
      <c r="AG32" s="19">
        <f t="shared" si="10"/>
        <v>306000</v>
      </c>
      <c r="AH32" s="22">
        <f t="shared" si="11"/>
        <v>7.8813995485327313</v>
      </c>
      <c r="AI32" s="19">
        <f t="shared" si="18"/>
        <v>116.20253164556962</v>
      </c>
      <c r="AJ32" s="26">
        <f>AVERAGE(AI32:AI34)</f>
        <v>108.10126582278481</v>
      </c>
      <c r="AK32" s="51">
        <v>7</v>
      </c>
      <c r="AL32" s="24">
        <f t="shared" si="12"/>
        <v>3760000</v>
      </c>
      <c r="AM32" s="24">
        <f t="shared" si="12"/>
        <v>752000</v>
      </c>
      <c r="AN32" s="25">
        <f t="shared" si="12"/>
        <v>19.368668171557562</v>
      </c>
      <c r="AO32" s="19">
        <f t="shared" si="19"/>
        <v>112.20531184720979</v>
      </c>
      <c r="AP32" s="26">
        <f>AVERAGE(AO32:AO34)</f>
        <v>106.48562618123943</v>
      </c>
    </row>
    <row r="33" spans="1:42" s="19" customFormat="1" ht="15.5" customHeight="1" thickTop="1" thickBot="1" x14ac:dyDescent="0.25">
      <c r="A33" s="59"/>
      <c r="B33" s="59"/>
      <c r="C33" s="51">
        <v>8</v>
      </c>
      <c r="D33" s="19">
        <v>5</v>
      </c>
      <c r="E33" s="19">
        <v>114.1</v>
      </c>
      <c r="F33" s="20">
        <v>4430000</v>
      </c>
      <c r="G33" s="21">
        <v>296000</v>
      </c>
      <c r="H33" s="19">
        <f t="shared" si="0"/>
        <v>59200</v>
      </c>
      <c r="I33" s="22">
        <f t="shared" si="1"/>
        <v>1.5247674943566591</v>
      </c>
      <c r="J33" s="19">
        <f t="shared" si="13"/>
        <v>107.24637681159422</v>
      </c>
      <c r="K33" s="26">
        <f>STDEV(J32:J34)</f>
        <v>5.2044592817428095</v>
      </c>
      <c r="L33" s="21">
        <v>113000</v>
      </c>
      <c r="M33" s="19">
        <f t="shared" si="2"/>
        <v>22600</v>
      </c>
      <c r="N33" s="22">
        <f t="shared" si="3"/>
        <v>0.58209029345372465</v>
      </c>
      <c r="O33" s="19">
        <f t="shared" si="14"/>
        <v>96.857142857142861</v>
      </c>
      <c r="P33" s="26">
        <f>STDEV(O32:O34)</f>
        <v>3.9589732744431423</v>
      </c>
      <c r="Q33" s="21">
        <v>115000</v>
      </c>
      <c r="R33" s="19">
        <f t="shared" si="4"/>
        <v>23000</v>
      </c>
      <c r="S33" s="22">
        <f t="shared" si="5"/>
        <v>0.59239277652370204</v>
      </c>
      <c r="T33" s="19">
        <f t="shared" si="15"/>
        <v>102.67857142857142</v>
      </c>
      <c r="U33" s="26">
        <f>STDEV(T32:T34)</f>
        <v>2.2469745343067755</v>
      </c>
      <c r="V33" s="21">
        <v>383000</v>
      </c>
      <c r="W33" s="19">
        <f t="shared" si="6"/>
        <v>76600</v>
      </c>
      <c r="X33" s="22">
        <f t="shared" si="7"/>
        <v>1.9729255079006773</v>
      </c>
      <c r="Y33" s="19">
        <f t="shared" si="16"/>
        <v>100.87796312554873</v>
      </c>
      <c r="Z33" s="26">
        <f>STDEV(Y32:Y34)</f>
        <v>8.4407833322012671</v>
      </c>
      <c r="AA33" s="21">
        <v>1070000</v>
      </c>
      <c r="AB33" s="19">
        <f t="shared" si="8"/>
        <v>214000</v>
      </c>
      <c r="AC33" s="22">
        <f t="shared" si="9"/>
        <v>5.5118284424379231</v>
      </c>
      <c r="AD33" s="19">
        <f t="shared" si="17"/>
        <v>93.043478260869563</v>
      </c>
      <c r="AE33" s="26">
        <f>STDEV(AD32:AD34)</f>
        <v>8.0326993974208829</v>
      </c>
      <c r="AF33" s="21">
        <v>1290000</v>
      </c>
      <c r="AG33" s="19">
        <f t="shared" si="10"/>
        <v>258000</v>
      </c>
      <c r="AH33" s="22">
        <f t="shared" si="11"/>
        <v>6.6451015801354405</v>
      </c>
      <c r="AI33" s="19">
        <f t="shared" si="18"/>
        <v>97.974683544303815</v>
      </c>
      <c r="AJ33" s="26">
        <f>STDEV(AI32:AI34)</f>
        <v>9.2811659644675171</v>
      </c>
      <c r="AK33" s="51">
        <v>8</v>
      </c>
      <c r="AL33" s="27">
        <f t="shared" si="12"/>
        <v>3267000</v>
      </c>
      <c r="AM33" s="27">
        <f t="shared" si="12"/>
        <v>653400</v>
      </c>
      <c r="AN33" s="28">
        <f t="shared" si="12"/>
        <v>16.829106094808125</v>
      </c>
      <c r="AO33" s="19">
        <f t="shared" si="19"/>
        <v>97.493285586392119</v>
      </c>
      <c r="AP33" s="26">
        <f>STDEV(AO32:AO34)</f>
        <v>7.8831232317764854</v>
      </c>
    </row>
    <row r="34" spans="1:42" s="30" customFormat="1" ht="15.5" customHeight="1" thickTop="1" thickBot="1" x14ac:dyDescent="0.25">
      <c r="A34" s="64"/>
      <c r="B34" s="64"/>
      <c r="C34" s="52">
        <v>9</v>
      </c>
      <c r="D34" s="19">
        <v>5</v>
      </c>
      <c r="E34" s="30">
        <v>114.1</v>
      </c>
      <c r="F34" s="20">
        <v>4430000</v>
      </c>
      <c r="G34" s="21">
        <v>318000</v>
      </c>
      <c r="H34" s="30">
        <f t="shared" si="0"/>
        <v>63600</v>
      </c>
      <c r="I34" s="31">
        <f t="shared" si="1"/>
        <v>1.6380948081264108</v>
      </c>
      <c r="J34" s="19">
        <f>H34/J$26*100</f>
        <v>115.21739130434783</v>
      </c>
      <c r="K34" s="32">
        <f>STDEV(I32:I34)</f>
        <v>7.3994018021188324E-2</v>
      </c>
      <c r="L34" s="21">
        <v>121000</v>
      </c>
      <c r="M34" s="30">
        <f t="shared" si="2"/>
        <v>24200</v>
      </c>
      <c r="N34" s="31">
        <f t="shared" si="3"/>
        <v>0.62330022573363431</v>
      </c>
      <c r="O34" s="19">
        <f t="shared" si="14"/>
        <v>103.71428571428571</v>
      </c>
      <c r="P34" s="32">
        <f>STDEV(N32:N34)</f>
        <v>2.3792565495092087E-2</v>
      </c>
      <c r="Q34" s="21">
        <v>120000</v>
      </c>
      <c r="R34" s="30">
        <f t="shared" si="4"/>
        <v>24000</v>
      </c>
      <c r="S34" s="31">
        <f t="shared" si="5"/>
        <v>0.61814898419864561</v>
      </c>
      <c r="T34" s="19">
        <f t="shared" si="15"/>
        <v>107.14285714285714</v>
      </c>
      <c r="U34" s="32">
        <f>STDEV(S32:S34)</f>
        <v>1.2963673575084916E-2</v>
      </c>
      <c r="V34" s="21">
        <v>439000</v>
      </c>
      <c r="W34" s="30">
        <f t="shared" si="6"/>
        <v>87800</v>
      </c>
      <c r="X34" s="31">
        <f t="shared" si="7"/>
        <v>2.2613950338600448</v>
      </c>
      <c r="Y34" s="19">
        <f t="shared" si="16"/>
        <v>115.62774363476736</v>
      </c>
      <c r="Z34" s="32">
        <f>STDEV(X32:X34)</f>
        <v>0.16508101697133806</v>
      </c>
      <c r="AA34" s="21">
        <v>1230000</v>
      </c>
      <c r="AB34" s="30">
        <f t="shared" si="8"/>
        <v>246000</v>
      </c>
      <c r="AC34" s="31">
        <f t="shared" si="9"/>
        <v>6.3360270880361167</v>
      </c>
      <c r="AD34" s="19">
        <f t="shared" si="17"/>
        <v>106.95652173913044</v>
      </c>
      <c r="AE34" s="32">
        <f>STDEV(AC32:AC34)</f>
        <v>0.47585130990184199</v>
      </c>
      <c r="AF34" s="21">
        <v>1450000</v>
      </c>
      <c r="AG34" s="30">
        <f t="shared" si="10"/>
        <v>290000</v>
      </c>
      <c r="AH34" s="31">
        <f t="shared" si="11"/>
        <v>7.4693002257336349</v>
      </c>
      <c r="AI34" s="19">
        <f t="shared" si="18"/>
        <v>110.12658227848102</v>
      </c>
      <c r="AJ34" s="32">
        <f>STDEV(AH32:AH34)</f>
        <v>0.62949211352230094</v>
      </c>
      <c r="AK34" s="52">
        <v>9</v>
      </c>
      <c r="AL34" s="33">
        <f t="shared" si="12"/>
        <v>3678000</v>
      </c>
      <c r="AM34" s="33">
        <f t="shared" si="12"/>
        <v>735600</v>
      </c>
      <c r="AN34" s="34">
        <f t="shared" si="12"/>
        <v>18.946266365688487</v>
      </c>
      <c r="AO34" s="19">
        <f t="shared" si="19"/>
        <v>109.75828111011639</v>
      </c>
      <c r="AP34" s="32">
        <f>STDEV(AN32:AN34)</f>
        <v>1.36076978458638</v>
      </c>
    </row>
    <row r="35" spans="1:42" s="19" customFormat="1" ht="15.5" customHeight="1" thickTop="1" thickBot="1" x14ac:dyDescent="0.25">
      <c r="A35" s="58" t="s">
        <v>30</v>
      </c>
      <c r="B35" s="58"/>
      <c r="C35" s="46">
        <v>10</v>
      </c>
      <c r="D35" s="19">
        <v>5</v>
      </c>
      <c r="E35" s="19">
        <v>114.1</v>
      </c>
      <c r="F35" s="20">
        <v>4430000</v>
      </c>
      <c r="G35" s="21">
        <v>275000</v>
      </c>
      <c r="H35" s="19">
        <f t="shared" si="0"/>
        <v>55000</v>
      </c>
      <c r="I35" s="22">
        <f t="shared" ref="I35:I40" si="20">(G35*$E35/$F35)/$D35</f>
        <v>1.4165914221218963</v>
      </c>
      <c r="J35" s="19">
        <f t="shared" si="13"/>
        <v>99.637681159420282</v>
      </c>
      <c r="K35" s="26">
        <f>AVERAGE(J35:J37)</f>
        <v>103.8647342995169</v>
      </c>
      <c r="L35" s="21">
        <v>111000</v>
      </c>
      <c r="M35" s="19">
        <f t="shared" si="2"/>
        <v>22200</v>
      </c>
      <c r="N35" s="22">
        <f t="shared" si="3"/>
        <v>0.57178781038374715</v>
      </c>
      <c r="O35" s="19">
        <f t="shared" si="14"/>
        <v>95.142857142857153</v>
      </c>
      <c r="P35" s="26">
        <f>AVERAGE(O35:O37)</f>
        <v>98.285714285714292</v>
      </c>
      <c r="Q35" s="21">
        <v>106000</v>
      </c>
      <c r="R35" s="19">
        <f t="shared" si="4"/>
        <v>21200</v>
      </c>
      <c r="S35" s="22">
        <f t="shared" si="5"/>
        <v>0.54603160270880369</v>
      </c>
      <c r="T35" s="19">
        <f t="shared" si="15"/>
        <v>94.642857142857139</v>
      </c>
      <c r="U35" s="26">
        <f>AVERAGE(T35:T37)</f>
        <v>96.130952380952365</v>
      </c>
      <c r="V35" s="21">
        <v>395000</v>
      </c>
      <c r="W35" s="19">
        <f t="shared" si="6"/>
        <v>79000</v>
      </c>
      <c r="X35" s="22">
        <f t="shared" si="7"/>
        <v>2.0347404063205419</v>
      </c>
      <c r="Y35" s="19">
        <f t="shared" si="16"/>
        <v>104.03863037752414</v>
      </c>
      <c r="Z35" s="26">
        <f>AVERAGE(Y35:Y37)</f>
        <v>103.51185250219491</v>
      </c>
      <c r="AA35" s="21">
        <v>1180000</v>
      </c>
      <c r="AB35" s="19">
        <f t="shared" si="8"/>
        <v>236000</v>
      </c>
      <c r="AC35" s="22">
        <f t="shared" si="9"/>
        <v>6.0784650112866814</v>
      </c>
      <c r="AD35" s="19">
        <f t="shared" si="17"/>
        <v>102.60869565217392</v>
      </c>
      <c r="AE35" s="26">
        <f>AVERAGE(AD35:AD37)</f>
        <v>102.60869565217392</v>
      </c>
      <c r="AF35" s="21">
        <v>1390000</v>
      </c>
      <c r="AG35" s="19">
        <f t="shared" si="10"/>
        <v>278000</v>
      </c>
      <c r="AH35" s="22">
        <f t="shared" si="11"/>
        <v>7.1602257336343111</v>
      </c>
      <c r="AI35" s="19">
        <f t="shared" si="18"/>
        <v>105.56962025316456</v>
      </c>
      <c r="AJ35" s="26">
        <f>AVERAGE(AI35:AI37)</f>
        <v>106.32911392405062</v>
      </c>
      <c r="AK35" s="46">
        <v>10</v>
      </c>
      <c r="AL35" s="24">
        <f t="shared" si="12"/>
        <v>3457000</v>
      </c>
      <c r="AM35" s="24">
        <f t="shared" si="12"/>
        <v>691400</v>
      </c>
      <c r="AN35" s="25">
        <f t="shared" si="12"/>
        <v>17.807841986455983</v>
      </c>
      <c r="AO35" s="19">
        <f t="shared" si="19"/>
        <v>103.16323485526708</v>
      </c>
      <c r="AP35" s="26">
        <f>AVERAGE(AO35:AO37)</f>
        <v>103.909280811698</v>
      </c>
    </row>
    <row r="36" spans="1:42" s="19" customFormat="1" ht="15.5" customHeight="1" thickTop="1" thickBot="1" x14ac:dyDescent="0.25">
      <c r="A36" s="59"/>
      <c r="B36" s="59"/>
      <c r="C36" s="46">
        <v>11</v>
      </c>
      <c r="D36" s="19">
        <v>5</v>
      </c>
      <c r="E36" s="19">
        <v>114.1</v>
      </c>
      <c r="F36" s="20">
        <v>4430000</v>
      </c>
      <c r="G36" s="21">
        <v>312000</v>
      </c>
      <c r="H36" s="19">
        <f t="shared" si="0"/>
        <v>62400</v>
      </c>
      <c r="I36" s="22">
        <f t="shared" si="20"/>
        <v>1.6071873589164785</v>
      </c>
      <c r="J36" s="19">
        <f t="shared" si="13"/>
        <v>113.04347826086956</v>
      </c>
      <c r="K36" s="26">
        <f>STDEV(J35:J37)</f>
        <v>7.9572784589512748</v>
      </c>
      <c r="L36" s="21">
        <v>123000</v>
      </c>
      <c r="M36" s="19">
        <f t="shared" si="2"/>
        <v>24600</v>
      </c>
      <c r="N36" s="22">
        <f t="shared" si="3"/>
        <v>0.6336027088036118</v>
      </c>
      <c r="O36" s="19">
        <f t="shared" si="14"/>
        <v>105.42857142857143</v>
      </c>
      <c r="P36" s="26">
        <f>STDEV(O35:O37)</f>
        <v>6.2007241183459119</v>
      </c>
      <c r="Q36" s="21">
        <v>112000</v>
      </c>
      <c r="R36" s="19">
        <f t="shared" si="4"/>
        <v>22400</v>
      </c>
      <c r="S36" s="22">
        <f t="shared" si="5"/>
        <v>0.57693905191873596</v>
      </c>
      <c r="T36" s="19">
        <f t="shared" si="15"/>
        <v>100</v>
      </c>
      <c r="U36" s="26">
        <f>STDEV(T35:T37)</f>
        <v>3.380302586785878</v>
      </c>
      <c r="V36" s="21">
        <v>394000</v>
      </c>
      <c r="W36" s="19">
        <f t="shared" si="6"/>
        <v>78800</v>
      </c>
      <c r="X36" s="22">
        <f t="shared" si="7"/>
        <v>2.0295891647855528</v>
      </c>
      <c r="Y36" s="19">
        <f t="shared" si="16"/>
        <v>103.77524143985953</v>
      </c>
      <c r="Z36" s="26">
        <f>STDEV(Y35:Y37)</f>
        <v>0.69686162714607358</v>
      </c>
      <c r="AA36" s="21">
        <v>1190000</v>
      </c>
      <c r="AB36" s="19">
        <f t="shared" si="8"/>
        <v>238000</v>
      </c>
      <c r="AC36" s="22">
        <f t="shared" si="9"/>
        <v>6.129977426636569</v>
      </c>
      <c r="AD36" s="19">
        <f t="shared" si="17"/>
        <v>103.47826086956522</v>
      </c>
      <c r="AE36" s="26">
        <f>STDEV(AD35:AD37)</f>
        <v>0.86956521739131187</v>
      </c>
      <c r="AF36" s="21">
        <v>1420000</v>
      </c>
      <c r="AG36" s="19">
        <f t="shared" si="10"/>
        <v>284000</v>
      </c>
      <c r="AH36" s="22">
        <f t="shared" si="11"/>
        <v>7.3147629796839722</v>
      </c>
      <c r="AI36" s="19">
        <f t="shared" si="18"/>
        <v>107.84810126582278</v>
      </c>
      <c r="AJ36" s="26">
        <f>STDEV(AI35:AI37)</f>
        <v>1.3154816260016737</v>
      </c>
      <c r="AK36" s="46">
        <v>11</v>
      </c>
      <c r="AL36" s="27">
        <f t="shared" si="12"/>
        <v>3551000</v>
      </c>
      <c r="AM36" s="27">
        <f t="shared" si="12"/>
        <v>710200</v>
      </c>
      <c r="AN36" s="28">
        <f t="shared" si="12"/>
        <v>18.29205869074492</v>
      </c>
      <c r="AO36" s="19">
        <f t="shared" si="19"/>
        <v>105.96836765144732</v>
      </c>
      <c r="AP36" s="26">
        <f>STDEV(AO35:AO37)</f>
        <v>1.8056161751603492</v>
      </c>
    </row>
    <row r="37" spans="1:42" s="30" customFormat="1" ht="15.5" customHeight="1" thickTop="1" thickBot="1" x14ac:dyDescent="0.25">
      <c r="A37" s="60"/>
      <c r="B37" s="60"/>
      <c r="C37" s="47">
        <v>12</v>
      </c>
      <c r="D37" s="19">
        <v>5</v>
      </c>
      <c r="E37" s="30">
        <v>114.1</v>
      </c>
      <c r="F37" s="20">
        <v>4430000</v>
      </c>
      <c r="G37" s="21">
        <v>273000</v>
      </c>
      <c r="H37" s="30">
        <f t="shared" si="0"/>
        <v>54600</v>
      </c>
      <c r="I37" s="31">
        <f t="shared" si="20"/>
        <v>1.4062889390519187</v>
      </c>
      <c r="J37" s="19">
        <f t="shared" si="13"/>
        <v>98.91304347826086</v>
      </c>
      <c r="K37" s="32">
        <f>STDEV(I35:I37)</f>
        <v>0.11313202271688927</v>
      </c>
      <c r="L37" s="21">
        <v>110000</v>
      </c>
      <c r="M37" s="30">
        <f t="shared" si="2"/>
        <v>22000</v>
      </c>
      <c r="N37" s="31">
        <f t="shared" si="3"/>
        <v>0.56663656884875846</v>
      </c>
      <c r="O37" s="19">
        <f t="shared" si="14"/>
        <v>94.285714285714292</v>
      </c>
      <c r="P37" s="32">
        <f>STDEV(N35:N37)</f>
        <v>3.7264998896334757E-2</v>
      </c>
      <c r="Q37" s="21">
        <v>105000</v>
      </c>
      <c r="R37" s="30">
        <f t="shared" si="4"/>
        <v>21000</v>
      </c>
      <c r="S37" s="31">
        <f t="shared" si="5"/>
        <v>0.54088036117381488</v>
      </c>
      <c r="T37" s="19">
        <f t="shared" si="15"/>
        <v>93.75</v>
      </c>
      <c r="U37" s="32">
        <f>STDEV(S35:S37)</f>
        <v>1.950228569618697E-2</v>
      </c>
      <c r="V37" s="21">
        <v>390000</v>
      </c>
      <c r="W37" s="30">
        <f t="shared" si="6"/>
        <v>78000</v>
      </c>
      <c r="X37" s="31">
        <f t="shared" si="7"/>
        <v>2.0089841986455985</v>
      </c>
      <c r="Y37" s="19">
        <f t="shared" si="16"/>
        <v>102.72168568920105</v>
      </c>
      <c r="Z37" s="32">
        <f>STDEV(X35:X37)</f>
        <v>1.3628904044806583E-2</v>
      </c>
      <c r="AA37" s="21">
        <v>1170000</v>
      </c>
      <c r="AB37" s="30">
        <f t="shared" si="8"/>
        <v>234000</v>
      </c>
      <c r="AC37" s="31">
        <f t="shared" si="9"/>
        <v>6.0269525959367947</v>
      </c>
      <c r="AD37" s="19">
        <f t="shared" si="17"/>
        <v>101.7391304347826</v>
      </c>
      <c r="AE37" s="32">
        <f>STDEV(AC35:AC37)</f>
        <v>5.1512415349887153E-2</v>
      </c>
      <c r="AF37" s="21">
        <v>1390000</v>
      </c>
      <c r="AG37" s="30">
        <f t="shared" si="10"/>
        <v>278000</v>
      </c>
      <c r="AH37" s="31">
        <f t="shared" si="11"/>
        <v>7.1602257336343111</v>
      </c>
      <c r="AI37" s="19">
        <f t="shared" si="18"/>
        <v>105.56962025316456</v>
      </c>
      <c r="AJ37" s="32">
        <f>STDEV(AH35:AH37)</f>
        <v>8.922212060659522E-2</v>
      </c>
      <c r="AK37" s="47">
        <v>12</v>
      </c>
      <c r="AL37" s="33">
        <f t="shared" si="12"/>
        <v>3438000</v>
      </c>
      <c r="AM37" s="33">
        <f t="shared" si="12"/>
        <v>687600</v>
      </c>
      <c r="AN37" s="34">
        <f t="shared" si="12"/>
        <v>17.709968397291199</v>
      </c>
      <c r="AO37" s="19">
        <f t="shared" si="19"/>
        <v>102.59623992837959</v>
      </c>
      <c r="AP37" s="32">
        <f>STDEV(AN35:AN37)</f>
        <v>0.3116820404144463</v>
      </c>
    </row>
    <row r="38" spans="1:42" s="19" customFormat="1" ht="15.5" customHeight="1" thickTop="1" thickBot="1" x14ac:dyDescent="0.25">
      <c r="A38" s="58" t="s">
        <v>31</v>
      </c>
      <c r="B38" s="58"/>
      <c r="C38" s="53">
        <v>13</v>
      </c>
      <c r="D38" s="19">
        <v>5</v>
      </c>
      <c r="E38" s="19">
        <v>114.1</v>
      </c>
      <c r="F38" s="20">
        <v>4430000</v>
      </c>
      <c r="G38" s="21">
        <v>267000</v>
      </c>
      <c r="H38" s="19">
        <f t="shared" ref="H38:H40" si="21">G38/$D38</f>
        <v>53400</v>
      </c>
      <c r="I38" s="22">
        <f t="shared" si="20"/>
        <v>1.3753814898419865</v>
      </c>
      <c r="J38" s="19">
        <f>H38/J$26*100</f>
        <v>96.739130434782609</v>
      </c>
      <c r="K38" s="26">
        <f>AVERAGE(J38:J40)</f>
        <v>100.72463768115942</v>
      </c>
      <c r="L38" s="21">
        <v>87000</v>
      </c>
      <c r="M38" s="19">
        <f t="shared" ref="M38:M40" si="22">L38/$D38</f>
        <v>17400</v>
      </c>
      <c r="N38" s="22">
        <f t="shared" ref="N38:N40" si="23">(L38*$E38/$F38)/$D38</f>
        <v>0.44815801354401807</v>
      </c>
      <c r="O38" s="19">
        <f t="shared" ref="O38:O40" si="24">M38/O$26*100</f>
        <v>74.571428571428584</v>
      </c>
      <c r="P38" s="26">
        <f>AVERAGE(O38:O40)</f>
        <v>83</v>
      </c>
      <c r="Q38" s="21">
        <v>75100</v>
      </c>
      <c r="R38" s="19">
        <f t="shared" ref="R38:R40" si="25">Q38/$D38</f>
        <v>15020</v>
      </c>
      <c r="S38" s="22">
        <f t="shared" ref="S38:S40" si="26">(Q38*$E38/$F38)/$D38</f>
        <v>0.38685823927765239</v>
      </c>
      <c r="T38" s="19">
        <f t="shared" ref="T38:T40" si="27">R38/T$26*100</f>
        <v>67.053571428571416</v>
      </c>
      <c r="U38" s="26">
        <f>AVERAGE(T38:T40)</f>
        <v>73.18452380952381</v>
      </c>
      <c r="V38" s="21">
        <v>263000</v>
      </c>
      <c r="W38" s="19">
        <f t="shared" ref="W38:W40" si="28">V38/$D38</f>
        <v>52600</v>
      </c>
      <c r="X38" s="22">
        <f t="shared" ref="X38:X40" si="29">(V38*$E38/$F38)/$D38</f>
        <v>1.3547765237020317</v>
      </c>
      <c r="Y38" s="19">
        <f t="shared" ref="Y38:Y40" si="30">W38/Y$26*100</f>
        <v>69.271290605794562</v>
      </c>
      <c r="Z38" s="26">
        <f>AVERAGE(Y38:Y40)</f>
        <v>76.646180860403874</v>
      </c>
      <c r="AA38" s="21">
        <v>770000</v>
      </c>
      <c r="AB38" s="19">
        <f t="shared" ref="AB38:AB40" si="31">AA38/$D38</f>
        <v>154000</v>
      </c>
      <c r="AC38" s="22">
        <f t="shared" ref="AC38:AC40" si="32">(AA38*$E38/$F38)/$D38</f>
        <v>3.9664559819413094</v>
      </c>
      <c r="AD38" s="19">
        <f t="shared" ref="AD38:AD40" si="33">AB38/AD$26*100</f>
        <v>66.956521739130437</v>
      </c>
      <c r="AE38" s="26">
        <f>AVERAGE(AD38:AD40)</f>
        <v>74.028985507246375</v>
      </c>
      <c r="AF38" s="21">
        <v>919000</v>
      </c>
      <c r="AG38" s="19">
        <f t="shared" ref="AG38:AG40" si="34">AF38/$D38</f>
        <v>183800</v>
      </c>
      <c r="AH38" s="22">
        <f t="shared" ref="AH38:AH40" si="35">(AF38*$E38/$F38)/$D38</f>
        <v>4.7339909706546273</v>
      </c>
      <c r="AI38" s="19">
        <f t="shared" ref="AI38:AI40" si="36">AG38/AI$26*100</f>
        <v>69.797468354430379</v>
      </c>
      <c r="AJ38" s="26">
        <f>AVERAGE(AI38:AI40)</f>
        <v>77.544303797468359</v>
      </c>
      <c r="AK38" s="53">
        <v>13</v>
      </c>
      <c r="AL38" s="24">
        <f t="shared" ref="AL38:AL40" si="37">G38+L38+Q38+V38+AA38+AF38</f>
        <v>2381100</v>
      </c>
      <c r="AM38" s="24">
        <f t="shared" ref="AM38:AM40" si="38">H38+M38+R38+W38+AB38+AG38</f>
        <v>476220</v>
      </c>
      <c r="AN38" s="25">
        <f t="shared" ref="AN38:AN40" si="39">I38+N38+S38+X38+AC38+AH38</f>
        <v>12.265621218961625</v>
      </c>
      <c r="AO38" s="19">
        <f t="shared" ref="AO38:AO40" si="40">AM38/AO$26*100</f>
        <v>71.05640107430618</v>
      </c>
      <c r="AP38" s="26">
        <f>AVERAGE(AO38:AO40)</f>
        <v>78.189595145727637</v>
      </c>
    </row>
    <row r="39" spans="1:42" s="19" customFormat="1" ht="15.5" customHeight="1" thickTop="1" thickBot="1" x14ac:dyDescent="0.25">
      <c r="A39" s="59"/>
      <c r="B39" s="59"/>
      <c r="C39" s="53">
        <v>14</v>
      </c>
      <c r="D39" s="19">
        <v>5</v>
      </c>
      <c r="E39" s="19">
        <v>114.1</v>
      </c>
      <c r="F39" s="20">
        <v>4430000</v>
      </c>
      <c r="G39" s="21">
        <v>297000</v>
      </c>
      <c r="H39" s="19">
        <f t="shared" si="21"/>
        <v>59400</v>
      </c>
      <c r="I39" s="22">
        <f t="shared" si="20"/>
        <v>1.529918735891648</v>
      </c>
      <c r="J39" s="19">
        <f t="shared" ref="J39:J40" si="41">H39/J$26*100</f>
        <v>107.60869565217391</v>
      </c>
      <c r="K39" s="26">
        <f>STDEV(J38:J40)</f>
        <v>5.9864897253109781</v>
      </c>
      <c r="L39" s="21">
        <v>105000</v>
      </c>
      <c r="M39" s="19">
        <f t="shared" si="22"/>
        <v>21000</v>
      </c>
      <c r="N39" s="22">
        <f t="shared" si="23"/>
        <v>0.54088036117381488</v>
      </c>
      <c r="O39" s="19">
        <f t="shared" si="24"/>
        <v>90</v>
      </c>
      <c r="P39" s="26">
        <f>STDEV(O38:O40)</f>
        <v>7.812862236500175</v>
      </c>
      <c r="Q39" s="21">
        <v>93800</v>
      </c>
      <c r="R39" s="19">
        <f t="shared" si="25"/>
        <v>18760</v>
      </c>
      <c r="S39" s="22">
        <f t="shared" si="26"/>
        <v>0.48318645598194132</v>
      </c>
      <c r="T39" s="19">
        <f t="shared" si="27"/>
        <v>83.75</v>
      </c>
      <c r="U39" s="26">
        <f>STDEV(T38:T40)</f>
        <v>9.1892019687853583</v>
      </c>
      <c r="V39" s="21">
        <v>331000</v>
      </c>
      <c r="W39" s="19">
        <f t="shared" si="28"/>
        <v>66200</v>
      </c>
      <c r="X39" s="22">
        <f t="shared" si="29"/>
        <v>1.7050609480812642</v>
      </c>
      <c r="Y39" s="19">
        <f t="shared" si="30"/>
        <v>87.181738366988597</v>
      </c>
      <c r="Z39" s="26">
        <f>STDEV(Y38:Y40)</f>
        <v>9.3642083413333719</v>
      </c>
      <c r="AA39" s="21">
        <v>958000</v>
      </c>
      <c r="AB39" s="19">
        <f t="shared" si="31"/>
        <v>191600</v>
      </c>
      <c r="AC39" s="22">
        <f t="shared" si="32"/>
        <v>4.9348893905191868</v>
      </c>
      <c r="AD39" s="19">
        <f t="shared" si="33"/>
        <v>83.304347826086953</v>
      </c>
      <c r="AE39" s="26">
        <f>STDEV(AD38:AD40)</f>
        <v>8.3935943409800622</v>
      </c>
      <c r="AF39" s="21">
        <v>1160000</v>
      </c>
      <c r="AG39" s="19">
        <f t="shared" si="34"/>
        <v>232000</v>
      </c>
      <c r="AH39" s="22">
        <f t="shared" si="35"/>
        <v>5.9754401805869071</v>
      </c>
      <c r="AI39" s="19">
        <f t="shared" si="36"/>
        <v>88.101265822784811</v>
      </c>
      <c r="AJ39" s="26">
        <f>STDEV(AI38:AI40)</f>
        <v>9.4699450366385776</v>
      </c>
      <c r="AK39" s="53">
        <v>14</v>
      </c>
      <c r="AL39" s="27">
        <f t="shared" si="37"/>
        <v>2944800</v>
      </c>
      <c r="AM39" s="27">
        <f t="shared" si="38"/>
        <v>588960</v>
      </c>
      <c r="AN39" s="28">
        <f t="shared" si="39"/>
        <v>15.169376072234762</v>
      </c>
      <c r="AO39" s="19">
        <f t="shared" si="40"/>
        <v>87.878245299910475</v>
      </c>
      <c r="AP39" s="26">
        <f>STDEV(AO38:AO40)</f>
        <v>8.6972051620515227</v>
      </c>
    </row>
    <row r="40" spans="1:42" s="30" customFormat="1" ht="15.5" customHeight="1" thickTop="1" thickBot="1" x14ac:dyDescent="0.25">
      <c r="A40" s="60"/>
      <c r="B40" s="60"/>
      <c r="C40" s="54">
        <v>15</v>
      </c>
      <c r="D40" s="19">
        <v>5</v>
      </c>
      <c r="E40" s="30">
        <v>114.1</v>
      </c>
      <c r="F40" s="20">
        <v>4430000</v>
      </c>
      <c r="G40" s="21">
        <v>270000</v>
      </c>
      <c r="H40" s="30">
        <f t="shared" si="21"/>
        <v>54000</v>
      </c>
      <c r="I40" s="31">
        <f t="shared" si="20"/>
        <v>1.3908352144469527</v>
      </c>
      <c r="J40" s="19">
        <f t="shared" si="41"/>
        <v>97.826086956521735</v>
      </c>
      <c r="K40" s="32">
        <f>STDEV(I38:I40)</f>
        <v>8.511247848018208E-2</v>
      </c>
      <c r="L40" s="21">
        <v>98500</v>
      </c>
      <c r="M40" s="30">
        <f t="shared" si="22"/>
        <v>19700</v>
      </c>
      <c r="N40" s="31">
        <f t="shared" si="23"/>
        <v>0.50739729119638821</v>
      </c>
      <c r="O40" s="19">
        <f t="shared" si="24"/>
        <v>84.428571428571431</v>
      </c>
      <c r="P40" s="32">
        <f>STDEV(N38:N40)</f>
        <v>4.6953597203105282E-2</v>
      </c>
      <c r="Q40" s="21">
        <v>77000</v>
      </c>
      <c r="R40" s="30">
        <f t="shared" si="25"/>
        <v>15400</v>
      </c>
      <c r="S40" s="31">
        <f t="shared" si="26"/>
        <v>0.39664559819413092</v>
      </c>
      <c r="T40" s="19">
        <f t="shared" si="27"/>
        <v>68.75</v>
      </c>
      <c r="U40" s="32">
        <f>STDEV(S38:S40)</f>
        <v>5.3016094717608708E-2</v>
      </c>
      <c r="V40" s="21">
        <v>279000</v>
      </c>
      <c r="W40" s="30">
        <f t="shared" si="28"/>
        <v>55800</v>
      </c>
      <c r="X40" s="31">
        <f t="shared" si="29"/>
        <v>1.437196388261851</v>
      </c>
      <c r="Y40" s="19">
        <f t="shared" si="30"/>
        <v>73.485513608428448</v>
      </c>
      <c r="Z40" s="32">
        <f>STDEV(X38:X40)</f>
        <v>0.18314094501412348</v>
      </c>
      <c r="AA40" s="21">
        <v>826000</v>
      </c>
      <c r="AB40" s="30">
        <f t="shared" si="31"/>
        <v>165200</v>
      </c>
      <c r="AC40" s="31">
        <f t="shared" si="32"/>
        <v>4.2549255079006771</v>
      </c>
      <c r="AD40" s="19">
        <f t="shared" si="33"/>
        <v>71.826086956521735</v>
      </c>
      <c r="AE40" s="32">
        <f>STDEV(AC38:AC40)</f>
        <v>0.497230465666681</v>
      </c>
      <c r="AF40" s="21">
        <v>984000</v>
      </c>
      <c r="AG40" s="30">
        <f t="shared" si="34"/>
        <v>196800</v>
      </c>
      <c r="AH40" s="31">
        <f t="shared" si="35"/>
        <v>5.0688216704288944</v>
      </c>
      <c r="AI40" s="19">
        <f t="shared" si="36"/>
        <v>74.734177215189874</v>
      </c>
      <c r="AJ40" s="32">
        <f>STDEV(AH38:AH40)</f>
        <v>0.64229599372277235</v>
      </c>
      <c r="AK40" s="54">
        <v>15</v>
      </c>
      <c r="AL40" s="33">
        <f t="shared" si="37"/>
        <v>2534500</v>
      </c>
      <c r="AM40" s="33">
        <f t="shared" si="38"/>
        <v>506900</v>
      </c>
      <c r="AN40" s="34">
        <f t="shared" si="39"/>
        <v>13.055821670428895</v>
      </c>
      <c r="AO40" s="19">
        <f t="shared" si="40"/>
        <v>75.634139062966284</v>
      </c>
      <c r="AP40" s="32">
        <f>STDEV(AN38:AN40)</f>
        <v>1.5012950637588052</v>
      </c>
    </row>
    <row r="41" spans="1:42" x14ac:dyDescent="0.2">
      <c r="F41"/>
      <c r="K41"/>
      <c r="P41"/>
      <c r="U41"/>
      <c r="Z41"/>
      <c r="AE41"/>
      <c r="AJ41"/>
    </row>
    <row r="42" spans="1:42" x14ac:dyDescent="0.2">
      <c r="F42"/>
      <c r="K42"/>
      <c r="P42"/>
      <c r="U42"/>
      <c r="Z42"/>
      <c r="AE42"/>
      <c r="AJ42"/>
    </row>
    <row r="43" spans="1:42" x14ac:dyDescent="0.2"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U43"/>
      <c r="Z43"/>
      <c r="AE43"/>
      <c r="AJ43"/>
    </row>
    <row r="44" spans="1:42" x14ac:dyDescent="0.2">
      <c r="E44" s="19"/>
      <c r="F44" s="19"/>
      <c r="G44" s="19"/>
      <c r="H44" s="19"/>
      <c r="I44" s="19"/>
      <c r="J44" s="56" t="s">
        <v>0</v>
      </c>
      <c r="K44" s="56"/>
      <c r="L44" s="56"/>
      <c r="M44" s="56"/>
      <c r="N44" s="56"/>
      <c r="O44" s="56"/>
      <c r="P44" s="56"/>
      <c r="U44"/>
      <c r="Z44"/>
      <c r="AE44"/>
      <c r="AJ44"/>
    </row>
    <row r="45" spans="1:42" ht="15" customHeight="1" x14ac:dyDescent="0.2">
      <c r="E45" s="19"/>
      <c r="F45" s="19"/>
      <c r="G45" s="19"/>
      <c r="H45" s="19"/>
      <c r="I45" s="19"/>
      <c r="J45" s="37" t="s">
        <v>7</v>
      </c>
      <c r="K45" s="37" t="s">
        <v>8</v>
      </c>
      <c r="L45" s="37" t="s">
        <v>9</v>
      </c>
      <c r="M45" s="37" t="s">
        <v>10</v>
      </c>
      <c r="N45" s="37" t="s">
        <v>11</v>
      </c>
      <c r="O45" s="38" t="s">
        <v>12</v>
      </c>
      <c r="P45" s="37" t="s">
        <v>23</v>
      </c>
      <c r="U45"/>
      <c r="Z45"/>
      <c r="AE45"/>
      <c r="AJ45"/>
    </row>
    <row r="46" spans="1:42" ht="15" customHeight="1" x14ac:dyDescent="0.2">
      <c r="E46" s="55" t="s">
        <v>28</v>
      </c>
      <c r="F46" s="55"/>
      <c r="G46" s="55"/>
      <c r="H46" s="56" t="s">
        <v>24</v>
      </c>
      <c r="I46" s="26" t="s">
        <v>25</v>
      </c>
      <c r="J46" s="19">
        <f>K29</f>
        <v>90.217391304347828</v>
      </c>
      <c r="K46" s="19">
        <f>P29</f>
        <v>76.400000000000006</v>
      </c>
      <c r="L46" s="19">
        <f>U29</f>
        <v>68.482142857142847</v>
      </c>
      <c r="M46" s="19">
        <f>Z29</f>
        <v>76.997366110623361</v>
      </c>
      <c r="N46" s="19">
        <f>AE29</f>
        <v>74.985507246376812</v>
      </c>
      <c r="O46" s="19">
        <f>AJ29</f>
        <v>75.74683544303798</v>
      </c>
      <c r="P46" s="39">
        <f>AP29</f>
        <v>76.599025166616926</v>
      </c>
      <c r="U46"/>
      <c r="Z46"/>
      <c r="AE46"/>
      <c r="AJ46"/>
    </row>
    <row r="47" spans="1:42" ht="16" thickBot="1" x14ac:dyDescent="0.25">
      <c r="E47" s="55"/>
      <c r="F47" s="55"/>
      <c r="G47" s="55"/>
      <c r="H47" s="57"/>
      <c r="I47" s="40" t="s">
        <v>26</v>
      </c>
      <c r="J47" s="12">
        <f>STDEV(J29:J31)</f>
        <v>5.9864897253109781</v>
      </c>
      <c r="K47" s="12">
        <f>P30</f>
        <v>8.4407176404446957</v>
      </c>
      <c r="L47" s="12">
        <f>U30</f>
        <v>10.813528469430528</v>
      </c>
      <c r="M47" s="12">
        <f>Z30</f>
        <v>9.8598034355515694</v>
      </c>
      <c r="N47" s="12">
        <f>AE30</f>
        <v>10.325636908575529</v>
      </c>
      <c r="O47" s="12">
        <f>AJ30</f>
        <v>9.5313681940579613</v>
      </c>
      <c r="P47" s="40">
        <f>AP30</f>
        <v>9.4117228069758028</v>
      </c>
      <c r="U47"/>
      <c r="Z47"/>
      <c r="AE47"/>
      <c r="AJ47"/>
    </row>
    <row r="48" spans="1:42" ht="16" thickTop="1" x14ac:dyDescent="0.2">
      <c r="E48" s="55" t="s">
        <v>55</v>
      </c>
      <c r="F48" s="55"/>
      <c r="G48" s="55"/>
      <c r="H48" s="56" t="s">
        <v>24</v>
      </c>
      <c r="I48" s="26" t="s">
        <v>25</v>
      </c>
      <c r="J48" s="19">
        <f>K32</f>
        <v>113.16425120772948</v>
      </c>
      <c r="K48" s="19">
        <f>P32</f>
        <v>101.42857142857143</v>
      </c>
      <c r="L48" s="19">
        <f>U32</f>
        <v>105.05952380952381</v>
      </c>
      <c r="M48" s="19">
        <f>Z32</f>
        <v>110.6233538191396</v>
      </c>
      <c r="N48" s="19">
        <f>AE32</f>
        <v>102.31884057971014</v>
      </c>
      <c r="O48" s="19">
        <f>AJ32</f>
        <v>108.10126582278481</v>
      </c>
      <c r="P48" s="26">
        <f>AP32</f>
        <v>106.48562618123943</v>
      </c>
      <c r="U48"/>
      <c r="Z48"/>
      <c r="AE48"/>
      <c r="AJ48"/>
    </row>
    <row r="49" spans="3:36" ht="16" thickBot="1" x14ac:dyDescent="0.25">
      <c r="E49" s="55"/>
      <c r="F49" s="55"/>
      <c r="G49" s="55"/>
      <c r="H49" s="57"/>
      <c r="I49" s="40" t="s">
        <v>26</v>
      </c>
      <c r="J49" s="19">
        <f>K33</f>
        <v>5.2044592817428095</v>
      </c>
      <c r="K49" s="19">
        <f>P33</f>
        <v>3.9589732744431423</v>
      </c>
      <c r="L49" s="19">
        <f>U33</f>
        <v>2.2469745343067755</v>
      </c>
      <c r="M49" s="19">
        <f>Z33</f>
        <v>8.4407833322012671</v>
      </c>
      <c r="N49" s="19">
        <f>AE33</f>
        <v>8.0326993974208829</v>
      </c>
      <c r="O49" s="19">
        <f>AJ33</f>
        <v>9.2811659644675171</v>
      </c>
      <c r="P49" s="26">
        <f>AP33</f>
        <v>7.8831232317764854</v>
      </c>
      <c r="U49"/>
      <c r="Z49"/>
      <c r="AE49"/>
      <c r="AJ49"/>
    </row>
    <row r="50" spans="3:36" ht="16" thickTop="1" x14ac:dyDescent="0.2">
      <c r="E50" s="55" t="s">
        <v>30</v>
      </c>
      <c r="F50" s="55"/>
      <c r="G50" s="55"/>
      <c r="H50" s="56" t="s">
        <v>24</v>
      </c>
      <c r="I50" s="26" t="s">
        <v>25</v>
      </c>
      <c r="J50" s="19">
        <f>K35</f>
        <v>103.8647342995169</v>
      </c>
      <c r="K50" s="19">
        <f>P35</f>
        <v>98.285714285714292</v>
      </c>
      <c r="L50" s="19">
        <f>U35</f>
        <v>96.130952380952365</v>
      </c>
      <c r="M50" s="19">
        <f>Z35</f>
        <v>103.51185250219491</v>
      </c>
      <c r="N50" s="19">
        <f>AE35</f>
        <v>102.60869565217392</v>
      </c>
      <c r="O50" s="19">
        <f>AJ35</f>
        <v>106.32911392405062</v>
      </c>
      <c r="P50" s="26">
        <f>AP35</f>
        <v>103.909280811698</v>
      </c>
      <c r="U50"/>
      <c r="Z50"/>
      <c r="AE50"/>
      <c r="AJ50"/>
    </row>
    <row r="51" spans="3:36" ht="16" thickBot="1" x14ac:dyDescent="0.25">
      <c r="D51" s="19"/>
      <c r="E51" s="55"/>
      <c r="F51" s="55"/>
      <c r="G51" s="55"/>
      <c r="H51" s="57"/>
      <c r="I51" s="40" t="s">
        <v>26</v>
      </c>
      <c r="J51" s="19">
        <f>K36</f>
        <v>7.9572784589512748</v>
      </c>
      <c r="K51" s="19">
        <f>P36</f>
        <v>6.2007241183459119</v>
      </c>
      <c r="L51" s="19">
        <f>U36</f>
        <v>3.380302586785878</v>
      </c>
      <c r="M51" s="19">
        <f>Z36</f>
        <v>0.69686162714607358</v>
      </c>
      <c r="N51" s="19">
        <f>AE36</f>
        <v>0.86956521739131187</v>
      </c>
      <c r="O51" s="19">
        <f>AJ36</f>
        <v>1.3154816260016737</v>
      </c>
      <c r="P51" s="26">
        <f>AP36</f>
        <v>1.8056161751603492</v>
      </c>
      <c r="U51"/>
      <c r="Z51"/>
      <c r="AE51"/>
      <c r="AJ51"/>
    </row>
    <row r="52" spans="3:36" ht="16" thickTop="1" x14ac:dyDescent="0.2">
      <c r="C52" s="41"/>
      <c r="D52" s="19"/>
      <c r="E52" s="55" t="s">
        <v>31</v>
      </c>
      <c r="F52" s="55"/>
      <c r="G52" s="55"/>
      <c r="H52" s="56" t="s">
        <v>24</v>
      </c>
      <c r="I52" s="26" t="s">
        <v>25</v>
      </c>
      <c r="J52" s="19">
        <f>K38</f>
        <v>100.72463768115942</v>
      </c>
      <c r="K52" s="19">
        <f>P38</f>
        <v>83</v>
      </c>
      <c r="L52" s="19">
        <f>U38</f>
        <v>73.18452380952381</v>
      </c>
      <c r="M52" s="19">
        <f>Z38</f>
        <v>76.646180860403874</v>
      </c>
      <c r="N52" s="19">
        <f>AE38</f>
        <v>74.028985507246375</v>
      </c>
      <c r="O52" s="19">
        <f>AJ38</f>
        <v>77.544303797468359</v>
      </c>
      <c r="P52" s="19">
        <f>AP38</f>
        <v>78.189595145727637</v>
      </c>
      <c r="U52"/>
      <c r="Z52"/>
      <c r="AE52"/>
      <c r="AJ52"/>
    </row>
    <row r="53" spans="3:36" ht="16" thickBot="1" x14ac:dyDescent="0.25">
      <c r="C53" s="41"/>
      <c r="D53" s="19"/>
      <c r="E53" s="55"/>
      <c r="F53" s="55"/>
      <c r="G53" s="55"/>
      <c r="H53" s="57"/>
      <c r="I53" s="40" t="s">
        <v>26</v>
      </c>
      <c r="J53" s="19">
        <f>STDEV(J38:J40)</f>
        <v>5.9864897253109781</v>
      </c>
      <c r="K53" s="19">
        <f>P39</f>
        <v>7.812862236500175</v>
      </c>
      <c r="L53" s="19">
        <f>U39</f>
        <v>9.1892019687853583</v>
      </c>
      <c r="M53" s="19">
        <f>Z39</f>
        <v>9.3642083413333719</v>
      </c>
      <c r="N53" s="19">
        <f>AE39</f>
        <v>8.3935943409800622</v>
      </c>
      <c r="O53" s="19">
        <f>AJ39</f>
        <v>9.4699450366385776</v>
      </c>
      <c r="P53" s="19">
        <f>AP39</f>
        <v>8.6972051620515227</v>
      </c>
      <c r="U53"/>
      <c r="Z53"/>
      <c r="AE53"/>
      <c r="AJ53"/>
    </row>
    <row r="54" spans="3:36" ht="16" thickTop="1" x14ac:dyDescent="0.2">
      <c r="C54" s="41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U54"/>
      <c r="Z54"/>
      <c r="AE54"/>
      <c r="AJ54"/>
    </row>
    <row r="55" spans="3:36" x14ac:dyDescent="0.2">
      <c r="C55" s="41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U55"/>
      <c r="Z55"/>
      <c r="AE55"/>
      <c r="AJ55"/>
    </row>
    <row r="56" spans="3:36" x14ac:dyDescent="0.2">
      <c r="C56" s="41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U56"/>
      <c r="Z56"/>
      <c r="AE56"/>
      <c r="AJ56"/>
    </row>
    <row r="57" spans="3:36" x14ac:dyDescent="0.2">
      <c r="C57" s="41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U57"/>
      <c r="Z57"/>
      <c r="AE57"/>
      <c r="AJ57"/>
    </row>
    <row r="58" spans="3:36" x14ac:dyDescent="0.2">
      <c r="C58" s="41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U58"/>
      <c r="Z58"/>
      <c r="AE58"/>
      <c r="AJ58"/>
    </row>
    <row r="59" spans="3:36" x14ac:dyDescent="0.2">
      <c r="C59" s="4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U59"/>
      <c r="Z59"/>
      <c r="AE59"/>
      <c r="AJ59"/>
    </row>
    <row r="60" spans="3:36" x14ac:dyDescent="0.2">
      <c r="C60" s="41"/>
      <c r="D60" s="19"/>
      <c r="E60" s="19"/>
      <c r="F60" s="19"/>
      <c r="G60" s="19"/>
      <c r="H60" s="19"/>
      <c r="I60" s="19"/>
      <c r="J60" s="56" t="s">
        <v>0</v>
      </c>
      <c r="K60" s="56"/>
      <c r="L60" s="56"/>
      <c r="M60" s="56"/>
      <c r="N60" s="56"/>
      <c r="O60" s="56"/>
      <c r="P60" s="56"/>
      <c r="U60"/>
      <c r="Z60"/>
      <c r="AE60"/>
      <c r="AJ60"/>
    </row>
    <row r="61" spans="3:36" x14ac:dyDescent="0.2">
      <c r="C61" s="41"/>
      <c r="D61" s="19"/>
      <c r="E61" s="19"/>
      <c r="F61" s="19"/>
      <c r="G61" s="19"/>
      <c r="H61" s="61"/>
      <c r="I61" s="62"/>
      <c r="J61" s="37" t="s">
        <v>7</v>
      </c>
      <c r="K61" s="37" t="s">
        <v>8</v>
      </c>
      <c r="L61" s="37" t="s">
        <v>9</v>
      </c>
      <c r="M61" s="37" t="s">
        <v>10</v>
      </c>
      <c r="N61" s="37" t="s">
        <v>11</v>
      </c>
      <c r="O61" s="38" t="s">
        <v>12</v>
      </c>
      <c r="P61" s="37" t="s">
        <v>23</v>
      </c>
      <c r="U61"/>
      <c r="Z61"/>
      <c r="AE61"/>
      <c r="AJ61"/>
    </row>
    <row r="62" spans="3:36" x14ac:dyDescent="0.2">
      <c r="C62" s="41"/>
      <c r="D62" s="19"/>
      <c r="E62" s="55" t="s">
        <v>22</v>
      </c>
      <c r="F62" s="55"/>
      <c r="G62" s="55"/>
      <c r="H62" s="56" t="s">
        <v>27</v>
      </c>
      <c r="I62" s="26" t="s">
        <v>25</v>
      </c>
      <c r="J62" s="42">
        <f>K26</f>
        <v>1.4217426636568848</v>
      </c>
      <c r="K62" s="42">
        <f>P26</f>
        <v>0.60097817908201645</v>
      </c>
      <c r="L62" s="42">
        <f>U26</f>
        <v>0.57693905191873596</v>
      </c>
      <c r="M62" s="42">
        <f>Z26</f>
        <v>1.9557547027840483</v>
      </c>
      <c r="N62" s="42">
        <f>AE26</f>
        <v>5.9239277652370204</v>
      </c>
      <c r="O62" s="42">
        <f>AJ26</f>
        <v>6.782468021068472</v>
      </c>
      <c r="P62" s="43">
        <f>AP26</f>
        <v>17.261810383747179</v>
      </c>
      <c r="U62"/>
      <c r="Z62"/>
      <c r="AE62"/>
      <c r="AJ62"/>
    </row>
    <row r="63" spans="3:36" ht="16" thickBot="1" x14ac:dyDescent="0.25">
      <c r="C63" s="41"/>
      <c r="D63" s="19"/>
      <c r="E63" s="55"/>
      <c r="F63" s="55"/>
      <c r="G63" s="55"/>
      <c r="H63" s="57"/>
      <c r="I63" s="40" t="s">
        <v>26</v>
      </c>
      <c r="J63" s="42">
        <f>K27</f>
        <v>3.5688848242638294E-2</v>
      </c>
      <c r="K63" s="42">
        <f>P27</f>
        <v>4.4412346351924141E-2</v>
      </c>
      <c r="L63" s="42">
        <f>U27</f>
        <v>2.3605954257086319E-2</v>
      </c>
      <c r="M63" s="42">
        <f>Z27</f>
        <v>9.5309569586499471E-2</v>
      </c>
      <c r="N63" s="42">
        <f>AE27</f>
        <v>0.58506857088560815</v>
      </c>
      <c r="O63" s="42">
        <f>AJ27</f>
        <v>0.33516074490099484</v>
      </c>
      <c r="P63" s="43">
        <f>AP27</f>
        <v>1.0173017349878415</v>
      </c>
      <c r="U63"/>
      <c r="Z63"/>
      <c r="AE63"/>
      <c r="AJ63"/>
    </row>
    <row r="64" spans="3:36" ht="16" thickTop="1" x14ac:dyDescent="0.2">
      <c r="C64" s="41"/>
      <c r="D64" s="19"/>
      <c r="E64" s="55" t="s">
        <v>28</v>
      </c>
      <c r="F64" s="55"/>
      <c r="G64" s="55"/>
      <c r="H64" s="56" t="s">
        <v>27</v>
      </c>
      <c r="I64" s="44" t="s">
        <v>25</v>
      </c>
      <c r="J64" s="28">
        <f>AVERAGE(I29:I31)</f>
        <v>1.2826591422121896</v>
      </c>
      <c r="K64" s="28">
        <f>AVERAGE(N29:N31)</f>
        <v>0.45914732881866066</v>
      </c>
      <c r="L64" s="28">
        <f>AVERAGE(S30:S32)</f>
        <v>0.48627720090293453</v>
      </c>
      <c r="M64" s="28">
        <f>AVERAGE(X29:X31)</f>
        <v>1.5058796087283672</v>
      </c>
      <c r="N64" s="28">
        <f>AVERAGE(AC29:AC31)</f>
        <v>4.4420872836719338</v>
      </c>
      <c r="O64" s="28">
        <f>AVERAGE(AH29:AH31)</f>
        <v>5.1375048908954097</v>
      </c>
      <c r="P64" s="28">
        <f>AVERAGE(AN29:AN31)</f>
        <v>13.222378480060195</v>
      </c>
      <c r="U64"/>
      <c r="Z64"/>
      <c r="AE64"/>
      <c r="AJ64"/>
    </row>
    <row r="65" spans="3:36" ht="16" thickBot="1" x14ac:dyDescent="0.25">
      <c r="C65" s="41"/>
      <c r="D65" s="19"/>
      <c r="E65" s="55"/>
      <c r="F65" s="55"/>
      <c r="G65" s="55"/>
      <c r="H65" s="57"/>
      <c r="I65" s="40" t="s">
        <v>26</v>
      </c>
      <c r="J65" s="45">
        <f>K31</f>
        <v>8.511247848018208E-2</v>
      </c>
      <c r="K65" s="12">
        <f>P31</f>
        <v>5.0726871176999096E-2</v>
      </c>
      <c r="L65" s="12">
        <f>U31</f>
        <v>6.2387468630494831E-2</v>
      </c>
      <c r="M65" s="12">
        <f>Z31</f>
        <v>0.1928335693760608</v>
      </c>
      <c r="N65" s="12">
        <f>AE31</f>
        <v>0.6116832717646723</v>
      </c>
      <c r="O65" s="12">
        <f>AJ31</f>
        <v>0.64646199973225982</v>
      </c>
      <c r="P65" s="40">
        <f>AP31</f>
        <v>1.62463374478405</v>
      </c>
      <c r="U65"/>
      <c r="Z65"/>
      <c r="AE65"/>
      <c r="AJ65"/>
    </row>
    <row r="66" spans="3:36" ht="16" thickTop="1" x14ac:dyDescent="0.2">
      <c r="C66" s="41"/>
      <c r="D66" s="19"/>
      <c r="E66" s="55" t="s">
        <v>55</v>
      </c>
      <c r="F66" s="55"/>
      <c r="G66" s="55"/>
      <c r="H66" s="56" t="s">
        <v>27</v>
      </c>
      <c r="I66" s="44" t="s">
        <v>25</v>
      </c>
      <c r="J66" s="28">
        <f>AVERAGE(I32:I34)</f>
        <v>1.6089044394281415</v>
      </c>
      <c r="K66" s="28">
        <f>AVERAGE(N32:N34)</f>
        <v>0.60956358164033109</v>
      </c>
      <c r="L66" s="28">
        <f>AVERAGE(S32:S34)</f>
        <v>0.60612942061700525</v>
      </c>
      <c r="M66" s="28">
        <f>AVERAGE(X32:X34)</f>
        <v>2.1635214446952595</v>
      </c>
      <c r="N66" s="28">
        <f>AVERAGE(AC32:AC34)</f>
        <v>6.061294206170051</v>
      </c>
      <c r="O66" s="28">
        <f>AVERAGE(AH32:AH34)</f>
        <v>7.3319337848006017</v>
      </c>
      <c r="P66" s="28">
        <f>AVERAGE(AN32:AN34)</f>
        <v>18.38134687735139</v>
      </c>
      <c r="U66"/>
      <c r="Z66"/>
      <c r="AE66"/>
      <c r="AJ66"/>
    </row>
    <row r="67" spans="3:36" ht="16" thickBot="1" x14ac:dyDescent="0.25">
      <c r="D67" s="19"/>
      <c r="E67" s="55"/>
      <c r="F67" s="55"/>
      <c r="G67" s="55"/>
      <c r="H67" s="57"/>
      <c r="I67" s="40" t="s">
        <v>26</v>
      </c>
      <c r="J67" s="45">
        <f>K34</f>
        <v>7.3994018021188324E-2</v>
      </c>
      <c r="K67" s="12">
        <f>P34</f>
        <v>2.3792565495092087E-2</v>
      </c>
      <c r="L67" s="12">
        <f>U34</f>
        <v>1.2963673575084916E-2</v>
      </c>
      <c r="M67" s="12">
        <f>Z34</f>
        <v>0.16508101697133806</v>
      </c>
      <c r="N67" s="12">
        <f>AE34</f>
        <v>0.47585130990184199</v>
      </c>
      <c r="O67" s="12">
        <f>AJ34</f>
        <v>0.62949211352230094</v>
      </c>
      <c r="P67" s="40">
        <f>AP34</f>
        <v>1.36076978458638</v>
      </c>
      <c r="U67"/>
      <c r="Z67"/>
      <c r="AE67"/>
      <c r="AJ67"/>
    </row>
    <row r="68" spans="3:36" ht="16" thickTop="1" x14ac:dyDescent="0.2">
      <c r="D68" s="19"/>
      <c r="E68" s="55" t="s">
        <v>30</v>
      </c>
      <c r="F68" s="55"/>
      <c r="G68" s="55"/>
      <c r="H68" s="56" t="s">
        <v>27</v>
      </c>
      <c r="I68" s="44" t="s">
        <v>25</v>
      </c>
      <c r="J68" s="28">
        <f>AVERAGE(I35:I37)</f>
        <v>1.4766892400300977</v>
      </c>
      <c r="K68" s="28">
        <f>AVERAGE(N35:N37)</f>
        <v>0.59067569601203906</v>
      </c>
      <c r="L68" s="28">
        <f>AVERAGE(S35:S37)</f>
        <v>0.55461700526711821</v>
      </c>
      <c r="M68" s="28">
        <f>AVERAGE(X35:X37)</f>
        <v>2.0244379232505643</v>
      </c>
      <c r="N68" s="28">
        <f>AVERAGE(AC35:AC37)</f>
        <v>6.0784650112866814</v>
      </c>
      <c r="O68" s="28">
        <f>AVERAGE(AH35:AH37)</f>
        <v>7.2117381489841987</v>
      </c>
      <c r="P68" s="28">
        <f>AVERAGE(AN35:AN37)</f>
        <v>17.936623024830702</v>
      </c>
      <c r="U68"/>
      <c r="Z68"/>
      <c r="AE68"/>
      <c r="AJ68"/>
    </row>
    <row r="69" spans="3:36" ht="16" thickBot="1" x14ac:dyDescent="0.25">
      <c r="D69" s="19"/>
      <c r="E69" s="55"/>
      <c r="F69" s="55"/>
      <c r="G69" s="55"/>
      <c r="H69" s="57"/>
      <c r="I69" s="40" t="s">
        <v>26</v>
      </c>
      <c r="J69" s="45">
        <f>K37</f>
        <v>0.11313202271688927</v>
      </c>
      <c r="K69" s="12">
        <f>P37</f>
        <v>3.7264998896334757E-2</v>
      </c>
      <c r="L69" s="12">
        <f>U37</f>
        <v>1.950228569618697E-2</v>
      </c>
      <c r="M69" s="12">
        <f>Z37</f>
        <v>1.3628904044806583E-2</v>
      </c>
      <c r="N69" s="12">
        <f>AE37</f>
        <v>5.1512415349887153E-2</v>
      </c>
      <c r="O69" s="12">
        <f>AJ37</f>
        <v>8.922212060659522E-2</v>
      </c>
      <c r="P69" s="40">
        <f>AP37</f>
        <v>0.3116820404144463</v>
      </c>
      <c r="U69"/>
      <c r="Z69"/>
      <c r="AE69"/>
      <c r="AJ69"/>
    </row>
    <row r="70" spans="3:36" ht="16" thickTop="1" x14ac:dyDescent="0.2">
      <c r="D70" s="19"/>
      <c r="E70" s="55" t="s">
        <v>31</v>
      </c>
      <c r="F70" s="55"/>
      <c r="G70" s="55"/>
      <c r="H70" s="56" t="s">
        <v>27</v>
      </c>
      <c r="I70" s="44" t="s">
        <v>25</v>
      </c>
      <c r="J70" s="28">
        <f>AVERAGE(I38:I40)</f>
        <v>1.4320451467268622</v>
      </c>
      <c r="K70" s="28">
        <f>AVERAGE(N38:N40)</f>
        <v>0.49881188863807369</v>
      </c>
      <c r="L70" s="28">
        <f>AVERAGE(S38:S40)</f>
        <v>0.42223009781790816</v>
      </c>
      <c r="M70" s="28">
        <f>AVERAGE(X38:X40)</f>
        <v>1.4990112866817158</v>
      </c>
      <c r="N70" s="28">
        <f>AVERAGE(AC38:AC40)</f>
        <v>4.3854236267870581</v>
      </c>
      <c r="O70" s="28">
        <f>AVERAGE(AH38:AH40)</f>
        <v>5.2594176072234768</v>
      </c>
      <c r="P70" s="28">
        <f>AVERAGE(AN38:AN40)</f>
        <v>13.496939653875094</v>
      </c>
      <c r="U70"/>
      <c r="Z70"/>
      <c r="AE70"/>
      <c r="AJ70"/>
    </row>
    <row r="71" spans="3:36" ht="16" thickBot="1" x14ac:dyDescent="0.25">
      <c r="D71" s="19"/>
      <c r="E71" s="55"/>
      <c r="F71" s="55"/>
      <c r="G71" s="55"/>
      <c r="H71" s="57"/>
      <c r="I71" s="40" t="s">
        <v>26</v>
      </c>
      <c r="J71" s="19">
        <f>K40</f>
        <v>8.511247848018208E-2</v>
      </c>
      <c r="K71" s="19">
        <f>P40</f>
        <v>4.6953597203105282E-2</v>
      </c>
      <c r="L71" s="19">
        <f>U40</f>
        <v>5.3016094717608708E-2</v>
      </c>
      <c r="M71" s="19">
        <f>Z40</f>
        <v>0.18314094501412348</v>
      </c>
      <c r="N71" s="19">
        <f>AE40</f>
        <v>0.497230465666681</v>
      </c>
      <c r="O71" s="19">
        <f>AJ40</f>
        <v>0.64229599372277235</v>
      </c>
      <c r="P71" s="19">
        <f>AP40</f>
        <v>1.5012950637588052</v>
      </c>
      <c r="U71"/>
      <c r="Z71"/>
      <c r="AE71"/>
      <c r="AJ71"/>
    </row>
    <row r="72" spans="3:36" ht="16" thickTop="1" x14ac:dyDescent="0.2"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U72"/>
      <c r="Z72"/>
      <c r="AE72"/>
      <c r="AJ72"/>
    </row>
    <row r="73" spans="3:36" x14ac:dyDescent="0.2"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U73"/>
      <c r="Z73"/>
      <c r="AE73"/>
      <c r="AJ73"/>
    </row>
    <row r="74" spans="3:36" x14ac:dyDescent="0.2"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U74"/>
      <c r="Z74"/>
      <c r="AE74"/>
      <c r="AJ74"/>
    </row>
    <row r="75" spans="3:36" x14ac:dyDescent="0.2"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U75"/>
      <c r="Z75"/>
      <c r="AE75"/>
      <c r="AJ75"/>
    </row>
    <row r="76" spans="3:36" x14ac:dyDescent="0.2">
      <c r="F76"/>
      <c r="K76"/>
      <c r="P76"/>
      <c r="U76"/>
      <c r="Z76"/>
      <c r="AE76"/>
      <c r="AJ76"/>
    </row>
    <row r="77" spans="3:36" x14ac:dyDescent="0.2">
      <c r="F77"/>
      <c r="K77"/>
      <c r="P77"/>
      <c r="U77"/>
      <c r="Z77"/>
      <c r="AE77"/>
      <c r="AJ77"/>
    </row>
    <row r="78" spans="3:36" x14ac:dyDescent="0.2">
      <c r="F78"/>
      <c r="K78"/>
      <c r="P78"/>
      <c r="U78"/>
      <c r="Z78"/>
      <c r="AE78"/>
      <c r="AJ78"/>
    </row>
    <row r="79" spans="3:36" x14ac:dyDescent="0.2">
      <c r="F79"/>
      <c r="K79"/>
      <c r="P79"/>
      <c r="U79"/>
      <c r="Z79"/>
      <c r="AE79"/>
      <c r="AJ79"/>
    </row>
    <row r="80" spans="3:36" x14ac:dyDescent="0.2">
      <c r="F80"/>
      <c r="K80"/>
      <c r="P80"/>
      <c r="U80"/>
      <c r="Z80"/>
      <c r="AE80"/>
      <c r="AJ80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</sheetData>
  <mergeCells count="36">
    <mergeCell ref="A21:F22"/>
    <mergeCell ref="B24:C24"/>
    <mergeCell ref="AL24:AN24"/>
    <mergeCell ref="J25:K25"/>
    <mergeCell ref="O25:P25"/>
    <mergeCell ref="T25:U25"/>
    <mergeCell ref="Y25:Z25"/>
    <mergeCell ref="AD25:AE25"/>
    <mergeCell ref="AI25:AJ25"/>
    <mergeCell ref="AO25:AP25"/>
    <mergeCell ref="A26:B28"/>
    <mergeCell ref="A29:B31"/>
    <mergeCell ref="A32:B34"/>
    <mergeCell ref="A35:B37"/>
    <mergeCell ref="E62:G63"/>
    <mergeCell ref="H62:H63"/>
    <mergeCell ref="E64:G65"/>
    <mergeCell ref="H64:H65"/>
    <mergeCell ref="E46:G47"/>
    <mergeCell ref="H46:H47"/>
    <mergeCell ref="E48:G49"/>
    <mergeCell ref="H48:H49"/>
    <mergeCell ref="E50:G51"/>
    <mergeCell ref="H50:H51"/>
    <mergeCell ref="A38:B40"/>
    <mergeCell ref="E52:G53"/>
    <mergeCell ref="H52:H53"/>
    <mergeCell ref="J60:P60"/>
    <mergeCell ref="H61:I61"/>
    <mergeCell ref="J44:P44"/>
    <mergeCell ref="E70:G71"/>
    <mergeCell ref="H70:H71"/>
    <mergeCell ref="E66:G67"/>
    <mergeCell ref="H66:H67"/>
    <mergeCell ref="E68:G69"/>
    <mergeCell ref="H68:H69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D24F4-4F84-43B5-8B69-374ACC06EF5E}">
  <dimension ref="A21:AP506"/>
  <sheetViews>
    <sheetView topLeftCell="K74" zoomScale="70" zoomScaleNormal="70" workbookViewId="0">
      <selection activeCell="E48" sqref="E48:G49"/>
    </sheetView>
  </sheetViews>
  <sheetFormatPr baseColWidth="10" defaultColWidth="8.83203125" defaultRowHeight="15" x14ac:dyDescent="0.2"/>
  <cols>
    <col min="2" max="2" width="15.1640625" customWidth="1"/>
    <col min="3" max="3" width="16.1640625" customWidth="1"/>
    <col min="4" max="4" width="14.1640625" customWidth="1"/>
    <col min="5" max="5" width="12.1640625" customWidth="1"/>
    <col min="6" max="6" width="14.1640625" style="3" customWidth="1"/>
    <col min="7" max="7" width="11" customWidth="1"/>
    <col min="8" max="10" width="16.33203125" bestFit="1" customWidth="1"/>
    <col min="11" max="11" width="16.33203125" style="3" bestFit="1" customWidth="1"/>
    <col min="12" max="14" width="17.33203125" bestFit="1" customWidth="1"/>
    <col min="15" max="15" width="16.33203125" bestFit="1" customWidth="1"/>
    <col min="16" max="16" width="16.33203125" style="3" bestFit="1" customWidth="1"/>
    <col min="20" max="20" width="16.33203125" bestFit="1" customWidth="1"/>
    <col min="21" max="21" width="16.33203125" style="3" bestFit="1" customWidth="1"/>
    <col min="25" max="25" width="16.33203125" bestFit="1" customWidth="1"/>
    <col min="26" max="26" width="16.33203125" style="3" bestFit="1" customWidth="1"/>
    <col min="30" max="30" width="16.33203125" bestFit="1" customWidth="1"/>
    <col min="31" max="31" width="15.33203125" style="3" customWidth="1"/>
    <col min="35" max="35" width="16.33203125" bestFit="1" customWidth="1"/>
    <col min="36" max="36" width="16.33203125" style="3" bestFit="1" customWidth="1"/>
    <col min="38" max="38" width="16.33203125" bestFit="1" customWidth="1"/>
    <col min="40" max="42" width="16.33203125" bestFit="1" customWidth="1"/>
  </cols>
  <sheetData>
    <row r="21" spans="1:42" ht="15.5" customHeight="1" x14ac:dyDescent="0.2">
      <c r="A21" s="66" t="s">
        <v>32</v>
      </c>
      <c r="B21" s="66"/>
      <c r="C21" s="66"/>
      <c r="D21" s="66"/>
      <c r="E21" s="66"/>
      <c r="F21" s="67"/>
      <c r="G21" s="48" t="s">
        <v>33</v>
      </c>
      <c r="H21" s="2"/>
      <c r="I21" s="49"/>
      <c r="J21" s="2"/>
      <c r="L21" s="50" t="s">
        <v>2</v>
      </c>
      <c r="N21" s="3" t="s">
        <v>34</v>
      </c>
    </row>
    <row r="22" spans="1:42" ht="15.75" customHeight="1" x14ac:dyDescent="0.2">
      <c r="A22" s="66"/>
      <c r="B22" s="66"/>
      <c r="C22" s="66"/>
      <c r="D22" s="66"/>
      <c r="E22" s="66"/>
      <c r="F22" s="67"/>
      <c r="G22" s="50" t="s">
        <v>4</v>
      </c>
      <c r="I22" s="3"/>
      <c r="L22" s="50"/>
      <c r="N22" s="3"/>
    </row>
    <row r="23" spans="1:42" x14ac:dyDescent="0.2">
      <c r="W23" t="s">
        <v>5</v>
      </c>
      <c r="AA23" t="s">
        <v>5</v>
      </c>
    </row>
    <row r="24" spans="1:42" s="4" customFormat="1" ht="21" x14ac:dyDescent="0.2">
      <c r="B24" s="68" t="s">
        <v>6</v>
      </c>
      <c r="C24" s="68"/>
      <c r="F24" s="6"/>
      <c r="G24" s="7" t="s">
        <v>7</v>
      </c>
      <c r="I24" s="5"/>
      <c r="J24" s="8"/>
      <c r="K24" s="6"/>
      <c r="L24" s="7" t="s">
        <v>8</v>
      </c>
      <c r="M24" s="5"/>
      <c r="N24" s="8"/>
      <c r="P24" s="9"/>
      <c r="Q24" s="7" t="s">
        <v>9</v>
      </c>
      <c r="R24" s="8"/>
      <c r="T24" s="5"/>
      <c r="U24" s="9"/>
      <c r="V24" s="7" t="s">
        <v>10</v>
      </c>
      <c r="X24" s="5"/>
      <c r="Y24" s="5"/>
      <c r="Z24" s="10"/>
      <c r="AA24" s="7" t="s">
        <v>11</v>
      </c>
      <c r="AB24" s="5"/>
      <c r="AC24" s="5"/>
      <c r="AD24" s="8"/>
      <c r="AE24" s="6"/>
      <c r="AF24" s="11" t="s">
        <v>12</v>
      </c>
      <c r="AJ24" s="6"/>
      <c r="AL24" s="69" t="s">
        <v>13</v>
      </c>
      <c r="AM24" s="69"/>
      <c r="AN24" s="69"/>
      <c r="AO24" s="8"/>
    </row>
    <row r="25" spans="1:42" s="12" customFormat="1" ht="40" thickBot="1" x14ac:dyDescent="0.25">
      <c r="C25" s="12" t="s">
        <v>14</v>
      </c>
      <c r="D25" s="13" t="s">
        <v>15</v>
      </c>
      <c r="E25" s="12" t="s">
        <v>16</v>
      </c>
      <c r="F25" s="14" t="s">
        <v>17</v>
      </c>
      <c r="G25" s="15" t="s">
        <v>18</v>
      </c>
      <c r="H25" s="16" t="s">
        <v>19</v>
      </c>
      <c r="I25" s="17" t="s">
        <v>52</v>
      </c>
      <c r="J25" s="70" t="s">
        <v>20</v>
      </c>
      <c r="K25" s="71"/>
      <c r="L25" s="15" t="s">
        <v>18</v>
      </c>
      <c r="M25" s="16" t="s">
        <v>19</v>
      </c>
      <c r="N25" s="17" t="s">
        <v>52</v>
      </c>
      <c r="O25" s="70" t="s">
        <v>20</v>
      </c>
      <c r="P25" s="71"/>
      <c r="Q25" s="15" t="s">
        <v>18</v>
      </c>
      <c r="R25" s="16" t="s">
        <v>19</v>
      </c>
      <c r="S25" s="17" t="s">
        <v>52</v>
      </c>
      <c r="T25" s="70" t="s">
        <v>20</v>
      </c>
      <c r="U25" s="71"/>
      <c r="V25" s="15" t="s">
        <v>18</v>
      </c>
      <c r="W25" s="16" t="s">
        <v>19</v>
      </c>
      <c r="X25" s="17" t="s">
        <v>52</v>
      </c>
      <c r="Y25" s="70" t="s">
        <v>20</v>
      </c>
      <c r="Z25" s="71"/>
      <c r="AA25" s="15" t="s">
        <v>18</v>
      </c>
      <c r="AB25" s="16" t="s">
        <v>19</v>
      </c>
      <c r="AC25" s="17" t="s">
        <v>52</v>
      </c>
      <c r="AD25" s="70" t="s">
        <v>20</v>
      </c>
      <c r="AE25" s="71"/>
      <c r="AF25" s="15" t="s">
        <v>18</v>
      </c>
      <c r="AG25" s="16" t="s">
        <v>19</v>
      </c>
      <c r="AH25" s="17" t="s">
        <v>52</v>
      </c>
      <c r="AI25" s="70" t="s">
        <v>20</v>
      </c>
      <c r="AJ25" s="71"/>
      <c r="AL25" s="16" t="s">
        <v>18</v>
      </c>
      <c r="AM25" s="16" t="s">
        <v>19</v>
      </c>
      <c r="AN25" s="17" t="s">
        <v>52</v>
      </c>
      <c r="AO25" s="63" t="s">
        <v>21</v>
      </c>
      <c r="AP25" s="57"/>
    </row>
    <row r="26" spans="1:42" s="19" customFormat="1" ht="17.25" customHeight="1" thickTop="1" thickBot="1" x14ac:dyDescent="0.25">
      <c r="A26" s="58" t="s">
        <v>22</v>
      </c>
      <c r="B26" s="58"/>
      <c r="C26" s="18">
        <v>1</v>
      </c>
      <c r="D26" s="19">
        <v>5</v>
      </c>
      <c r="E26" s="19">
        <v>149.9</v>
      </c>
      <c r="F26" s="20">
        <v>649333.33333333337</v>
      </c>
      <c r="G26" s="21">
        <v>98800</v>
      </c>
      <c r="H26" s="19">
        <f>G26/$D26</f>
        <v>19760</v>
      </c>
      <c r="I26" s="22">
        <f>(G26*$E26/$F26)/$D26</f>
        <v>4.5616386036960979</v>
      </c>
      <c r="J26" s="19">
        <f>AVERAGE(H26:H28)</f>
        <v>20520</v>
      </c>
      <c r="K26" s="23">
        <f>AVERAGE(I26:I28)</f>
        <v>4.737086242299795</v>
      </c>
      <c r="L26" s="21">
        <v>18500</v>
      </c>
      <c r="M26" s="19">
        <f>L26/$D26</f>
        <v>3700</v>
      </c>
      <c r="N26" s="22">
        <f>(L26*$E26/$F26)/$D26</f>
        <v>0.854152977412731</v>
      </c>
      <c r="O26" s="19">
        <f>AVERAGE(M26:M28)</f>
        <v>4186.666666666667</v>
      </c>
      <c r="P26" s="23">
        <f>AVERAGE(N26:N28)</f>
        <v>0.96650102669404514</v>
      </c>
      <c r="Q26" s="21">
        <v>13000</v>
      </c>
      <c r="R26" s="19">
        <f>Q26/$D26</f>
        <v>2600</v>
      </c>
      <c r="S26" s="22">
        <f>(Q26*$E26/$F26)/$D26</f>
        <v>0.60021560574948662</v>
      </c>
      <c r="T26" s="19">
        <f>AVERAGE(R26:R28)</f>
        <v>3053.3333333333335</v>
      </c>
      <c r="U26" s="23">
        <f>AVERAGE(S26:S28)</f>
        <v>0.70486858316221757</v>
      </c>
      <c r="V26" s="21">
        <v>151000</v>
      </c>
      <c r="W26" s="19">
        <f>V26/$D26</f>
        <v>30200</v>
      </c>
      <c r="X26" s="22">
        <f>(V26*$E26/$F26)/$D26</f>
        <v>6.9717351129363454</v>
      </c>
      <c r="Y26" s="19">
        <f>AVERAGE(W26:W28)</f>
        <v>34800</v>
      </c>
      <c r="Z26" s="23">
        <f>AVERAGE(X26:X28)</f>
        <v>8.033655030800821</v>
      </c>
      <c r="AA26" s="21">
        <v>276000</v>
      </c>
      <c r="AB26" s="19">
        <f>AA26/$D26</f>
        <v>55200</v>
      </c>
      <c r="AC26" s="22">
        <f>(AA26*$E26/$F26)/$D26</f>
        <v>12.743039014373716</v>
      </c>
      <c r="AD26" s="19">
        <f>AVERAGE(AB26:AB28)</f>
        <v>66733.333333333328</v>
      </c>
      <c r="AE26" s="23">
        <f>AVERAGE(AC26:AC28)</f>
        <v>15.405533880903489</v>
      </c>
      <c r="AF26" s="21">
        <v>295000</v>
      </c>
      <c r="AG26" s="19">
        <f>AF26/$D26</f>
        <v>59000</v>
      </c>
      <c r="AH26" s="22">
        <f>(AF26*$E26/$F26)/$D26</f>
        <v>13.620277207392196</v>
      </c>
      <c r="AI26" s="19">
        <f>AVERAGE(AG26:AG28)</f>
        <v>76866.666666666672</v>
      </c>
      <c r="AJ26" s="23">
        <f>AVERAGE(AH26:AH28)</f>
        <v>17.744835728952772</v>
      </c>
      <c r="AK26" s="18">
        <v>1</v>
      </c>
      <c r="AL26" s="24">
        <f>G26+L26+Q26+V26+AA26+AF26</f>
        <v>852300</v>
      </c>
      <c r="AM26" s="24">
        <f>H26+M26+R26+W26+AB26+AG26</f>
        <v>170460</v>
      </c>
      <c r="AN26" s="25">
        <f>I26+N26+S26+X26+AC26+AH26</f>
        <v>39.351058521560574</v>
      </c>
      <c r="AO26" s="19">
        <f>AVERAGE(AM26:AM28)</f>
        <v>206160</v>
      </c>
      <c r="AP26" s="23">
        <f>AVERAGE(AN26:AN28)</f>
        <v>47.592480492813138</v>
      </c>
    </row>
    <row r="27" spans="1:42" s="19" customFormat="1" ht="17" thickTop="1" thickBot="1" x14ac:dyDescent="0.25">
      <c r="A27" s="59"/>
      <c r="B27" s="59"/>
      <c r="C27" s="18">
        <v>2</v>
      </c>
      <c r="D27" s="19">
        <v>5</v>
      </c>
      <c r="E27" s="19">
        <v>149.9</v>
      </c>
      <c r="F27" s="20">
        <v>649333.33333333337</v>
      </c>
      <c r="G27" s="21">
        <v>104000</v>
      </c>
      <c r="H27" s="19">
        <f t="shared" ref="H27:H40" si="0">G27/$D27</f>
        <v>20800</v>
      </c>
      <c r="I27" s="22">
        <f t="shared" ref="I27:I34" si="1">(G27*$E27/$F27)/$D27</f>
        <v>4.801724845995893</v>
      </c>
      <c r="K27" s="26">
        <f>STDEV(I26:I28)</f>
        <v>0.15368582432441141</v>
      </c>
      <c r="L27" s="21">
        <v>22600</v>
      </c>
      <c r="M27" s="19">
        <f t="shared" ref="M27:M40" si="2">L27/$D27</f>
        <v>4520</v>
      </c>
      <c r="N27" s="22">
        <f t="shared" ref="N27:N40" si="3">(L27*$E27/$F27)/$D27</f>
        <v>1.0434517453798766</v>
      </c>
      <c r="P27" s="26">
        <f>STDEV(N26:N28)</f>
        <v>9.9489869576928416E-2</v>
      </c>
      <c r="Q27" s="21">
        <v>16700</v>
      </c>
      <c r="R27" s="19">
        <f t="shared" ref="R27:R40" si="4">Q27/$D27</f>
        <v>3340</v>
      </c>
      <c r="S27" s="22">
        <f t="shared" ref="S27:S40" si="5">(Q27*$E27/$F27)/$D27</f>
        <v>0.77104620123203282</v>
      </c>
      <c r="U27" s="26">
        <f>STDEV(S26:S28)</f>
        <v>9.1684448221361015E-2</v>
      </c>
      <c r="V27" s="21">
        <v>184000</v>
      </c>
      <c r="W27" s="19">
        <f t="shared" ref="W27:W40" si="6">V27/$D27</f>
        <v>36800</v>
      </c>
      <c r="X27" s="22">
        <f t="shared" ref="X27:X40" si="7">(V27*$E27/$F27)/$D27</f>
        <v>8.4953593429158101</v>
      </c>
      <c r="Z27" s="26">
        <f>STDEV(X26:X28)</f>
        <v>0.92225364113352593</v>
      </c>
      <c r="AA27" s="21">
        <v>355000</v>
      </c>
      <c r="AB27" s="19">
        <f t="shared" ref="AB27:AB40" si="8">AA27/$D27</f>
        <v>71000</v>
      </c>
      <c r="AC27" s="22">
        <f t="shared" ref="AC27:AC40" si="9">(AA27*$E27/$F27)/$D27</f>
        <v>16.390503080082134</v>
      </c>
      <c r="AE27" s="26">
        <f>STDEV(AC26:AC28)</f>
        <v>2.3316448702847024</v>
      </c>
      <c r="AF27" s="21">
        <v>434000</v>
      </c>
      <c r="AG27" s="19">
        <f t="shared" ref="AG27:AG40" si="10">AF27/$D27</f>
        <v>86800</v>
      </c>
      <c r="AH27" s="22">
        <f t="shared" ref="AH27:AH40" si="11">(AF27*$E27/$F27)/$D27</f>
        <v>20.037967145790553</v>
      </c>
      <c r="AJ27" s="26">
        <f>STDEV(AH26:AH28)</f>
        <v>3.5794245300452769</v>
      </c>
      <c r="AK27" s="18">
        <v>2</v>
      </c>
      <c r="AL27" s="27">
        <f t="shared" ref="AL27:AN40" si="12">G27+L27+Q27+V27+AA27+AF27</f>
        <v>1116300</v>
      </c>
      <c r="AM27" s="27">
        <f t="shared" si="12"/>
        <v>223260</v>
      </c>
      <c r="AN27" s="28">
        <f t="shared" si="12"/>
        <v>51.540052361396299</v>
      </c>
      <c r="AP27" s="26">
        <f>STDEV(AN26:AN28)</f>
        <v>7.139380521798361</v>
      </c>
    </row>
    <row r="28" spans="1:42" s="30" customFormat="1" ht="17" thickTop="1" thickBot="1" x14ac:dyDescent="0.25">
      <c r="A28" s="64"/>
      <c r="B28" s="64"/>
      <c r="C28" s="29">
        <v>3</v>
      </c>
      <c r="D28" s="19">
        <v>5</v>
      </c>
      <c r="E28" s="19">
        <v>149.9</v>
      </c>
      <c r="F28" s="20">
        <v>649333.33333333337</v>
      </c>
      <c r="G28" s="21">
        <v>105000</v>
      </c>
      <c r="H28" s="30">
        <f t="shared" si="0"/>
        <v>21000</v>
      </c>
      <c r="I28" s="31">
        <f t="shared" si="1"/>
        <v>4.8478952772073916</v>
      </c>
      <c r="J28" s="19"/>
      <c r="K28" s="32"/>
      <c r="L28" s="21">
        <v>21700</v>
      </c>
      <c r="M28" s="30">
        <f t="shared" si="2"/>
        <v>4340</v>
      </c>
      <c r="N28" s="31">
        <f t="shared" si="3"/>
        <v>1.0018983572895277</v>
      </c>
      <c r="O28" s="19"/>
      <c r="P28" s="32"/>
      <c r="Q28" s="21">
        <v>16100</v>
      </c>
      <c r="R28" s="30">
        <f t="shared" si="4"/>
        <v>3220</v>
      </c>
      <c r="S28" s="31">
        <f t="shared" si="5"/>
        <v>0.74334394250513347</v>
      </c>
      <c r="T28" s="19"/>
      <c r="U28" s="32"/>
      <c r="V28" s="21">
        <v>187000</v>
      </c>
      <c r="W28" s="30">
        <f t="shared" si="6"/>
        <v>37400</v>
      </c>
      <c r="X28" s="31">
        <f t="shared" si="7"/>
        <v>8.6338706365503075</v>
      </c>
      <c r="Y28" s="19"/>
      <c r="Z28" s="32"/>
      <c r="AA28" s="21">
        <v>370000</v>
      </c>
      <c r="AB28" s="30">
        <f t="shared" si="8"/>
        <v>74000</v>
      </c>
      <c r="AC28" s="31">
        <f t="shared" si="9"/>
        <v>17.083059548254617</v>
      </c>
      <c r="AD28" s="19"/>
      <c r="AE28" s="32"/>
      <c r="AF28" s="21">
        <v>424000</v>
      </c>
      <c r="AG28" s="30">
        <f t="shared" si="10"/>
        <v>84800</v>
      </c>
      <c r="AH28" s="31">
        <f t="shared" si="11"/>
        <v>19.576262833675564</v>
      </c>
      <c r="AI28" s="19"/>
      <c r="AJ28" s="32"/>
      <c r="AK28" s="29">
        <v>3</v>
      </c>
      <c r="AL28" s="33">
        <f t="shared" si="12"/>
        <v>1123800</v>
      </c>
      <c r="AM28" s="33">
        <f t="shared" si="12"/>
        <v>224760</v>
      </c>
      <c r="AN28" s="34">
        <f t="shared" si="12"/>
        <v>51.886330595482541</v>
      </c>
      <c r="AO28" s="19"/>
      <c r="AP28" s="32"/>
    </row>
    <row r="29" spans="1:42" s="19" customFormat="1" ht="17" thickTop="1" thickBot="1" x14ac:dyDescent="0.25">
      <c r="A29" s="58" t="s">
        <v>28</v>
      </c>
      <c r="B29" s="58"/>
      <c r="C29" s="35">
        <v>4</v>
      </c>
      <c r="D29" s="19">
        <v>5</v>
      </c>
      <c r="E29" s="19">
        <v>149.9</v>
      </c>
      <c r="F29" s="20">
        <v>649333.33333333337</v>
      </c>
      <c r="G29" s="21">
        <v>91900</v>
      </c>
      <c r="H29" s="19">
        <f t="shared" si="0"/>
        <v>18380</v>
      </c>
      <c r="I29" s="22">
        <f>(G29*$E29/$F29)/$D29</f>
        <v>4.2430626283367552</v>
      </c>
      <c r="J29" s="19">
        <f>H29/J$26*100</f>
        <v>89.571150097465889</v>
      </c>
      <c r="K29" s="26">
        <f>AVERAGE(J29:J31)</f>
        <v>93.404808317089021</v>
      </c>
      <c r="L29" s="21">
        <v>19600</v>
      </c>
      <c r="M29" s="19">
        <f t="shared" si="2"/>
        <v>3920</v>
      </c>
      <c r="N29" s="22">
        <f t="shared" si="3"/>
        <v>0.90494045174537985</v>
      </c>
      <c r="O29" s="19">
        <f>M29/O$26*100</f>
        <v>93.630573248407629</v>
      </c>
      <c r="P29" s="26">
        <f>AVERAGE(O29:O31)</f>
        <v>89.490445859872594</v>
      </c>
      <c r="Q29" s="21">
        <v>15500</v>
      </c>
      <c r="R29" s="19">
        <f t="shared" si="4"/>
        <v>3100</v>
      </c>
      <c r="S29" s="22">
        <f t="shared" si="5"/>
        <v>0.71564168377823401</v>
      </c>
      <c r="T29" s="19">
        <f>R29/T$26*100</f>
        <v>101.52838427947597</v>
      </c>
      <c r="U29" s="26">
        <f>AVERAGE(T29:T31)</f>
        <v>94.97816593886462</v>
      </c>
      <c r="V29" s="21">
        <v>180000</v>
      </c>
      <c r="W29" s="19">
        <f t="shared" si="6"/>
        <v>36000</v>
      </c>
      <c r="X29" s="22">
        <f t="shared" si="7"/>
        <v>8.3106776180698141</v>
      </c>
      <c r="Y29" s="19">
        <f>W29/Y$26*100</f>
        <v>103.44827586206897</v>
      </c>
      <c r="Z29" s="26">
        <f>AVERAGE(Y29:Y31)</f>
        <v>102.29885057471263</v>
      </c>
      <c r="AA29" s="21">
        <v>328000</v>
      </c>
      <c r="AB29" s="19">
        <f t="shared" si="8"/>
        <v>65600</v>
      </c>
      <c r="AC29" s="22">
        <f t="shared" si="9"/>
        <v>15.143901437371662</v>
      </c>
      <c r="AD29" s="19">
        <f>AB29/AD$26*100</f>
        <v>98.301698301698309</v>
      </c>
      <c r="AE29" s="26">
        <f>AVERAGE(AD29:AD31)</f>
        <v>102.49750249750251</v>
      </c>
      <c r="AF29" s="21">
        <v>378000</v>
      </c>
      <c r="AG29" s="19">
        <f t="shared" si="10"/>
        <v>75600</v>
      </c>
      <c r="AH29" s="22">
        <f t="shared" si="11"/>
        <v>17.452422997946609</v>
      </c>
      <c r="AI29" s="19">
        <f>AG29/AI$26*100</f>
        <v>98.352124891587152</v>
      </c>
      <c r="AJ29" s="26">
        <f>AVERAGE(AI29:AI31)</f>
        <v>97.31136166522117</v>
      </c>
      <c r="AK29" s="35">
        <v>4</v>
      </c>
      <c r="AL29" s="24">
        <f t="shared" si="12"/>
        <v>1013000</v>
      </c>
      <c r="AM29" s="24">
        <f t="shared" si="12"/>
        <v>202600</v>
      </c>
      <c r="AN29" s="25">
        <f t="shared" si="12"/>
        <v>46.770646817248448</v>
      </c>
      <c r="AO29" s="19">
        <f>AM29/AO$26*100</f>
        <v>98.273185875048512</v>
      </c>
      <c r="AP29" s="26">
        <f>AVERAGE(AO29:AO31)</f>
        <v>99.249773638597844</v>
      </c>
    </row>
    <row r="30" spans="1:42" s="19" customFormat="1" ht="17" thickTop="1" thickBot="1" x14ac:dyDescent="0.25">
      <c r="A30" s="59"/>
      <c r="B30" s="59"/>
      <c r="C30" s="35">
        <v>5</v>
      </c>
      <c r="D30" s="19">
        <v>5</v>
      </c>
      <c r="E30" s="19">
        <v>149.9</v>
      </c>
      <c r="F30" s="20">
        <v>649333.33333333337</v>
      </c>
      <c r="G30" s="21">
        <v>100000</v>
      </c>
      <c r="H30" s="19">
        <f t="shared" si="0"/>
        <v>20000</v>
      </c>
      <c r="I30" s="22">
        <f t="shared" si="1"/>
        <v>4.617043121149897</v>
      </c>
      <c r="J30" s="19">
        <f t="shared" ref="J30:J37" si="13">H30/J$26*100</f>
        <v>97.465886939571149</v>
      </c>
      <c r="K30" s="26">
        <f>STDEV(J29:J31)</f>
        <v>3.9522787706905174</v>
      </c>
      <c r="L30" s="21">
        <v>18400</v>
      </c>
      <c r="M30" s="19">
        <f t="shared" si="2"/>
        <v>3680</v>
      </c>
      <c r="N30" s="22">
        <f t="shared" si="3"/>
        <v>0.84953593429158103</v>
      </c>
      <c r="O30" s="19">
        <f t="shared" ref="O30:O40" si="14">M30/O$26*100</f>
        <v>87.898089171974519</v>
      </c>
      <c r="P30" s="26">
        <f>STDEV(O29:O31)</f>
        <v>3.6171390737581306</v>
      </c>
      <c r="Q30" s="21">
        <v>15800</v>
      </c>
      <c r="R30" s="19">
        <f t="shared" si="4"/>
        <v>3160</v>
      </c>
      <c r="S30" s="22">
        <f t="shared" si="5"/>
        <v>0.72949281314168368</v>
      </c>
      <c r="T30" s="19">
        <f t="shared" ref="T30:T40" si="15">R30/T$26*100</f>
        <v>103.49344978165938</v>
      </c>
      <c r="U30" s="26">
        <f>STDEV(T29:T31)</f>
        <v>13.084050887841533</v>
      </c>
      <c r="V30" s="21">
        <v>187000</v>
      </c>
      <c r="W30" s="19">
        <f t="shared" si="6"/>
        <v>37400</v>
      </c>
      <c r="X30" s="22">
        <f t="shared" si="7"/>
        <v>8.6338706365503075</v>
      </c>
      <c r="Y30" s="19">
        <f t="shared" ref="Y30:Y40" si="16">W30/Y$26*100</f>
        <v>107.47126436781609</v>
      </c>
      <c r="Z30" s="26">
        <f>STDEV(Y29:Y31)</f>
        <v>5.8326963017771343</v>
      </c>
      <c r="AA30" s="21">
        <v>361000</v>
      </c>
      <c r="AB30" s="19">
        <f t="shared" si="8"/>
        <v>72200</v>
      </c>
      <c r="AC30" s="22">
        <f t="shared" si="9"/>
        <v>16.667525667351129</v>
      </c>
      <c r="AD30" s="19">
        <f t="shared" ref="AD30:AD40" si="17">AB30/AD$26*100</f>
        <v>108.19180819180821</v>
      </c>
      <c r="AE30" s="26">
        <f>STDEV(AD29:AD31)</f>
        <v>5.1125041286409569</v>
      </c>
      <c r="AF30" s="21">
        <v>398000</v>
      </c>
      <c r="AG30" s="19">
        <f t="shared" si="10"/>
        <v>79600</v>
      </c>
      <c r="AH30" s="22">
        <f t="shared" si="11"/>
        <v>18.375831622176591</v>
      </c>
      <c r="AI30" s="19">
        <f t="shared" ref="AI30:AI40" si="18">AG30/AI$26*100</f>
        <v>103.55594102341716</v>
      </c>
      <c r="AJ30" s="26">
        <f>STDEV(AI29:AI31)</f>
        <v>6.8247408752492555</v>
      </c>
      <c r="AK30" s="35">
        <v>5</v>
      </c>
      <c r="AL30" s="27">
        <f t="shared" si="12"/>
        <v>1080200</v>
      </c>
      <c r="AM30" s="27">
        <f t="shared" si="12"/>
        <v>216040</v>
      </c>
      <c r="AN30" s="28">
        <f t="shared" si="12"/>
        <v>49.873299794661193</v>
      </c>
      <c r="AO30" s="19">
        <f t="shared" ref="AO30:AO40" si="19">AM30/AO$26*100</f>
        <v>104.79239425688785</v>
      </c>
      <c r="AP30" s="26">
        <f>STDEV(AO29:AO31)</f>
        <v>5.1245986676411466</v>
      </c>
    </row>
    <row r="31" spans="1:42" s="30" customFormat="1" ht="17" thickTop="1" thickBot="1" x14ac:dyDescent="0.25">
      <c r="A31" s="60"/>
      <c r="B31" s="60"/>
      <c r="C31" s="36">
        <v>6</v>
      </c>
      <c r="D31" s="19">
        <v>5</v>
      </c>
      <c r="E31" s="19">
        <v>149.9</v>
      </c>
      <c r="F31" s="20">
        <v>649333.33333333337</v>
      </c>
      <c r="G31" s="21">
        <v>95600</v>
      </c>
      <c r="H31" s="30">
        <f t="shared" si="0"/>
        <v>19120</v>
      </c>
      <c r="I31" s="31">
        <f t="shared" si="1"/>
        <v>4.4138932238193016</v>
      </c>
      <c r="J31" s="19">
        <f t="shared" si="13"/>
        <v>93.17738791423001</v>
      </c>
      <c r="K31" s="32">
        <f>STDEV(I29:I31)</f>
        <v>0.1872228539037161</v>
      </c>
      <c r="L31" s="21">
        <v>18200</v>
      </c>
      <c r="M31" s="30">
        <f t="shared" si="2"/>
        <v>3640</v>
      </c>
      <c r="N31" s="31">
        <f t="shared" si="3"/>
        <v>0.84030184804928132</v>
      </c>
      <c r="O31" s="19">
        <f t="shared" si="14"/>
        <v>86.942675159235662</v>
      </c>
      <c r="P31" s="32">
        <f>STDEV(N29:N31)</f>
        <v>3.4959686284823856E-2</v>
      </c>
      <c r="Q31" s="21">
        <v>12200</v>
      </c>
      <c r="R31" s="30">
        <f t="shared" si="4"/>
        <v>2440</v>
      </c>
      <c r="S31" s="31">
        <f t="shared" si="5"/>
        <v>0.56327926078028745</v>
      </c>
      <c r="T31" s="19">
        <f t="shared" si="15"/>
        <v>79.91266375545851</v>
      </c>
      <c r="U31" s="32">
        <f>STDEV(S29:S31)</f>
        <v>9.2225364113353511E-2</v>
      </c>
      <c r="V31" s="21">
        <v>167000</v>
      </c>
      <c r="W31" s="30">
        <f t="shared" si="6"/>
        <v>33400</v>
      </c>
      <c r="X31" s="31">
        <f t="shared" si="7"/>
        <v>7.7104620123203276</v>
      </c>
      <c r="Y31" s="19">
        <f t="shared" si="16"/>
        <v>95.977011494252878</v>
      </c>
      <c r="Z31" s="32">
        <f>STDEV(X29:X31)</f>
        <v>0.46857869987905265</v>
      </c>
      <c r="AA31" s="21">
        <v>337000</v>
      </c>
      <c r="AB31" s="30">
        <f t="shared" si="8"/>
        <v>67400</v>
      </c>
      <c r="AC31" s="31">
        <f t="shared" si="9"/>
        <v>15.559435318275153</v>
      </c>
      <c r="AD31" s="19">
        <f t="shared" si="17"/>
        <v>100.99900099900101</v>
      </c>
      <c r="AE31" s="32">
        <f>STDEV(AC29:AC31)</f>
        <v>0.78760855570037203</v>
      </c>
      <c r="AF31" s="21">
        <v>346000</v>
      </c>
      <c r="AG31" s="30">
        <f t="shared" si="10"/>
        <v>69200</v>
      </c>
      <c r="AH31" s="31">
        <f t="shared" si="11"/>
        <v>15.974969199178645</v>
      </c>
      <c r="AI31" s="19">
        <f t="shared" si="18"/>
        <v>90.026019080659154</v>
      </c>
      <c r="AJ31" s="32">
        <f>STDEV(AH29:AH31)</f>
        <v>1.211039057239675</v>
      </c>
      <c r="AK31" s="36">
        <v>6</v>
      </c>
      <c r="AL31" s="33">
        <f t="shared" si="12"/>
        <v>976000</v>
      </c>
      <c r="AM31" s="33">
        <f t="shared" si="12"/>
        <v>195200</v>
      </c>
      <c r="AN31" s="34">
        <f t="shared" si="12"/>
        <v>45.062340862423</v>
      </c>
      <c r="AO31" s="19">
        <f t="shared" si="19"/>
        <v>94.683740783857189</v>
      </c>
      <c r="AP31" s="32">
        <f>STDEV(AN29:AN31)</f>
        <v>2.4389236212320768</v>
      </c>
    </row>
    <row r="32" spans="1:42" s="19" customFormat="1" ht="16" thickBot="1" x14ac:dyDescent="0.25">
      <c r="A32" s="65" t="s">
        <v>55</v>
      </c>
      <c r="B32" s="65"/>
      <c r="C32" s="51">
        <v>7</v>
      </c>
      <c r="D32" s="19">
        <v>5</v>
      </c>
      <c r="E32" s="19">
        <v>149.9</v>
      </c>
      <c r="F32" s="20">
        <v>649333.33333333337</v>
      </c>
      <c r="G32" s="21">
        <v>106000</v>
      </c>
      <c r="H32" s="19">
        <f t="shared" si="0"/>
        <v>21200</v>
      </c>
      <c r="I32" s="22">
        <f t="shared" si="1"/>
        <v>4.894065708418891</v>
      </c>
      <c r="J32" s="19">
        <f t="shared" si="13"/>
        <v>103.31384015594543</v>
      </c>
      <c r="K32" s="26">
        <f>AVERAGE(J32:J34)</f>
        <v>94.119558154645873</v>
      </c>
      <c r="L32" s="21">
        <v>23600</v>
      </c>
      <c r="M32" s="19">
        <f t="shared" si="2"/>
        <v>4720</v>
      </c>
      <c r="N32" s="22">
        <f t="shared" si="3"/>
        <v>1.0896221765913758</v>
      </c>
      <c r="O32" s="19">
        <f t="shared" si="14"/>
        <v>112.73885350318471</v>
      </c>
      <c r="P32" s="26">
        <f>AVERAGE(O32:O34)</f>
        <v>104.14012738853502</v>
      </c>
      <c r="Q32" s="21">
        <v>16300</v>
      </c>
      <c r="R32" s="19">
        <f t="shared" si="4"/>
        <v>3260</v>
      </c>
      <c r="S32" s="22">
        <f t="shared" si="5"/>
        <v>0.75257802874743329</v>
      </c>
      <c r="T32" s="19">
        <f t="shared" si="15"/>
        <v>106.76855895196506</v>
      </c>
      <c r="U32" s="26">
        <f>AVERAGE(T32:T34)</f>
        <v>111.35371179039299</v>
      </c>
      <c r="V32" s="21">
        <v>174000</v>
      </c>
      <c r="W32" s="19">
        <f t="shared" si="6"/>
        <v>34800</v>
      </c>
      <c r="X32" s="22">
        <f t="shared" si="7"/>
        <v>8.033655030800821</v>
      </c>
      <c r="Y32" s="19">
        <f t="shared" si="16"/>
        <v>100</v>
      </c>
      <c r="Z32" s="26">
        <f>AVERAGE(Y32:Y34)</f>
        <v>105.74712643678161</v>
      </c>
      <c r="AA32" s="21">
        <v>210000</v>
      </c>
      <c r="AB32" s="19">
        <f t="shared" si="8"/>
        <v>42000</v>
      </c>
      <c r="AC32" s="22">
        <f t="shared" si="9"/>
        <v>9.6957905544147831</v>
      </c>
      <c r="AD32" s="19">
        <f t="shared" si="17"/>
        <v>62.93706293706294</v>
      </c>
      <c r="AE32" s="26">
        <f>AVERAGE(AD32:AD34)</f>
        <v>98.001998001998004</v>
      </c>
      <c r="AF32" s="21">
        <v>393000</v>
      </c>
      <c r="AG32" s="19">
        <f t="shared" si="10"/>
        <v>78600</v>
      </c>
      <c r="AH32" s="22">
        <f t="shared" si="11"/>
        <v>18.144979466119096</v>
      </c>
      <c r="AI32" s="19">
        <f t="shared" si="18"/>
        <v>102.25498699045967</v>
      </c>
      <c r="AJ32" s="26">
        <f>AVERAGE(AI32:AI34)</f>
        <v>107.02515177797051</v>
      </c>
      <c r="AK32" s="51">
        <v>7</v>
      </c>
      <c r="AL32" s="24">
        <f t="shared" si="12"/>
        <v>922900</v>
      </c>
      <c r="AM32" s="24">
        <f t="shared" si="12"/>
        <v>184580</v>
      </c>
      <c r="AN32" s="25">
        <f t="shared" si="12"/>
        <v>42.610690965092402</v>
      </c>
      <c r="AO32" s="19">
        <f t="shared" si="19"/>
        <v>89.532402017850217</v>
      </c>
      <c r="AP32" s="26">
        <f>AVERAGE(AO32:AO34)</f>
        <v>102.60962359332558</v>
      </c>
    </row>
    <row r="33" spans="1:42" s="19" customFormat="1" ht="17" thickTop="1" thickBot="1" x14ac:dyDescent="0.25">
      <c r="A33" s="59"/>
      <c r="B33" s="59"/>
      <c r="C33" s="51">
        <v>8</v>
      </c>
      <c r="D33" s="19">
        <v>5</v>
      </c>
      <c r="E33" s="19">
        <v>149.9</v>
      </c>
      <c r="F33" s="20">
        <v>649333.33333333337</v>
      </c>
      <c r="G33" s="21">
        <v>119000</v>
      </c>
      <c r="H33" s="19">
        <f t="shared" si="0"/>
        <v>23800</v>
      </c>
      <c r="I33" s="22">
        <f t="shared" si="1"/>
        <v>5.4942813141683775</v>
      </c>
      <c r="J33" s="19">
        <f t="shared" si="13"/>
        <v>115.98440545808968</v>
      </c>
      <c r="K33" s="26">
        <f>STDEV(J32:J34)</f>
        <v>27.633999731228755</v>
      </c>
      <c r="L33" s="21">
        <v>21600</v>
      </c>
      <c r="M33" s="19">
        <f t="shared" si="2"/>
        <v>4320</v>
      </c>
      <c r="N33" s="22">
        <f t="shared" si="3"/>
        <v>0.99728131416837784</v>
      </c>
      <c r="O33" s="19">
        <f t="shared" si="14"/>
        <v>103.18471337579618</v>
      </c>
      <c r="P33" s="26">
        <f>STDEV(O32:O34)</f>
        <v>8.1630609031696189</v>
      </c>
      <c r="Q33" s="21">
        <v>18900</v>
      </c>
      <c r="R33" s="19">
        <f t="shared" si="4"/>
        <v>3780</v>
      </c>
      <c r="S33" s="22">
        <f t="shared" si="5"/>
        <v>0.87262114989733042</v>
      </c>
      <c r="T33" s="19">
        <f t="shared" si="15"/>
        <v>123.79912663755456</v>
      </c>
      <c r="U33" s="26">
        <f>STDEV(T32:T34)</f>
        <v>10.901736011196437</v>
      </c>
      <c r="V33" s="21">
        <v>191000</v>
      </c>
      <c r="W33" s="19">
        <f t="shared" si="6"/>
        <v>38200</v>
      </c>
      <c r="X33" s="22">
        <f t="shared" si="7"/>
        <v>8.8185523613963035</v>
      </c>
      <c r="Y33" s="19">
        <f t="shared" si="16"/>
        <v>109.77011494252874</v>
      </c>
      <c r="Z33" s="26">
        <f>STDEV(Y32:Y34)</f>
        <v>5.1081577111009127</v>
      </c>
      <c r="AA33" s="21">
        <v>382000</v>
      </c>
      <c r="AB33" s="19">
        <f t="shared" si="8"/>
        <v>76400</v>
      </c>
      <c r="AC33" s="22">
        <f t="shared" si="9"/>
        <v>17.637104722792607</v>
      </c>
      <c r="AD33" s="19">
        <f t="shared" si="17"/>
        <v>114.4855144855145</v>
      </c>
      <c r="AE33" s="26">
        <f>STDEV(AD32:AD34)</f>
        <v>30.385235750840923</v>
      </c>
      <c r="AF33" s="21">
        <v>408000</v>
      </c>
      <c r="AG33" s="19">
        <f t="shared" si="10"/>
        <v>81600</v>
      </c>
      <c r="AH33" s="22">
        <f t="shared" si="11"/>
        <v>18.83753593429158</v>
      </c>
      <c r="AI33" s="19">
        <f t="shared" si="18"/>
        <v>106.15784908933217</v>
      </c>
      <c r="AJ33" s="26">
        <f>STDEV(AI32:AI34)</f>
        <v>5.2577431279194036</v>
      </c>
      <c r="AK33" s="51">
        <v>8</v>
      </c>
      <c r="AL33" s="27">
        <f t="shared" si="12"/>
        <v>1140500</v>
      </c>
      <c r="AM33" s="27">
        <f t="shared" si="12"/>
        <v>228100</v>
      </c>
      <c r="AN33" s="28">
        <f t="shared" si="12"/>
        <v>52.657376796714573</v>
      </c>
      <c r="AO33" s="19">
        <f t="shared" si="19"/>
        <v>110.64221963523477</v>
      </c>
      <c r="AP33" s="26">
        <f>STDEV(AO32:AO34)</f>
        <v>11.423321979189792</v>
      </c>
    </row>
    <row r="34" spans="1:42" s="30" customFormat="1" ht="17" thickTop="1" thickBot="1" x14ac:dyDescent="0.25">
      <c r="A34" s="64"/>
      <c r="B34" s="64"/>
      <c r="C34" s="52">
        <v>9</v>
      </c>
      <c r="D34" s="19">
        <v>5</v>
      </c>
      <c r="E34" s="19">
        <v>149.9</v>
      </c>
      <c r="F34" s="20">
        <v>649333.33333333337</v>
      </c>
      <c r="G34" s="21">
        <v>64700</v>
      </c>
      <c r="H34" s="30">
        <f t="shared" si="0"/>
        <v>12940</v>
      </c>
      <c r="I34" s="31">
        <f t="shared" si="1"/>
        <v>2.9872268993839834</v>
      </c>
      <c r="J34" s="19">
        <f>H34/J$26*100</f>
        <v>63.060428849902536</v>
      </c>
      <c r="K34" s="32">
        <f>STDEV(I32:I34)</f>
        <v>1.3090463994651986</v>
      </c>
      <c r="L34" s="21">
        <v>20200</v>
      </c>
      <c r="M34" s="30">
        <f t="shared" si="2"/>
        <v>4040</v>
      </c>
      <c r="N34" s="31">
        <f t="shared" si="3"/>
        <v>0.93264271047227931</v>
      </c>
      <c r="O34" s="19">
        <f t="shared" si="14"/>
        <v>96.496815286624198</v>
      </c>
      <c r="P34" s="32">
        <f>STDEV(N32:N34)</f>
        <v>7.8896067438794543E-2</v>
      </c>
      <c r="Q34" s="21">
        <v>15800</v>
      </c>
      <c r="R34" s="30">
        <f t="shared" si="4"/>
        <v>3160</v>
      </c>
      <c r="S34" s="31">
        <f t="shared" si="5"/>
        <v>0.72949281314168368</v>
      </c>
      <c r="T34" s="19">
        <f t="shared" si="15"/>
        <v>103.49344978165938</v>
      </c>
      <c r="U34" s="32">
        <f>STDEV(S32:S34)</f>
        <v>7.6842912162205568E-2</v>
      </c>
      <c r="V34" s="21">
        <v>187000</v>
      </c>
      <c r="W34" s="30">
        <f t="shared" si="6"/>
        <v>37400</v>
      </c>
      <c r="X34" s="31">
        <f t="shared" si="7"/>
        <v>8.6338706365503075</v>
      </c>
      <c r="Y34" s="19">
        <f t="shared" si="16"/>
        <v>107.47126436781609</v>
      </c>
      <c r="Z34" s="32">
        <f>STDEV(X32:X34)</f>
        <v>0.41037176893909855</v>
      </c>
      <c r="AA34" s="21">
        <v>389000</v>
      </c>
      <c r="AB34" s="30">
        <f t="shared" si="8"/>
        <v>77800</v>
      </c>
      <c r="AC34" s="31">
        <f t="shared" si="9"/>
        <v>17.960297741273102</v>
      </c>
      <c r="AD34" s="19">
        <f t="shared" si="17"/>
        <v>116.58341658341659</v>
      </c>
      <c r="AE34" s="32">
        <f>STDEV(AC32:AC34)</f>
        <v>4.681007788388194</v>
      </c>
      <c r="AF34" s="21">
        <v>433000</v>
      </c>
      <c r="AG34" s="30">
        <f t="shared" si="10"/>
        <v>86600</v>
      </c>
      <c r="AH34" s="31">
        <f t="shared" si="11"/>
        <v>19.991796714579056</v>
      </c>
      <c r="AI34" s="19">
        <f t="shared" si="18"/>
        <v>112.66261925411969</v>
      </c>
      <c r="AJ34" s="32">
        <f>STDEV(AH32:AH34)</f>
        <v>0.93297788109960167</v>
      </c>
      <c r="AK34" s="52">
        <v>9</v>
      </c>
      <c r="AL34" s="33">
        <f t="shared" si="12"/>
        <v>1109700</v>
      </c>
      <c r="AM34" s="33">
        <f t="shared" si="12"/>
        <v>221940</v>
      </c>
      <c r="AN34" s="34">
        <f t="shared" si="12"/>
        <v>51.235327515400414</v>
      </c>
      <c r="AO34" s="19">
        <f t="shared" si="19"/>
        <v>107.65424912689174</v>
      </c>
      <c r="AP34" s="32">
        <f>STDEV(AN32:AN34)</f>
        <v>5.4366422845771369</v>
      </c>
    </row>
    <row r="35" spans="1:42" s="19" customFormat="1" ht="17" thickTop="1" thickBot="1" x14ac:dyDescent="0.25">
      <c r="A35" s="58" t="s">
        <v>30</v>
      </c>
      <c r="B35" s="58"/>
      <c r="C35" s="46">
        <v>10</v>
      </c>
      <c r="D35" s="19">
        <v>5</v>
      </c>
      <c r="E35" s="19">
        <v>149.9</v>
      </c>
      <c r="F35" s="20">
        <v>649333.33333333337</v>
      </c>
      <c r="G35" s="21">
        <v>83000</v>
      </c>
      <c r="H35" s="19">
        <f t="shared" si="0"/>
        <v>16600</v>
      </c>
      <c r="I35" s="22">
        <f t="shared" ref="I35:I40" si="20">(G35*$E35/$F35)/$D35</f>
        <v>3.8321457905544145</v>
      </c>
      <c r="J35" s="19">
        <f t="shared" si="13"/>
        <v>80.896686159844052</v>
      </c>
      <c r="K35" s="26">
        <f>AVERAGE(J35:J37)</f>
        <v>93.014944769330739</v>
      </c>
      <c r="L35" s="21">
        <v>19800</v>
      </c>
      <c r="M35" s="19">
        <f t="shared" si="2"/>
        <v>3960</v>
      </c>
      <c r="N35" s="22">
        <f t="shared" si="3"/>
        <v>0.91417453798767967</v>
      </c>
      <c r="O35" s="19">
        <f t="shared" si="14"/>
        <v>94.585987261146485</v>
      </c>
      <c r="P35" s="26">
        <f>AVERAGE(O35:O37)</f>
        <v>100.31847133757962</v>
      </c>
      <c r="Q35" s="21">
        <v>14300</v>
      </c>
      <c r="R35" s="19">
        <f t="shared" si="4"/>
        <v>2860</v>
      </c>
      <c r="S35" s="22">
        <f t="shared" si="5"/>
        <v>0.6602371663244353</v>
      </c>
      <c r="T35" s="19">
        <f t="shared" si="15"/>
        <v>93.668122270742344</v>
      </c>
      <c r="U35" s="26">
        <f>AVERAGE(T35:T37)</f>
        <v>109.82532751091702</v>
      </c>
      <c r="V35" s="21">
        <v>184000</v>
      </c>
      <c r="W35" s="19">
        <f t="shared" si="6"/>
        <v>36800</v>
      </c>
      <c r="X35" s="22">
        <f t="shared" si="7"/>
        <v>8.4953593429158101</v>
      </c>
      <c r="Y35" s="19">
        <f t="shared" si="16"/>
        <v>105.74712643678161</v>
      </c>
      <c r="Z35" s="26">
        <f>AVERAGE(Y35:Y37)</f>
        <v>94.636015325670499</v>
      </c>
      <c r="AA35" s="21">
        <v>362000</v>
      </c>
      <c r="AB35" s="19">
        <f t="shared" si="8"/>
        <v>72400</v>
      </c>
      <c r="AC35" s="22">
        <f t="shared" si="9"/>
        <v>16.713696098562629</v>
      </c>
      <c r="AD35" s="19">
        <f t="shared" si="17"/>
        <v>108.4915084915085</v>
      </c>
      <c r="AE35" s="26">
        <f>AVERAGE(AD35:AD37)</f>
        <v>115.48451548451548</v>
      </c>
      <c r="AF35" s="21">
        <v>357000</v>
      </c>
      <c r="AG35" s="19">
        <f t="shared" si="10"/>
        <v>71400</v>
      </c>
      <c r="AH35" s="22">
        <f t="shared" si="11"/>
        <v>16.482843942505134</v>
      </c>
      <c r="AI35" s="19">
        <f t="shared" si="18"/>
        <v>92.888117953165647</v>
      </c>
      <c r="AJ35" s="26">
        <f>AVERAGE(AI35:AI37)</f>
        <v>106.33130962705984</v>
      </c>
      <c r="AK35" s="46">
        <v>10</v>
      </c>
      <c r="AL35" s="24">
        <f t="shared" si="12"/>
        <v>1020100</v>
      </c>
      <c r="AM35" s="24">
        <f t="shared" si="12"/>
        <v>204020</v>
      </c>
      <c r="AN35" s="25">
        <f t="shared" si="12"/>
        <v>47.098456878850101</v>
      </c>
      <c r="AO35" s="19">
        <f t="shared" si="19"/>
        <v>98.961971284439272</v>
      </c>
      <c r="AP35" s="26">
        <f>AVERAGE(AO35:AO37)</f>
        <v>105.92420126762386</v>
      </c>
    </row>
    <row r="36" spans="1:42" s="19" customFormat="1" ht="17" thickTop="1" thickBot="1" x14ac:dyDescent="0.25">
      <c r="A36" s="59"/>
      <c r="B36" s="59"/>
      <c r="C36" s="46">
        <v>11</v>
      </c>
      <c r="D36" s="19">
        <v>5</v>
      </c>
      <c r="E36" s="19">
        <v>149.9</v>
      </c>
      <c r="F36" s="20">
        <v>649333.33333333337</v>
      </c>
      <c r="G36" s="21">
        <v>107000</v>
      </c>
      <c r="H36" s="19">
        <f t="shared" si="0"/>
        <v>21400</v>
      </c>
      <c r="I36" s="22">
        <f t="shared" si="20"/>
        <v>4.9402361396303895</v>
      </c>
      <c r="J36" s="19">
        <f t="shared" si="13"/>
        <v>104.28849902534114</v>
      </c>
      <c r="K36" s="26">
        <f>STDEV(J35:J37)</f>
        <v>11.718761511661279</v>
      </c>
      <c r="L36" s="21">
        <v>22000</v>
      </c>
      <c r="M36" s="19">
        <f t="shared" si="2"/>
        <v>4400</v>
      </c>
      <c r="N36" s="22">
        <f t="shared" si="3"/>
        <v>1.0157494866529775</v>
      </c>
      <c r="O36" s="19">
        <f t="shared" si="14"/>
        <v>105.09554140127389</v>
      </c>
      <c r="P36" s="26">
        <f>STDEV(O35:O37)</f>
        <v>5.3195200918758259</v>
      </c>
      <c r="Q36" s="21">
        <v>18000</v>
      </c>
      <c r="R36" s="19">
        <f t="shared" si="4"/>
        <v>3600</v>
      </c>
      <c r="S36" s="22">
        <f t="shared" si="5"/>
        <v>0.83106776180698139</v>
      </c>
      <c r="T36" s="19">
        <f t="shared" si="15"/>
        <v>117.90393013100436</v>
      </c>
      <c r="U36" s="26">
        <f>STDEV(T35:T37)</f>
        <v>13.992550192150306</v>
      </c>
      <c r="V36" s="21">
        <v>122000</v>
      </c>
      <c r="W36" s="19">
        <f t="shared" si="6"/>
        <v>24400</v>
      </c>
      <c r="X36" s="22">
        <f t="shared" si="7"/>
        <v>5.6327926078028749</v>
      </c>
      <c r="Y36" s="19">
        <f t="shared" si="16"/>
        <v>70.114942528735639</v>
      </c>
      <c r="Z36" s="26">
        <f>STDEV(Y35:Y37)</f>
        <v>21.26695645421902</v>
      </c>
      <c r="AA36" s="21">
        <v>427000</v>
      </c>
      <c r="AB36" s="19">
        <f t="shared" si="8"/>
        <v>85400</v>
      </c>
      <c r="AC36" s="22">
        <f t="shared" si="9"/>
        <v>19.714774127310058</v>
      </c>
      <c r="AD36" s="19">
        <f t="shared" si="17"/>
        <v>127.97202797202797</v>
      </c>
      <c r="AE36" s="26">
        <f>STDEV(AD35:AD37)</f>
        <v>10.840426780325021</v>
      </c>
      <c r="AF36" s="21">
        <v>438000</v>
      </c>
      <c r="AG36" s="19">
        <f t="shared" si="10"/>
        <v>87600</v>
      </c>
      <c r="AH36" s="22">
        <f t="shared" si="11"/>
        <v>20.222648870636551</v>
      </c>
      <c r="AI36" s="19">
        <f t="shared" si="18"/>
        <v>113.96357328707718</v>
      </c>
      <c r="AJ36" s="26">
        <f>STDEV(AI35:AI37)</f>
        <v>11.677708151421195</v>
      </c>
      <c r="AK36" s="46">
        <v>11</v>
      </c>
      <c r="AL36" s="27">
        <f t="shared" si="12"/>
        <v>1134000</v>
      </c>
      <c r="AM36" s="27">
        <f t="shared" si="12"/>
        <v>226800</v>
      </c>
      <c r="AN36" s="28">
        <f t="shared" si="12"/>
        <v>52.357268993839824</v>
      </c>
      <c r="AO36" s="19">
        <f t="shared" si="19"/>
        <v>110.01164144353899</v>
      </c>
      <c r="AP36" s="26">
        <f>STDEV(AO35:AO37)</f>
        <v>6.0598774726235076</v>
      </c>
    </row>
    <row r="37" spans="1:42" s="30" customFormat="1" ht="17" thickTop="1" thickBot="1" x14ac:dyDescent="0.25">
      <c r="A37" s="60"/>
      <c r="B37" s="60"/>
      <c r="C37" s="47">
        <v>12</v>
      </c>
      <c r="D37" s="19">
        <v>5</v>
      </c>
      <c r="E37" s="19">
        <v>149.9</v>
      </c>
      <c r="F37" s="20">
        <v>649333.33333333337</v>
      </c>
      <c r="G37" s="21">
        <v>96300</v>
      </c>
      <c r="H37" s="30">
        <f t="shared" si="0"/>
        <v>19260</v>
      </c>
      <c r="I37" s="31">
        <f t="shared" si="20"/>
        <v>4.4462125256673506</v>
      </c>
      <c r="J37" s="19">
        <f t="shared" si="13"/>
        <v>93.859649122807014</v>
      </c>
      <c r="K37" s="32">
        <f>STDEV(I35:I37)</f>
        <v>0.5551278393368323</v>
      </c>
      <c r="L37" s="21">
        <v>21200</v>
      </c>
      <c r="M37" s="30">
        <f t="shared" si="2"/>
        <v>4240</v>
      </c>
      <c r="N37" s="31">
        <f t="shared" si="3"/>
        <v>0.9788131416837782</v>
      </c>
      <c r="O37" s="19">
        <f t="shared" si="14"/>
        <v>101.27388535031847</v>
      </c>
      <c r="P37" s="32">
        <f>STDEV(N35:N37)</f>
        <v>5.1413216303175822E-2</v>
      </c>
      <c r="Q37" s="21">
        <v>18000</v>
      </c>
      <c r="R37" s="30">
        <f t="shared" si="4"/>
        <v>3600</v>
      </c>
      <c r="S37" s="31">
        <f t="shared" si="5"/>
        <v>0.83106776180698139</v>
      </c>
      <c r="T37" s="19">
        <f t="shared" si="15"/>
        <v>117.90393013100436</v>
      </c>
      <c r="U37" s="32">
        <f>STDEV(S35:S37)</f>
        <v>9.8629090287672194E-2</v>
      </c>
      <c r="V37" s="21">
        <v>188000</v>
      </c>
      <c r="W37" s="30">
        <f t="shared" si="6"/>
        <v>37600</v>
      </c>
      <c r="X37" s="31">
        <f t="shared" si="7"/>
        <v>8.6800410677618061</v>
      </c>
      <c r="Y37" s="19">
        <f t="shared" si="16"/>
        <v>108.04597701149426</v>
      </c>
      <c r="Z37" s="32">
        <f>STDEV(X35:X37)</f>
        <v>1.7085139170825878</v>
      </c>
      <c r="AA37" s="21">
        <v>367000</v>
      </c>
      <c r="AB37" s="30">
        <f t="shared" si="8"/>
        <v>73400</v>
      </c>
      <c r="AC37" s="31">
        <f t="shared" si="9"/>
        <v>16.944548254620123</v>
      </c>
      <c r="AD37" s="19">
        <f t="shared" si="17"/>
        <v>109.99000999001001</v>
      </c>
      <c r="AE37" s="32">
        <f>STDEV(AC35:AC37)</f>
        <v>1.6700256204775052</v>
      </c>
      <c r="AF37" s="21">
        <v>431000</v>
      </c>
      <c r="AG37" s="30">
        <f t="shared" si="10"/>
        <v>86200</v>
      </c>
      <c r="AH37" s="31">
        <f t="shared" si="11"/>
        <v>19.899455852156056</v>
      </c>
      <c r="AI37" s="19">
        <f t="shared" si="18"/>
        <v>112.14223764093667</v>
      </c>
      <c r="AJ37" s="32">
        <f>STDEV(AH35:AH37)</f>
        <v>2.0721901283762181</v>
      </c>
      <c r="AK37" s="47">
        <v>12</v>
      </c>
      <c r="AL37" s="33">
        <f t="shared" si="12"/>
        <v>1121500</v>
      </c>
      <c r="AM37" s="33">
        <f t="shared" si="12"/>
        <v>224300</v>
      </c>
      <c r="AN37" s="34">
        <f t="shared" si="12"/>
        <v>51.780138603696095</v>
      </c>
      <c r="AO37" s="19">
        <f t="shared" si="19"/>
        <v>108.79899107489328</v>
      </c>
      <c r="AP37" s="32">
        <f>STDEV(AN35:AN37)</f>
        <v>2.88404600404672</v>
      </c>
    </row>
    <row r="38" spans="1:42" s="19" customFormat="1" ht="17" thickTop="1" thickBot="1" x14ac:dyDescent="0.25">
      <c r="A38" s="58" t="s">
        <v>31</v>
      </c>
      <c r="B38" s="58"/>
      <c r="C38" s="53">
        <v>13</v>
      </c>
      <c r="D38" s="19">
        <v>5</v>
      </c>
      <c r="E38" s="19">
        <v>149.9</v>
      </c>
      <c r="F38" s="20">
        <v>649333.33333333337</v>
      </c>
      <c r="G38" s="21">
        <v>77000</v>
      </c>
      <c r="H38" s="19">
        <f t="shared" si="0"/>
        <v>15400</v>
      </c>
      <c r="I38" s="22">
        <f t="shared" si="20"/>
        <v>3.555123203285421</v>
      </c>
      <c r="J38" s="19">
        <f>H38/J$26*100</f>
        <v>75.048732943469787</v>
      </c>
      <c r="K38" s="26">
        <f>AVERAGE(J38:J40)</f>
        <v>81.059129304743351</v>
      </c>
      <c r="L38" s="21">
        <v>17400</v>
      </c>
      <c r="M38" s="19">
        <f t="shared" si="2"/>
        <v>3480</v>
      </c>
      <c r="N38" s="22">
        <f t="shared" si="3"/>
        <v>0.80336550308008214</v>
      </c>
      <c r="O38" s="19">
        <f t="shared" si="14"/>
        <v>83.121019108280251</v>
      </c>
      <c r="P38" s="26">
        <f>AVERAGE(O38:O40)</f>
        <v>87.420382165605091</v>
      </c>
      <c r="Q38" s="21">
        <v>14300</v>
      </c>
      <c r="R38" s="19">
        <f t="shared" si="4"/>
        <v>2860</v>
      </c>
      <c r="S38" s="22">
        <f t="shared" si="5"/>
        <v>0.6602371663244353</v>
      </c>
      <c r="T38" s="19">
        <f t="shared" si="15"/>
        <v>93.668122270742344</v>
      </c>
      <c r="U38" s="26">
        <f>AVERAGE(T38:T40)</f>
        <v>94.97816593886462</v>
      </c>
      <c r="V38" s="21">
        <v>152000</v>
      </c>
      <c r="W38" s="19">
        <f t="shared" si="6"/>
        <v>30400</v>
      </c>
      <c r="X38" s="22">
        <f t="shared" si="7"/>
        <v>7.017905544147844</v>
      </c>
      <c r="Y38" s="19">
        <f t="shared" si="16"/>
        <v>87.356321839080465</v>
      </c>
      <c r="Z38" s="26">
        <f>AVERAGE(Y38:Y40)</f>
        <v>93.295019157088134</v>
      </c>
      <c r="AA38" s="21">
        <v>316000</v>
      </c>
      <c r="AB38" s="19">
        <f t="shared" si="8"/>
        <v>63200</v>
      </c>
      <c r="AC38" s="22">
        <f t="shared" si="9"/>
        <v>14.589856262833674</v>
      </c>
      <c r="AD38" s="19">
        <f t="shared" si="17"/>
        <v>94.705294705294705</v>
      </c>
      <c r="AE38" s="26">
        <f>AVERAGE(AD38:AD40)</f>
        <v>99.300699300699307</v>
      </c>
      <c r="AF38" s="21">
        <v>382000</v>
      </c>
      <c r="AG38" s="19">
        <f t="shared" si="10"/>
        <v>76400</v>
      </c>
      <c r="AH38" s="22">
        <f t="shared" si="11"/>
        <v>17.637104722792607</v>
      </c>
      <c r="AI38" s="19">
        <f t="shared" si="18"/>
        <v>99.392888117953163</v>
      </c>
      <c r="AJ38" s="26">
        <f>AVERAGE(AI38:AI40)</f>
        <v>97.831743278404147</v>
      </c>
      <c r="AK38" s="53">
        <v>13</v>
      </c>
      <c r="AL38" s="24">
        <f t="shared" si="12"/>
        <v>958700</v>
      </c>
      <c r="AM38" s="24">
        <f t="shared" si="12"/>
        <v>191740</v>
      </c>
      <c r="AN38" s="25">
        <f t="shared" si="12"/>
        <v>44.263592402464063</v>
      </c>
      <c r="AO38" s="19">
        <f t="shared" si="19"/>
        <v>93.005432673651541</v>
      </c>
      <c r="AP38" s="26">
        <f>AVERAGE(AO38:AO40)</f>
        <v>95.618290001293488</v>
      </c>
    </row>
    <row r="39" spans="1:42" s="19" customFormat="1" ht="17" thickTop="1" thickBot="1" x14ac:dyDescent="0.25">
      <c r="A39" s="59"/>
      <c r="B39" s="59"/>
      <c r="C39" s="53">
        <v>14</v>
      </c>
      <c r="D39" s="19">
        <v>5</v>
      </c>
      <c r="E39" s="19">
        <v>149.9</v>
      </c>
      <c r="F39" s="20">
        <v>649333.33333333337</v>
      </c>
      <c r="G39" s="21">
        <v>93800</v>
      </c>
      <c r="H39" s="19">
        <f t="shared" si="0"/>
        <v>18760</v>
      </c>
      <c r="I39" s="22">
        <f t="shared" si="20"/>
        <v>4.3307864476386033</v>
      </c>
      <c r="J39" s="19">
        <f t="shared" ref="J39:J40" si="21">H39/J$26*100</f>
        <v>91.423001949317737</v>
      </c>
      <c r="K39" s="26">
        <f>STDEV(J38:J40)</f>
        <v>9.0135308387399089</v>
      </c>
      <c r="L39" s="21">
        <v>19300</v>
      </c>
      <c r="M39" s="19">
        <f t="shared" si="2"/>
        <v>3860</v>
      </c>
      <c r="N39" s="22">
        <f t="shared" si="3"/>
        <v>0.89108932238193006</v>
      </c>
      <c r="O39" s="19">
        <f t="shared" si="14"/>
        <v>92.197452229299358</v>
      </c>
      <c r="P39" s="26">
        <f>STDEV(O38:O40)</f>
        <v>4.5570344016733069</v>
      </c>
      <c r="Q39" s="21">
        <v>15700</v>
      </c>
      <c r="R39" s="19">
        <f t="shared" si="4"/>
        <v>3140</v>
      </c>
      <c r="S39" s="22">
        <f t="shared" si="5"/>
        <v>0.72487577002053383</v>
      </c>
      <c r="T39" s="19">
        <f t="shared" si="15"/>
        <v>102.83842794759825</v>
      </c>
      <c r="U39" s="26">
        <f>STDEV(T38:T40)</f>
        <v>7.2940144491223009</v>
      </c>
      <c r="V39" s="21">
        <v>176000</v>
      </c>
      <c r="W39" s="19">
        <f t="shared" si="6"/>
        <v>35200</v>
      </c>
      <c r="X39" s="22">
        <f t="shared" si="7"/>
        <v>8.1259958932238199</v>
      </c>
      <c r="Y39" s="19">
        <f t="shared" si="16"/>
        <v>101.14942528735634</v>
      </c>
      <c r="Z39" s="26">
        <f>STDEV(Y38:Y40)</f>
        <v>7.0932983071163349</v>
      </c>
      <c r="AA39" s="21">
        <v>343000</v>
      </c>
      <c r="AB39" s="19">
        <f t="shared" si="8"/>
        <v>68600</v>
      </c>
      <c r="AC39" s="22">
        <f t="shared" si="9"/>
        <v>15.836457905544147</v>
      </c>
      <c r="AD39" s="19">
        <f t="shared" si="17"/>
        <v>102.79720279720281</v>
      </c>
      <c r="AE39" s="26">
        <f>STDEV(AD38:AD40)</f>
        <v>4.1563724401028486</v>
      </c>
      <c r="AF39" s="21">
        <v>398000</v>
      </c>
      <c r="AG39" s="19">
        <f t="shared" si="10"/>
        <v>79600</v>
      </c>
      <c r="AH39" s="22">
        <f t="shared" si="11"/>
        <v>18.375831622176591</v>
      </c>
      <c r="AI39" s="19">
        <f t="shared" si="18"/>
        <v>103.55594102341716</v>
      </c>
      <c r="AJ39" s="26">
        <f>STDEV(AI38:AI40)</f>
        <v>6.6437876850669744</v>
      </c>
      <c r="AK39" s="53">
        <v>14</v>
      </c>
      <c r="AL39" s="27">
        <f t="shared" si="12"/>
        <v>1045800</v>
      </c>
      <c r="AM39" s="27">
        <f t="shared" si="12"/>
        <v>209160</v>
      </c>
      <c r="AN39" s="28">
        <f t="shared" si="12"/>
        <v>48.285036960985622</v>
      </c>
      <c r="AO39" s="19">
        <f t="shared" si="19"/>
        <v>101.45518044237485</v>
      </c>
      <c r="AP39" s="26">
        <f>STDEV(AO38:AO40)</f>
        <v>5.0641239594007237</v>
      </c>
    </row>
    <row r="40" spans="1:42" s="30" customFormat="1" ht="17" thickTop="1" thickBot="1" x14ac:dyDescent="0.25">
      <c r="A40" s="60"/>
      <c r="B40" s="60"/>
      <c r="C40" s="54">
        <v>15</v>
      </c>
      <c r="D40" s="19">
        <v>5</v>
      </c>
      <c r="E40" s="19">
        <v>149.9</v>
      </c>
      <c r="F40" s="20">
        <v>649333.33333333337</v>
      </c>
      <c r="G40" s="21">
        <v>78700</v>
      </c>
      <c r="H40" s="30">
        <f t="shared" si="0"/>
        <v>15740</v>
      </c>
      <c r="I40" s="31">
        <f t="shared" si="20"/>
        <v>3.6336129363449694</v>
      </c>
      <c r="J40" s="19">
        <f t="shared" si="21"/>
        <v>76.705653021442501</v>
      </c>
      <c r="K40" s="32">
        <f>STDEV(I38:I40)</f>
        <v>0.42697872930739744</v>
      </c>
      <c r="L40" s="21">
        <v>18200</v>
      </c>
      <c r="M40" s="30">
        <f t="shared" si="2"/>
        <v>3640</v>
      </c>
      <c r="N40" s="31">
        <f t="shared" si="3"/>
        <v>0.84030184804928132</v>
      </c>
      <c r="O40" s="19">
        <f t="shared" si="14"/>
        <v>86.942675159235662</v>
      </c>
      <c r="P40" s="32">
        <f>STDEV(N38:N40)</f>
        <v>4.4043784278973284E-2</v>
      </c>
      <c r="Q40" s="21">
        <v>13500</v>
      </c>
      <c r="R40" s="30">
        <f t="shared" si="4"/>
        <v>2700</v>
      </c>
      <c r="S40" s="31">
        <f t="shared" si="5"/>
        <v>0.62330082135523612</v>
      </c>
      <c r="T40" s="19">
        <f t="shared" si="15"/>
        <v>88.427947598253269</v>
      </c>
      <c r="U40" s="32">
        <f>STDEV(S38:S40)</f>
        <v>5.1413216303175767E-2</v>
      </c>
      <c r="V40" s="21">
        <v>159000</v>
      </c>
      <c r="W40" s="30">
        <f t="shared" si="6"/>
        <v>31800</v>
      </c>
      <c r="X40" s="31">
        <f t="shared" si="7"/>
        <v>7.3410985626283365</v>
      </c>
      <c r="Y40" s="19">
        <f t="shared" si="16"/>
        <v>91.379310344827587</v>
      </c>
      <c r="Z40" s="32">
        <f>STDEV(X38:X40)</f>
        <v>0.5698511162993608</v>
      </c>
      <c r="AA40" s="21">
        <v>335000</v>
      </c>
      <c r="AB40" s="30">
        <f t="shared" si="8"/>
        <v>67000</v>
      </c>
      <c r="AC40" s="31">
        <f t="shared" si="9"/>
        <v>15.467094455852154</v>
      </c>
      <c r="AD40" s="19">
        <f t="shared" si="17"/>
        <v>100.3996003996004</v>
      </c>
      <c r="AE40" s="32">
        <f>STDEV(AC38:AC40)</f>
        <v>0.64031136447657866</v>
      </c>
      <c r="AF40" s="21">
        <v>348000</v>
      </c>
      <c r="AG40" s="30">
        <f t="shared" si="10"/>
        <v>69600</v>
      </c>
      <c r="AH40" s="31">
        <f t="shared" si="11"/>
        <v>16.067310061601642</v>
      </c>
      <c r="AI40" s="19">
        <f t="shared" si="18"/>
        <v>90.546400693842145</v>
      </c>
      <c r="AJ40" s="32">
        <f>STDEV(AH38:AH40)</f>
        <v>1.1789292108955292</v>
      </c>
      <c r="AK40" s="54">
        <v>15</v>
      </c>
      <c r="AL40" s="33">
        <f t="shared" si="12"/>
        <v>952400</v>
      </c>
      <c r="AM40" s="33">
        <f t="shared" si="12"/>
        <v>190480</v>
      </c>
      <c r="AN40" s="34">
        <f t="shared" si="12"/>
        <v>43.972718685831623</v>
      </c>
      <c r="AO40" s="19">
        <f t="shared" si="19"/>
        <v>92.394256887854098</v>
      </c>
      <c r="AP40" s="32">
        <f>STDEV(AN38:AN40)</f>
        <v>2.4101422075096655</v>
      </c>
    </row>
    <row r="41" spans="1:42" x14ac:dyDescent="0.2">
      <c r="F41"/>
      <c r="K41"/>
      <c r="P41"/>
      <c r="U41"/>
      <c r="Z41"/>
      <c r="AE41"/>
      <c r="AJ41"/>
    </row>
    <row r="42" spans="1:42" x14ac:dyDescent="0.2">
      <c r="F42"/>
      <c r="K42"/>
      <c r="P42"/>
      <c r="U42"/>
      <c r="Z42"/>
      <c r="AE42"/>
      <c r="AJ42"/>
    </row>
    <row r="43" spans="1:42" x14ac:dyDescent="0.2"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U43"/>
      <c r="Z43"/>
      <c r="AE43"/>
      <c r="AJ43"/>
    </row>
    <row r="44" spans="1:42" x14ac:dyDescent="0.2">
      <c r="E44" s="19"/>
      <c r="F44" s="19"/>
      <c r="G44" s="19"/>
      <c r="H44" s="19"/>
      <c r="I44" s="19"/>
      <c r="J44" s="56" t="s">
        <v>32</v>
      </c>
      <c r="K44" s="56"/>
      <c r="L44" s="56"/>
      <c r="M44" s="56"/>
      <c r="N44" s="56"/>
      <c r="O44" s="56"/>
      <c r="P44" s="56"/>
      <c r="U44"/>
      <c r="Z44"/>
      <c r="AE44"/>
      <c r="AJ44"/>
    </row>
    <row r="45" spans="1:42" ht="15" customHeight="1" x14ac:dyDescent="0.2">
      <c r="E45" s="19"/>
      <c r="F45" s="19"/>
      <c r="G45" s="19"/>
      <c r="H45" s="19"/>
      <c r="I45" s="19"/>
      <c r="J45" s="37" t="s">
        <v>7</v>
      </c>
      <c r="K45" s="37" t="s">
        <v>8</v>
      </c>
      <c r="L45" s="37" t="s">
        <v>9</v>
      </c>
      <c r="M45" s="37" t="s">
        <v>10</v>
      </c>
      <c r="N45" s="37" t="s">
        <v>11</v>
      </c>
      <c r="O45" s="38" t="s">
        <v>12</v>
      </c>
      <c r="P45" s="37" t="s">
        <v>23</v>
      </c>
      <c r="U45"/>
      <c r="Z45"/>
      <c r="AE45"/>
      <c r="AJ45"/>
    </row>
    <row r="46" spans="1:42" ht="15" customHeight="1" x14ac:dyDescent="0.2">
      <c r="E46" s="55" t="s">
        <v>28</v>
      </c>
      <c r="F46" s="55"/>
      <c r="G46" s="55"/>
      <c r="H46" s="56" t="s">
        <v>24</v>
      </c>
      <c r="I46" s="26" t="s">
        <v>25</v>
      </c>
      <c r="J46" s="19">
        <f>K29</f>
        <v>93.404808317089021</v>
      </c>
      <c r="K46" s="19">
        <f>P29</f>
        <v>89.490445859872594</v>
      </c>
      <c r="L46" s="19">
        <f>U29</f>
        <v>94.97816593886462</v>
      </c>
      <c r="M46" s="19">
        <f>Z29</f>
        <v>102.29885057471263</v>
      </c>
      <c r="N46" s="19">
        <f>AE29</f>
        <v>102.49750249750251</v>
      </c>
      <c r="O46" s="19">
        <f>AJ29</f>
        <v>97.31136166522117</v>
      </c>
      <c r="P46" s="39">
        <f>AP29</f>
        <v>99.249773638597844</v>
      </c>
      <c r="U46"/>
      <c r="Z46"/>
      <c r="AE46"/>
      <c r="AJ46"/>
    </row>
    <row r="47" spans="1:42" ht="16" thickBot="1" x14ac:dyDescent="0.25">
      <c r="E47" s="55"/>
      <c r="F47" s="55"/>
      <c r="G47" s="55"/>
      <c r="H47" s="57"/>
      <c r="I47" s="40" t="s">
        <v>26</v>
      </c>
      <c r="J47" s="12">
        <f>STDEV(J29:J31)</f>
        <v>3.9522787706905174</v>
      </c>
      <c r="K47" s="12">
        <f>P30</f>
        <v>3.6171390737581306</v>
      </c>
      <c r="L47" s="12">
        <f>U30</f>
        <v>13.084050887841533</v>
      </c>
      <c r="M47" s="12">
        <f>Z30</f>
        <v>5.8326963017771343</v>
      </c>
      <c r="N47" s="12">
        <f>AE30</f>
        <v>5.1125041286409569</v>
      </c>
      <c r="O47" s="12">
        <f>AJ30</f>
        <v>6.8247408752492555</v>
      </c>
      <c r="P47" s="40">
        <f>AP30</f>
        <v>5.1245986676411466</v>
      </c>
      <c r="U47"/>
      <c r="Z47"/>
      <c r="AE47"/>
      <c r="AJ47"/>
    </row>
    <row r="48" spans="1:42" ht="16" thickTop="1" x14ac:dyDescent="0.2">
      <c r="E48" s="55" t="s">
        <v>55</v>
      </c>
      <c r="F48" s="55"/>
      <c r="G48" s="55"/>
      <c r="H48" s="56" t="s">
        <v>24</v>
      </c>
      <c r="I48" s="26" t="s">
        <v>25</v>
      </c>
      <c r="J48" s="19">
        <f>K32</f>
        <v>94.119558154645873</v>
      </c>
      <c r="K48" s="19">
        <f>P32</f>
        <v>104.14012738853502</v>
      </c>
      <c r="L48" s="19">
        <f>U32</f>
        <v>111.35371179039299</v>
      </c>
      <c r="M48" s="19">
        <f>Z32</f>
        <v>105.74712643678161</v>
      </c>
      <c r="N48" s="19">
        <f>AE32</f>
        <v>98.001998001998004</v>
      </c>
      <c r="O48" s="19">
        <f>AJ32</f>
        <v>107.02515177797051</v>
      </c>
      <c r="P48" s="26">
        <f>AP32</f>
        <v>102.60962359332558</v>
      </c>
      <c r="U48"/>
      <c r="Z48"/>
      <c r="AE48"/>
      <c r="AJ48"/>
    </row>
    <row r="49" spans="3:36" ht="16" thickBot="1" x14ac:dyDescent="0.25">
      <c r="E49" s="55"/>
      <c r="F49" s="55"/>
      <c r="G49" s="55"/>
      <c r="H49" s="57"/>
      <c r="I49" s="40" t="s">
        <v>26</v>
      </c>
      <c r="J49" s="19">
        <f>K33</f>
        <v>27.633999731228755</v>
      </c>
      <c r="K49" s="19">
        <f>P33</f>
        <v>8.1630609031696189</v>
      </c>
      <c r="L49" s="19">
        <f>U33</f>
        <v>10.901736011196437</v>
      </c>
      <c r="M49" s="19">
        <f>Z33</f>
        <v>5.1081577111009127</v>
      </c>
      <c r="N49" s="19">
        <f>AE33</f>
        <v>30.385235750840923</v>
      </c>
      <c r="O49" s="19">
        <f>AJ33</f>
        <v>5.2577431279194036</v>
      </c>
      <c r="P49" s="26">
        <f>AP33</f>
        <v>11.423321979189792</v>
      </c>
      <c r="U49"/>
      <c r="Z49"/>
      <c r="AE49"/>
      <c r="AJ49"/>
    </row>
    <row r="50" spans="3:36" ht="16" thickTop="1" x14ac:dyDescent="0.2">
      <c r="E50" s="55" t="s">
        <v>30</v>
      </c>
      <c r="F50" s="55"/>
      <c r="G50" s="55"/>
      <c r="H50" s="56" t="s">
        <v>24</v>
      </c>
      <c r="I50" s="26" t="s">
        <v>25</v>
      </c>
      <c r="J50" s="19">
        <f>K35</f>
        <v>93.014944769330739</v>
      </c>
      <c r="K50" s="19">
        <f>P35</f>
        <v>100.31847133757962</v>
      </c>
      <c r="L50" s="19">
        <f>U35</f>
        <v>109.82532751091702</v>
      </c>
      <c r="M50" s="19">
        <f>Z35</f>
        <v>94.636015325670499</v>
      </c>
      <c r="N50" s="19">
        <f>AE35</f>
        <v>115.48451548451548</v>
      </c>
      <c r="O50" s="19">
        <f>AJ35</f>
        <v>106.33130962705984</v>
      </c>
      <c r="P50" s="26">
        <f>AP35</f>
        <v>105.92420126762386</v>
      </c>
      <c r="U50"/>
      <c r="Z50"/>
      <c r="AE50"/>
      <c r="AJ50"/>
    </row>
    <row r="51" spans="3:36" ht="16" thickBot="1" x14ac:dyDescent="0.25">
      <c r="D51" s="19"/>
      <c r="E51" s="55"/>
      <c r="F51" s="55"/>
      <c r="G51" s="55"/>
      <c r="H51" s="57"/>
      <c r="I51" s="40" t="s">
        <v>26</v>
      </c>
      <c r="J51" s="19">
        <f>K36</f>
        <v>11.718761511661279</v>
      </c>
      <c r="K51" s="19">
        <f>P36</f>
        <v>5.3195200918758259</v>
      </c>
      <c r="L51" s="19">
        <f>U36</f>
        <v>13.992550192150306</v>
      </c>
      <c r="M51" s="19">
        <f>Z36</f>
        <v>21.26695645421902</v>
      </c>
      <c r="N51" s="19">
        <f>AE36</f>
        <v>10.840426780325021</v>
      </c>
      <c r="O51" s="19">
        <f>AJ36</f>
        <v>11.677708151421195</v>
      </c>
      <c r="P51" s="26">
        <f>AP36</f>
        <v>6.0598774726235076</v>
      </c>
      <c r="U51"/>
      <c r="Z51"/>
      <c r="AE51"/>
      <c r="AJ51"/>
    </row>
    <row r="52" spans="3:36" ht="16" thickTop="1" x14ac:dyDescent="0.2">
      <c r="C52" s="41"/>
      <c r="D52" s="19"/>
      <c r="E52" s="55" t="s">
        <v>31</v>
      </c>
      <c r="F52" s="55"/>
      <c r="G52" s="55"/>
      <c r="H52" s="56" t="s">
        <v>24</v>
      </c>
      <c r="I52" s="26" t="s">
        <v>25</v>
      </c>
      <c r="J52" s="19">
        <f>K38</f>
        <v>81.059129304743351</v>
      </c>
      <c r="K52" s="19">
        <f>P38</f>
        <v>87.420382165605091</v>
      </c>
      <c r="L52" s="19">
        <f>U38</f>
        <v>94.97816593886462</v>
      </c>
      <c r="M52" s="19">
        <f>Z38</f>
        <v>93.295019157088134</v>
      </c>
      <c r="N52" s="19">
        <f>AE38</f>
        <v>99.300699300699307</v>
      </c>
      <c r="O52" s="19">
        <f>AJ38</f>
        <v>97.831743278404147</v>
      </c>
      <c r="P52" s="19">
        <f>AP38</f>
        <v>95.618290001293488</v>
      </c>
      <c r="U52"/>
      <c r="Z52"/>
      <c r="AE52"/>
      <c r="AJ52"/>
    </row>
    <row r="53" spans="3:36" ht="16" thickBot="1" x14ac:dyDescent="0.25">
      <c r="C53" s="41"/>
      <c r="D53" s="19"/>
      <c r="E53" s="55"/>
      <c r="F53" s="55"/>
      <c r="G53" s="55"/>
      <c r="H53" s="57"/>
      <c r="I53" s="40" t="s">
        <v>26</v>
      </c>
      <c r="J53" s="19">
        <f>STDEV(J38:J40)</f>
        <v>9.0135308387399089</v>
      </c>
      <c r="K53" s="19">
        <f>P39</f>
        <v>4.5570344016733069</v>
      </c>
      <c r="L53" s="19">
        <f>U39</f>
        <v>7.2940144491223009</v>
      </c>
      <c r="M53" s="19">
        <f>Z39</f>
        <v>7.0932983071163349</v>
      </c>
      <c r="N53" s="19">
        <f>AE39</f>
        <v>4.1563724401028486</v>
      </c>
      <c r="O53" s="19">
        <f>AJ39</f>
        <v>6.6437876850669744</v>
      </c>
      <c r="P53" s="19">
        <f>AP39</f>
        <v>5.0641239594007237</v>
      </c>
      <c r="U53"/>
      <c r="Z53"/>
      <c r="AE53"/>
      <c r="AJ53"/>
    </row>
    <row r="54" spans="3:36" ht="16" thickTop="1" x14ac:dyDescent="0.2">
      <c r="C54" s="41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U54"/>
      <c r="Z54"/>
      <c r="AE54"/>
      <c r="AJ54"/>
    </row>
    <row r="55" spans="3:36" x14ac:dyDescent="0.2">
      <c r="C55" s="41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U55"/>
      <c r="Z55"/>
      <c r="AE55"/>
      <c r="AJ55"/>
    </row>
    <row r="56" spans="3:36" x14ac:dyDescent="0.2">
      <c r="C56" s="41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U56"/>
      <c r="Z56"/>
      <c r="AE56"/>
      <c r="AJ56"/>
    </row>
    <row r="57" spans="3:36" x14ac:dyDescent="0.2">
      <c r="C57" s="41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U57"/>
      <c r="Z57"/>
      <c r="AE57"/>
      <c r="AJ57"/>
    </row>
    <row r="58" spans="3:36" x14ac:dyDescent="0.2">
      <c r="C58" s="41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U58"/>
      <c r="Z58"/>
      <c r="AE58"/>
      <c r="AJ58"/>
    </row>
    <row r="59" spans="3:36" x14ac:dyDescent="0.2">
      <c r="C59" s="4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U59"/>
      <c r="Z59"/>
      <c r="AE59"/>
      <c r="AJ59"/>
    </row>
    <row r="60" spans="3:36" x14ac:dyDescent="0.2">
      <c r="C60" s="41"/>
      <c r="D60" s="19"/>
      <c r="E60" s="19"/>
      <c r="F60" s="19"/>
      <c r="G60" s="19"/>
      <c r="H60" s="19"/>
      <c r="I60" s="19"/>
      <c r="J60" s="56" t="s">
        <v>32</v>
      </c>
      <c r="K60" s="56"/>
      <c r="L60" s="56"/>
      <c r="M60" s="56"/>
      <c r="N60" s="56"/>
      <c r="O60" s="56"/>
      <c r="P60" s="56"/>
      <c r="U60"/>
      <c r="Z60"/>
      <c r="AE60"/>
      <c r="AJ60"/>
    </row>
    <row r="61" spans="3:36" x14ac:dyDescent="0.2">
      <c r="C61" s="41"/>
      <c r="D61" s="19"/>
      <c r="E61" s="19"/>
      <c r="F61" s="19"/>
      <c r="G61" s="19"/>
      <c r="H61" s="61"/>
      <c r="I61" s="62"/>
      <c r="J61" s="37" t="s">
        <v>7</v>
      </c>
      <c r="K61" s="37" t="s">
        <v>8</v>
      </c>
      <c r="L61" s="37" t="s">
        <v>9</v>
      </c>
      <c r="M61" s="37" t="s">
        <v>10</v>
      </c>
      <c r="N61" s="37" t="s">
        <v>11</v>
      </c>
      <c r="O61" s="38" t="s">
        <v>12</v>
      </c>
      <c r="P61" s="37" t="s">
        <v>23</v>
      </c>
      <c r="U61"/>
      <c r="Z61"/>
      <c r="AE61"/>
      <c r="AJ61"/>
    </row>
    <row r="62" spans="3:36" x14ac:dyDescent="0.2">
      <c r="C62" s="41"/>
      <c r="D62" s="19"/>
      <c r="E62" s="55" t="s">
        <v>22</v>
      </c>
      <c r="F62" s="55"/>
      <c r="G62" s="55"/>
      <c r="H62" s="56" t="s">
        <v>27</v>
      </c>
      <c r="I62" s="26" t="s">
        <v>25</v>
      </c>
      <c r="J62" s="42">
        <f>K26</f>
        <v>4.737086242299795</v>
      </c>
      <c r="K62" s="42">
        <f>P26</f>
        <v>0.96650102669404514</v>
      </c>
      <c r="L62" s="42">
        <f>U26</f>
        <v>0.70486858316221757</v>
      </c>
      <c r="M62" s="42">
        <f>Z26</f>
        <v>8.033655030800821</v>
      </c>
      <c r="N62" s="42">
        <f>AE26</f>
        <v>15.405533880903489</v>
      </c>
      <c r="O62" s="42">
        <f>AJ26</f>
        <v>17.744835728952772</v>
      </c>
      <c r="P62" s="43">
        <f>AP26</f>
        <v>47.592480492813138</v>
      </c>
      <c r="U62"/>
      <c r="Z62"/>
      <c r="AE62"/>
      <c r="AJ62"/>
    </row>
    <row r="63" spans="3:36" ht="16" thickBot="1" x14ac:dyDescent="0.25">
      <c r="C63" s="41"/>
      <c r="D63" s="19"/>
      <c r="E63" s="55"/>
      <c r="F63" s="55"/>
      <c r="G63" s="55"/>
      <c r="H63" s="57"/>
      <c r="I63" s="40" t="s">
        <v>26</v>
      </c>
      <c r="J63" s="42">
        <f>K27</f>
        <v>0.15368582432441141</v>
      </c>
      <c r="K63" s="42">
        <f>P27</f>
        <v>9.9489869576928416E-2</v>
      </c>
      <c r="L63" s="42">
        <f>U27</f>
        <v>9.1684448221361015E-2</v>
      </c>
      <c r="M63" s="42">
        <f>Z27</f>
        <v>0.92225364113352593</v>
      </c>
      <c r="N63" s="42">
        <f>AE27</f>
        <v>2.3316448702847024</v>
      </c>
      <c r="O63" s="42">
        <f>AJ27</f>
        <v>3.5794245300452769</v>
      </c>
      <c r="P63" s="43">
        <f>AP27</f>
        <v>7.139380521798361</v>
      </c>
      <c r="U63"/>
      <c r="Z63"/>
      <c r="AE63"/>
      <c r="AJ63"/>
    </row>
    <row r="64" spans="3:36" ht="16" thickTop="1" x14ac:dyDescent="0.2">
      <c r="C64" s="41"/>
      <c r="D64" s="19"/>
      <c r="E64" s="55" t="s">
        <v>28</v>
      </c>
      <c r="F64" s="55"/>
      <c r="G64" s="55"/>
      <c r="H64" s="56" t="s">
        <v>27</v>
      </c>
      <c r="I64" s="44" t="s">
        <v>25</v>
      </c>
      <c r="J64" s="28">
        <f>AVERAGE(I29:I31)</f>
        <v>4.4246663244353179</v>
      </c>
      <c r="K64" s="28">
        <f>AVERAGE(N29:N31)</f>
        <v>0.86492607802874744</v>
      </c>
      <c r="L64" s="28">
        <f>AVERAGE(S30:S32)</f>
        <v>0.68178336755646818</v>
      </c>
      <c r="M64" s="28">
        <f>AVERAGE(X29:X31)</f>
        <v>8.218336755646817</v>
      </c>
      <c r="N64" s="28">
        <f>AVERAGE(AC29:AC31)</f>
        <v>15.790287474332649</v>
      </c>
      <c r="O64" s="28">
        <f>AVERAGE(AH29:AH31)</f>
        <v>17.267741273100615</v>
      </c>
      <c r="P64" s="28">
        <f>AVERAGE(AN29:AN31)</f>
        <v>47.235429158110882</v>
      </c>
      <c r="U64"/>
      <c r="Z64"/>
      <c r="AE64"/>
      <c r="AJ64"/>
    </row>
    <row r="65" spans="3:36" ht="16" thickBot="1" x14ac:dyDescent="0.25">
      <c r="C65" s="41"/>
      <c r="D65" s="19"/>
      <c r="E65" s="55"/>
      <c r="F65" s="55"/>
      <c r="G65" s="55"/>
      <c r="H65" s="57"/>
      <c r="I65" s="40" t="s">
        <v>26</v>
      </c>
      <c r="J65" s="45">
        <f>K31</f>
        <v>0.1872228539037161</v>
      </c>
      <c r="K65" s="12">
        <f>P31</f>
        <v>3.4959686284823856E-2</v>
      </c>
      <c r="L65" s="12">
        <f>U31</f>
        <v>9.2225364113353511E-2</v>
      </c>
      <c r="M65" s="12">
        <f>Z31</f>
        <v>0.46857869987905265</v>
      </c>
      <c r="N65" s="12">
        <f>AE31</f>
        <v>0.78760855570037203</v>
      </c>
      <c r="O65" s="12">
        <f>AJ31</f>
        <v>1.211039057239675</v>
      </c>
      <c r="P65" s="40">
        <f>AP31</f>
        <v>2.4389236212320768</v>
      </c>
      <c r="U65"/>
      <c r="Z65"/>
      <c r="AE65"/>
      <c r="AJ65"/>
    </row>
    <row r="66" spans="3:36" ht="16" thickTop="1" x14ac:dyDescent="0.2">
      <c r="C66" s="41"/>
      <c r="D66" s="19"/>
      <c r="E66" s="55" t="s">
        <v>55</v>
      </c>
      <c r="F66" s="55"/>
      <c r="G66" s="55"/>
      <c r="H66" s="56" t="s">
        <v>27</v>
      </c>
      <c r="I66" s="44" t="s">
        <v>25</v>
      </c>
      <c r="J66" s="28">
        <f>AVERAGE(I32:I34)</f>
        <v>4.4585246406570844</v>
      </c>
      <c r="K66" s="28">
        <f>AVERAGE(N32:N34)</f>
        <v>1.0065154004106776</v>
      </c>
      <c r="L66" s="28">
        <f>AVERAGE(S32:S34)</f>
        <v>0.7848973305954825</v>
      </c>
      <c r="M66" s="28">
        <f>AVERAGE(X32:X34)</f>
        <v>8.4953593429158101</v>
      </c>
      <c r="N66" s="28">
        <f>AVERAGE(AC32:AC34)</f>
        <v>15.097731006160165</v>
      </c>
      <c r="O66" s="28">
        <f>AVERAGE(AH32:AH34)</f>
        <v>18.991437371663242</v>
      </c>
      <c r="P66" s="28">
        <f>AVERAGE(AN32:AN34)</f>
        <v>48.834465092402468</v>
      </c>
      <c r="U66"/>
      <c r="Z66"/>
      <c r="AE66"/>
      <c r="AJ66"/>
    </row>
    <row r="67" spans="3:36" ht="16" thickBot="1" x14ac:dyDescent="0.25">
      <c r="D67" s="19"/>
      <c r="E67" s="55"/>
      <c r="F67" s="55"/>
      <c r="G67" s="55"/>
      <c r="H67" s="57"/>
      <c r="I67" s="40" t="s">
        <v>26</v>
      </c>
      <c r="J67" s="45">
        <f>K34</f>
        <v>1.3090463994651986</v>
      </c>
      <c r="K67" s="12">
        <f>P34</f>
        <v>7.8896067438794543E-2</v>
      </c>
      <c r="L67" s="12">
        <f>U34</f>
        <v>7.6842912162205568E-2</v>
      </c>
      <c r="M67" s="12">
        <f>Z34</f>
        <v>0.41037176893909855</v>
      </c>
      <c r="N67" s="12">
        <f>AE34</f>
        <v>4.681007788388194</v>
      </c>
      <c r="O67" s="12">
        <f>AJ34</f>
        <v>0.93297788109960167</v>
      </c>
      <c r="P67" s="40">
        <f>AP34</f>
        <v>5.4366422845771369</v>
      </c>
      <c r="U67"/>
      <c r="Z67"/>
      <c r="AE67"/>
      <c r="AJ67"/>
    </row>
    <row r="68" spans="3:36" ht="16" thickTop="1" x14ac:dyDescent="0.2">
      <c r="D68" s="19"/>
      <c r="E68" s="55" t="s">
        <v>30</v>
      </c>
      <c r="F68" s="55"/>
      <c r="G68" s="55"/>
      <c r="H68" s="56" t="s">
        <v>27</v>
      </c>
      <c r="I68" s="44" t="s">
        <v>25</v>
      </c>
      <c r="J68" s="28">
        <f>AVERAGE(I35:I37)</f>
        <v>4.4061981519507176</v>
      </c>
      <c r="K68" s="28">
        <f>AVERAGE(N35:N37)</f>
        <v>0.96957905544147849</v>
      </c>
      <c r="L68" s="28">
        <f>AVERAGE(S35:S37)</f>
        <v>0.77412422997946606</v>
      </c>
      <c r="M68" s="28">
        <f>AVERAGE(X35:X37)</f>
        <v>7.6027310061601634</v>
      </c>
      <c r="N68" s="28">
        <f>AVERAGE(AC35:AC37)</f>
        <v>17.791006160164269</v>
      </c>
      <c r="O68" s="28">
        <f>AVERAGE(AH35:AH37)</f>
        <v>18.868316221765912</v>
      </c>
      <c r="P68" s="28">
        <f>AVERAGE(AN35:AN37)</f>
        <v>50.411954825462004</v>
      </c>
      <c r="U68"/>
      <c r="Z68"/>
      <c r="AE68"/>
      <c r="AJ68"/>
    </row>
    <row r="69" spans="3:36" ht="16" thickBot="1" x14ac:dyDescent="0.25">
      <c r="D69" s="19"/>
      <c r="E69" s="55"/>
      <c r="F69" s="55"/>
      <c r="G69" s="55"/>
      <c r="H69" s="57"/>
      <c r="I69" s="40" t="s">
        <v>26</v>
      </c>
      <c r="J69" s="45">
        <f>K37</f>
        <v>0.5551278393368323</v>
      </c>
      <c r="K69" s="12">
        <f>P37</f>
        <v>5.1413216303175822E-2</v>
      </c>
      <c r="L69" s="12">
        <f>U37</f>
        <v>9.8629090287672194E-2</v>
      </c>
      <c r="M69" s="12">
        <f>Z37</f>
        <v>1.7085139170825878</v>
      </c>
      <c r="N69" s="12">
        <f>AE37</f>
        <v>1.6700256204775052</v>
      </c>
      <c r="O69" s="12">
        <f>AJ37</f>
        <v>2.0721901283762181</v>
      </c>
      <c r="P69" s="40">
        <f>AP37</f>
        <v>2.88404600404672</v>
      </c>
      <c r="U69"/>
      <c r="Z69"/>
      <c r="AE69"/>
      <c r="AJ69"/>
    </row>
    <row r="70" spans="3:36" ht="16" thickTop="1" x14ac:dyDescent="0.2">
      <c r="D70" s="19"/>
      <c r="E70" s="55" t="s">
        <v>31</v>
      </c>
      <c r="F70" s="55"/>
      <c r="G70" s="55"/>
      <c r="H70" s="56" t="s">
        <v>27</v>
      </c>
      <c r="I70" s="44" t="s">
        <v>25</v>
      </c>
      <c r="J70" s="28">
        <f>AVERAGE(I38:I40)</f>
        <v>3.8398408624229976</v>
      </c>
      <c r="K70" s="28">
        <f>AVERAGE(N38:N40)</f>
        <v>0.84491889117043117</v>
      </c>
      <c r="L70" s="28">
        <f>AVERAGE(S38:S40)</f>
        <v>0.66947125256673512</v>
      </c>
      <c r="M70" s="28">
        <f>AVERAGE(X38:X40)</f>
        <v>7.4950000000000001</v>
      </c>
      <c r="N70" s="28">
        <f>AVERAGE(AC38:AC40)</f>
        <v>15.297802874743326</v>
      </c>
      <c r="O70" s="28">
        <f>AVERAGE(AH38:AH40)</f>
        <v>17.360082135523612</v>
      </c>
      <c r="P70" s="28">
        <f>AVERAGE(AN38:AN40)</f>
        <v>45.507116016427098</v>
      </c>
      <c r="U70"/>
      <c r="Z70"/>
      <c r="AE70"/>
      <c r="AJ70"/>
    </row>
    <row r="71" spans="3:36" ht="16" thickBot="1" x14ac:dyDescent="0.25">
      <c r="D71" s="19"/>
      <c r="E71" s="55"/>
      <c r="F71" s="55"/>
      <c r="G71" s="55"/>
      <c r="H71" s="57"/>
      <c r="I71" s="40" t="s">
        <v>26</v>
      </c>
      <c r="J71" s="19">
        <f>K40</f>
        <v>0.42697872930739744</v>
      </c>
      <c r="K71" s="19">
        <f>P40</f>
        <v>4.4043784278973284E-2</v>
      </c>
      <c r="L71" s="19">
        <f>U40</f>
        <v>5.1413216303175767E-2</v>
      </c>
      <c r="M71" s="19">
        <f>Z40</f>
        <v>0.5698511162993608</v>
      </c>
      <c r="N71" s="19">
        <f>AE40</f>
        <v>0.64031136447657866</v>
      </c>
      <c r="O71" s="19">
        <f>AJ40</f>
        <v>1.1789292108955292</v>
      </c>
      <c r="P71" s="19">
        <f>AP40</f>
        <v>2.4101422075096655</v>
      </c>
      <c r="U71"/>
      <c r="Z71"/>
      <c r="AE71"/>
      <c r="AJ71"/>
    </row>
    <row r="72" spans="3:36" ht="16" thickTop="1" x14ac:dyDescent="0.2"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U72"/>
      <c r="Z72"/>
      <c r="AE72"/>
      <c r="AJ72"/>
    </row>
    <row r="73" spans="3:36" x14ac:dyDescent="0.2"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U73"/>
      <c r="Z73"/>
      <c r="AE73"/>
      <c r="AJ73"/>
    </row>
    <row r="74" spans="3:36" x14ac:dyDescent="0.2"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U74"/>
      <c r="Z74"/>
      <c r="AE74"/>
      <c r="AJ74"/>
    </row>
    <row r="75" spans="3:36" x14ac:dyDescent="0.2"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U75"/>
      <c r="Z75"/>
      <c r="AE75"/>
      <c r="AJ75"/>
    </row>
    <row r="76" spans="3:36" x14ac:dyDescent="0.2">
      <c r="F76"/>
      <c r="K76"/>
      <c r="P76"/>
      <c r="U76"/>
      <c r="Z76"/>
      <c r="AE76"/>
      <c r="AJ76"/>
    </row>
    <row r="77" spans="3:36" x14ac:dyDescent="0.2">
      <c r="F77"/>
      <c r="K77"/>
      <c r="P77"/>
      <c r="U77"/>
      <c r="Z77"/>
      <c r="AE77"/>
      <c r="AJ77"/>
    </row>
    <row r="78" spans="3:36" x14ac:dyDescent="0.2">
      <c r="F78"/>
      <c r="K78"/>
      <c r="P78"/>
      <c r="U78"/>
      <c r="Z78"/>
      <c r="AE78"/>
      <c r="AJ78"/>
    </row>
    <row r="79" spans="3:36" x14ac:dyDescent="0.2">
      <c r="F79"/>
      <c r="K79"/>
      <c r="P79"/>
      <c r="U79"/>
      <c r="Z79"/>
      <c r="AE79"/>
      <c r="AJ79"/>
    </row>
    <row r="80" spans="3:36" x14ac:dyDescent="0.2">
      <c r="F80"/>
      <c r="K80"/>
      <c r="P80"/>
      <c r="U80"/>
      <c r="Z80"/>
      <c r="AE80"/>
      <c r="AJ80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</sheetData>
  <mergeCells count="36">
    <mergeCell ref="A21:F22"/>
    <mergeCell ref="B24:C24"/>
    <mergeCell ref="AL24:AN24"/>
    <mergeCell ref="J25:K25"/>
    <mergeCell ref="O25:P25"/>
    <mergeCell ref="T25:U25"/>
    <mergeCell ref="Y25:Z25"/>
    <mergeCell ref="AD25:AE25"/>
    <mergeCell ref="AI25:AJ25"/>
    <mergeCell ref="E50:G51"/>
    <mergeCell ref="H50:H51"/>
    <mergeCell ref="AO25:AP25"/>
    <mergeCell ref="A26:B28"/>
    <mergeCell ref="A29:B31"/>
    <mergeCell ref="A32:B34"/>
    <mergeCell ref="A35:B37"/>
    <mergeCell ref="A38:B40"/>
    <mergeCell ref="J44:P44"/>
    <mergeCell ref="E46:G47"/>
    <mergeCell ref="H46:H47"/>
    <mergeCell ref="E48:G49"/>
    <mergeCell ref="H48:H49"/>
    <mergeCell ref="E52:G53"/>
    <mergeCell ref="H52:H53"/>
    <mergeCell ref="J60:P60"/>
    <mergeCell ref="H61:I61"/>
    <mergeCell ref="E62:G63"/>
    <mergeCell ref="H62:H63"/>
    <mergeCell ref="E70:G71"/>
    <mergeCell ref="H70:H71"/>
    <mergeCell ref="E64:G65"/>
    <mergeCell ref="H64:H65"/>
    <mergeCell ref="E66:G67"/>
    <mergeCell ref="H66:H67"/>
    <mergeCell ref="E68:G69"/>
    <mergeCell ref="H68:H69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47C5B-0A25-419C-B503-EF6032210ACA}">
  <dimension ref="A21:AP506"/>
  <sheetViews>
    <sheetView topLeftCell="A45" zoomScale="50" zoomScaleNormal="50" workbookViewId="0">
      <selection activeCell="A32" sqref="A32:B34"/>
    </sheetView>
  </sheetViews>
  <sheetFormatPr baseColWidth="10" defaultColWidth="8.83203125" defaultRowHeight="15" x14ac:dyDescent="0.2"/>
  <cols>
    <col min="2" max="2" width="15.1640625" customWidth="1"/>
    <col min="3" max="3" width="16.1640625" customWidth="1"/>
    <col min="4" max="4" width="14.1640625" customWidth="1"/>
    <col min="5" max="5" width="12.1640625" customWidth="1"/>
    <col min="6" max="6" width="14.1640625" style="3" customWidth="1"/>
    <col min="7" max="7" width="11" customWidth="1"/>
    <col min="8" max="10" width="16.33203125" bestFit="1" customWidth="1"/>
    <col min="11" max="11" width="16.33203125" style="3" bestFit="1" customWidth="1"/>
    <col min="12" max="14" width="17.33203125" bestFit="1" customWidth="1"/>
    <col min="15" max="15" width="16.33203125" bestFit="1" customWidth="1"/>
    <col min="16" max="16" width="16.33203125" style="3" bestFit="1" customWidth="1"/>
    <col min="20" max="20" width="16.33203125" bestFit="1" customWidth="1"/>
    <col min="21" max="21" width="16.33203125" style="3" bestFit="1" customWidth="1"/>
    <col min="25" max="25" width="16.33203125" bestFit="1" customWidth="1"/>
    <col min="26" max="26" width="16.33203125" style="3" bestFit="1" customWidth="1"/>
    <col min="30" max="30" width="16.33203125" bestFit="1" customWidth="1"/>
    <col min="31" max="31" width="15.33203125" style="3" customWidth="1"/>
    <col min="35" max="35" width="16.33203125" bestFit="1" customWidth="1"/>
    <col min="36" max="36" width="16.33203125" style="3" bestFit="1" customWidth="1"/>
    <col min="38" max="38" width="16.33203125" bestFit="1" customWidth="1"/>
    <col min="40" max="42" width="16.33203125" bestFit="1" customWidth="1"/>
  </cols>
  <sheetData>
    <row r="21" spans="1:42" ht="15.5" customHeight="1" x14ac:dyDescent="0.2">
      <c r="A21" s="66" t="s">
        <v>53</v>
      </c>
      <c r="B21" s="66"/>
      <c r="C21" s="66"/>
      <c r="D21" s="66"/>
      <c r="E21" s="66"/>
      <c r="F21" s="67"/>
      <c r="G21" s="48" t="s">
        <v>54</v>
      </c>
      <c r="H21" s="2"/>
      <c r="I21" s="49"/>
      <c r="J21" s="2"/>
      <c r="L21" s="50" t="s">
        <v>2</v>
      </c>
      <c r="N21" s="3" t="s">
        <v>34</v>
      </c>
    </row>
    <row r="22" spans="1:42" ht="15.75" customHeight="1" x14ac:dyDescent="0.2">
      <c r="A22" s="66"/>
      <c r="B22" s="66"/>
      <c r="C22" s="66"/>
      <c r="D22" s="66"/>
      <c r="E22" s="66"/>
      <c r="F22" s="67"/>
      <c r="G22" s="50" t="s">
        <v>4</v>
      </c>
      <c r="I22" s="3"/>
      <c r="L22" s="50"/>
      <c r="N22" s="3"/>
    </row>
    <row r="23" spans="1:42" x14ac:dyDescent="0.2">
      <c r="W23" t="s">
        <v>5</v>
      </c>
      <c r="AA23" t="s">
        <v>5</v>
      </c>
    </row>
    <row r="24" spans="1:42" s="4" customFormat="1" ht="21" x14ac:dyDescent="0.2">
      <c r="B24" s="68" t="s">
        <v>6</v>
      </c>
      <c r="C24" s="68"/>
      <c r="F24" s="6"/>
      <c r="G24" s="7" t="s">
        <v>7</v>
      </c>
      <c r="I24" s="5"/>
      <c r="J24" s="8"/>
      <c r="K24" s="6"/>
      <c r="L24" s="7" t="s">
        <v>8</v>
      </c>
      <c r="M24" s="5"/>
      <c r="N24" s="8"/>
      <c r="P24" s="9"/>
      <c r="Q24" s="7" t="s">
        <v>9</v>
      </c>
      <c r="R24" s="8"/>
      <c r="T24" s="5"/>
      <c r="U24" s="9"/>
      <c r="V24" s="7" t="s">
        <v>10</v>
      </c>
      <c r="X24" s="5"/>
      <c r="Y24" s="5"/>
      <c r="Z24" s="10"/>
      <c r="AA24" s="7" t="s">
        <v>11</v>
      </c>
      <c r="AB24" s="5"/>
      <c r="AC24" s="5"/>
      <c r="AD24" s="8"/>
      <c r="AE24" s="6"/>
      <c r="AF24" s="11" t="s">
        <v>12</v>
      </c>
      <c r="AJ24" s="6"/>
      <c r="AL24" s="69" t="s">
        <v>13</v>
      </c>
      <c r="AM24" s="69"/>
      <c r="AN24" s="69"/>
      <c r="AO24" s="8"/>
    </row>
    <row r="25" spans="1:42" s="12" customFormat="1" ht="40" thickBot="1" x14ac:dyDescent="0.25">
      <c r="C25" s="12" t="s">
        <v>14</v>
      </c>
      <c r="D25" s="13" t="s">
        <v>15</v>
      </c>
      <c r="E25" s="12" t="s">
        <v>16</v>
      </c>
      <c r="F25" s="14" t="s">
        <v>17</v>
      </c>
      <c r="G25" s="15" t="s">
        <v>18</v>
      </c>
      <c r="H25" s="16" t="s">
        <v>19</v>
      </c>
      <c r="I25" s="17" t="s">
        <v>52</v>
      </c>
      <c r="J25" s="70" t="s">
        <v>20</v>
      </c>
      <c r="K25" s="71"/>
      <c r="L25" s="15" t="s">
        <v>18</v>
      </c>
      <c r="M25" s="16" t="s">
        <v>19</v>
      </c>
      <c r="N25" s="17" t="s">
        <v>52</v>
      </c>
      <c r="O25" s="70" t="s">
        <v>20</v>
      </c>
      <c r="P25" s="71"/>
      <c r="Q25" s="15" t="s">
        <v>18</v>
      </c>
      <c r="R25" s="16" t="s">
        <v>19</v>
      </c>
      <c r="S25" s="17" t="s">
        <v>52</v>
      </c>
      <c r="T25" s="70" t="s">
        <v>20</v>
      </c>
      <c r="U25" s="71"/>
      <c r="V25" s="15" t="s">
        <v>18</v>
      </c>
      <c r="W25" s="16" t="s">
        <v>19</v>
      </c>
      <c r="X25" s="17" t="s">
        <v>52</v>
      </c>
      <c r="Y25" s="70" t="s">
        <v>20</v>
      </c>
      <c r="Z25" s="71"/>
      <c r="AA25" s="15" t="s">
        <v>18</v>
      </c>
      <c r="AB25" s="16" t="s">
        <v>19</v>
      </c>
      <c r="AC25" s="17" t="s">
        <v>52</v>
      </c>
      <c r="AD25" s="70" t="s">
        <v>20</v>
      </c>
      <c r="AE25" s="71"/>
      <c r="AF25" s="15" t="s">
        <v>18</v>
      </c>
      <c r="AG25" s="16" t="s">
        <v>19</v>
      </c>
      <c r="AH25" s="17" t="s">
        <v>52</v>
      </c>
      <c r="AI25" s="70" t="s">
        <v>20</v>
      </c>
      <c r="AJ25" s="71"/>
      <c r="AL25" s="16" t="s">
        <v>18</v>
      </c>
      <c r="AM25" s="16" t="s">
        <v>19</v>
      </c>
      <c r="AN25" s="17" t="s">
        <v>52</v>
      </c>
      <c r="AO25" s="63" t="s">
        <v>21</v>
      </c>
      <c r="AP25" s="57"/>
    </row>
    <row r="26" spans="1:42" s="19" customFormat="1" ht="17.25" customHeight="1" thickTop="1" thickBot="1" x14ac:dyDescent="0.25">
      <c r="A26" s="58" t="s">
        <v>22</v>
      </c>
      <c r="B26" s="58"/>
      <c r="C26" s="18">
        <v>1</v>
      </c>
      <c r="D26" s="19">
        <v>5</v>
      </c>
      <c r="E26" s="19">
        <v>149.9</v>
      </c>
      <c r="F26" s="20">
        <v>682000</v>
      </c>
      <c r="G26" s="21">
        <v>86600</v>
      </c>
      <c r="H26" s="19">
        <f>G26/$D26</f>
        <v>17320</v>
      </c>
      <c r="I26" s="22">
        <f>(G26*$E26/$F26)/$D26</f>
        <v>3.806844574780059</v>
      </c>
      <c r="J26" s="19">
        <f>AVERAGE(H26:H28)</f>
        <v>16346.666666666666</v>
      </c>
      <c r="K26" s="23">
        <f>AVERAGE(I26:I28)</f>
        <v>3.5929110459433038</v>
      </c>
      <c r="L26" s="21">
        <v>9140</v>
      </c>
      <c r="M26" s="19">
        <f>L26/$D26</f>
        <v>1828</v>
      </c>
      <c r="N26" s="22">
        <f>(L26*$E26/$F26)/$D26</f>
        <v>0.40178475073313785</v>
      </c>
      <c r="O26" s="19">
        <f>AVERAGE(M26:M28)</f>
        <v>1753.3333333333333</v>
      </c>
      <c r="P26" s="23">
        <f>AVERAGE(N26:N28)</f>
        <v>0.38537341153470184</v>
      </c>
      <c r="Q26" s="21">
        <v>5870</v>
      </c>
      <c r="R26" s="19">
        <f>Q26/$D26</f>
        <v>1174</v>
      </c>
      <c r="S26" s="22">
        <f>(Q26*$E26/$F26)/$D26</f>
        <v>0.25803900293255133</v>
      </c>
      <c r="T26" s="19">
        <f>AVERAGE(R26:R28)</f>
        <v>1317.3333333333333</v>
      </c>
      <c r="U26" s="23">
        <f>AVERAGE(S26:S28)</f>
        <v>0.28954291300097751</v>
      </c>
      <c r="V26" s="21">
        <v>216000</v>
      </c>
      <c r="W26" s="19">
        <f>V26/$D26</f>
        <v>43200</v>
      </c>
      <c r="X26" s="22">
        <f>(V26*$E26/$F26)/$D26</f>
        <v>9.495131964809385</v>
      </c>
      <c r="Y26" s="19">
        <f>AVERAGE(W26:W28)</f>
        <v>42933.333333333336</v>
      </c>
      <c r="Z26" s="23">
        <f>AVERAGE(X26:X28)</f>
        <v>9.4365200391006834</v>
      </c>
      <c r="AA26" s="21">
        <v>641000</v>
      </c>
      <c r="AB26" s="19">
        <f>AA26/$D26</f>
        <v>128200</v>
      </c>
      <c r="AC26" s="22">
        <f>(AA26*$E26/$F26)/$D26</f>
        <v>28.177683284457476</v>
      </c>
      <c r="AD26" s="19">
        <f>AVERAGE(AB26:AB28)</f>
        <v>132733.33333333334</v>
      </c>
      <c r="AE26" s="23">
        <f>AVERAGE(AC26:AC28)</f>
        <v>29.174086021505378</v>
      </c>
      <c r="AF26" s="21">
        <v>381000</v>
      </c>
      <c r="AG26" s="19">
        <f>AF26/$D26</f>
        <v>76200</v>
      </c>
      <c r="AH26" s="22">
        <f>(AF26*$E26/$F26)/$D26</f>
        <v>16.748357771260995</v>
      </c>
      <c r="AI26" s="19">
        <f>AVERAGE(AG26:AG28)</f>
        <v>77466.666666666672</v>
      </c>
      <c r="AJ26" s="23">
        <f>AVERAGE(AH26:AH28)</f>
        <v>17.026764418377322</v>
      </c>
      <c r="AK26" s="18">
        <v>1</v>
      </c>
      <c r="AL26" s="24">
        <f>G26+L26+Q26+V26+AA26+AF26</f>
        <v>1339610</v>
      </c>
      <c r="AM26" s="24">
        <f>H26+M26+R26+W26+AB26+AG26</f>
        <v>267922</v>
      </c>
      <c r="AN26" s="25">
        <f>I26+N26+S26+X26+AC26+AH26</f>
        <v>58.887841348973609</v>
      </c>
      <c r="AO26" s="19">
        <f>AVERAGE(AM26:AM28)</f>
        <v>272550.66666666669</v>
      </c>
      <c r="AP26" s="23">
        <f>AVERAGE(AN26:AN28)</f>
        <v>59.905197849462375</v>
      </c>
    </row>
    <row r="27" spans="1:42" s="19" customFormat="1" ht="17" thickTop="1" thickBot="1" x14ac:dyDescent="0.25">
      <c r="A27" s="59"/>
      <c r="B27" s="59"/>
      <c r="C27" s="18">
        <v>2</v>
      </c>
      <c r="D27" s="19">
        <v>5</v>
      </c>
      <c r="E27" s="19">
        <v>149.9</v>
      </c>
      <c r="F27" s="20">
        <v>682000</v>
      </c>
      <c r="G27" s="21">
        <v>82700</v>
      </c>
      <c r="H27" s="19">
        <f t="shared" ref="H27:H40" si="0">G27/$D27</f>
        <v>16540</v>
      </c>
      <c r="I27" s="22">
        <f t="shared" ref="I27:I40" si="1">(G27*$E27/$F27)/$D27</f>
        <v>3.635404692082111</v>
      </c>
      <c r="K27" s="26">
        <f>STDEV(I26:I28)</f>
        <v>0.23804218196431509</v>
      </c>
      <c r="L27" s="21">
        <v>9040</v>
      </c>
      <c r="M27" s="19">
        <f t="shared" ref="M27:M40" si="2">L27/$D27</f>
        <v>1808</v>
      </c>
      <c r="N27" s="22">
        <f t="shared" ref="N27:N40" si="3">(L27*$E27/$F27)/$D27</f>
        <v>0.39738885630498533</v>
      </c>
      <c r="P27" s="26">
        <f>STDEV(N26:N28)</f>
        <v>2.4716239743517828E-2</v>
      </c>
      <c r="Q27" s="21">
        <v>6550</v>
      </c>
      <c r="R27" s="19">
        <f t="shared" ref="R27:R40" si="4">Q27/$D27</f>
        <v>1310</v>
      </c>
      <c r="S27" s="22">
        <f t="shared" ref="S27:S40" si="5">(Q27*$E27/$F27)/$D27</f>
        <v>0.28793108504398829</v>
      </c>
      <c r="U27" s="26">
        <f>STDEV(S26:S28)</f>
        <v>3.2339963233825444E-2</v>
      </c>
      <c r="V27" s="21">
        <v>220000</v>
      </c>
      <c r="W27" s="19">
        <f t="shared" ref="W27:W40" si="6">V27/$D27</f>
        <v>44000</v>
      </c>
      <c r="X27" s="22">
        <f t="shared" ref="X27:X40" si="7">(V27*$E27/$F27)/$D27</f>
        <v>9.6709677419354829</v>
      </c>
      <c r="Z27" s="26">
        <f>STDEV(X26:X28)</f>
        <v>0.26859358618724466</v>
      </c>
      <c r="AA27" s="21">
        <v>688000</v>
      </c>
      <c r="AB27" s="19">
        <f t="shared" ref="AB27:AB40" si="8">AA27/$D27</f>
        <v>137600</v>
      </c>
      <c r="AC27" s="22">
        <f t="shared" ref="AC27:AC40" si="9">(AA27*$E27/$F27)/$D27</f>
        <v>30.243753665689148</v>
      </c>
      <c r="AE27" s="26">
        <f>STDEV(AC26:AC28)</f>
        <v>1.0349818911526509</v>
      </c>
      <c r="AF27" s="21">
        <v>396000</v>
      </c>
      <c r="AG27" s="19">
        <f t="shared" ref="AG27:AG40" si="10">AF27/$D27</f>
        <v>79200</v>
      </c>
      <c r="AH27" s="22">
        <f t="shared" ref="AH27:AH40" si="11">(AF27*$E27/$F27)/$D27</f>
        <v>17.40774193548387</v>
      </c>
      <c r="AJ27" s="26">
        <f>STDEV(AH26:AH28)</f>
        <v>0.34144905408404352</v>
      </c>
      <c r="AK27" s="18">
        <v>2</v>
      </c>
      <c r="AL27" s="27">
        <f t="shared" ref="AL27:AN40" si="12">G27+L27+Q27+V27+AA27+AF27</f>
        <v>1402290</v>
      </c>
      <c r="AM27" s="27">
        <f t="shared" si="12"/>
        <v>280458</v>
      </c>
      <c r="AN27" s="28">
        <f t="shared" si="12"/>
        <v>61.643187976539586</v>
      </c>
      <c r="AP27" s="26">
        <f>STDEV(AN26:AN28)</f>
        <v>1.512437892059483</v>
      </c>
    </row>
    <row r="28" spans="1:42" s="30" customFormat="1" ht="17" thickTop="1" thickBot="1" x14ac:dyDescent="0.25">
      <c r="A28" s="64"/>
      <c r="B28" s="64"/>
      <c r="C28" s="29">
        <v>3</v>
      </c>
      <c r="D28" s="19">
        <v>5</v>
      </c>
      <c r="E28" s="19">
        <v>149.9</v>
      </c>
      <c r="F28" s="20">
        <v>682000</v>
      </c>
      <c r="G28" s="21">
        <v>75900</v>
      </c>
      <c r="H28" s="30">
        <f t="shared" si="0"/>
        <v>15180</v>
      </c>
      <c r="I28" s="31">
        <f t="shared" si="1"/>
        <v>3.3364838709677422</v>
      </c>
      <c r="J28" s="19"/>
      <c r="K28" s="32"/>
      <c r="L28" s="21">
        <v>8120</v>
      </c>
      <c r="M28" s="30">
        <f t="shared" si="2"/>
        <v>1624</v>
      </c>
      <c r="N28" s="31">
        <f t="shared" si="3"/>
        <v>0.35694662756598239</v>
      </c>
      <c r="O28" s="19"/>
      <c r="P28" s="32"/>
      <c r="Q28" s="21">
        <v>7340</v>
      </c>
      <c r="R28" s="30">
        <f t="shared" si="4"/>
        <v>1468</v>
      </c>
      <c r="S28" s="31">
        <f t="shared" si="5"/>
        <v>0.32265865102639296</v>
      </c>
      <c r="T28" s="19"/>
      <c r="U28" s="32"/>
      <c r="V28" s="21">
        <v>208000</v>
      </c>
      <c r="W28" s="30">
        <f t="shared" si="6"/>
        <v>41600</v>
      </c>
      <c r="X28" s="31">
        <f t="shared" si="7"/>
        <v>9.1434604105571857</v>
      </c>
      <c r="Y28" s="19"/>
      <c r="Z28" s="32"/>
      <c r="AA28" s="21">
        <v>662000</v>
      </c>
      <c r="AB28" s="30">
        <f t="shared" si="8"/>
        <v>132400</v>
      </c>
      <c r="AC28" s="31">
        <f t="shared" si="9"/>
        <v>29.100821114369502</v>
      </c>
      <c r="AD28" s="19"/>
      <c r="AE28" s="32"/>
      <c r="AF28" s="21">
        <v>385000</v>
      </c>
      <c r="AG28" s="30">
        <f t="shared" si="10"/>
        <v>77000</v>
      </c>
      <c r="AH28" s="31">
        <f t="shared" si="11"/>
        <v>16.924193548387098</v>
      </c>
      <c r="AI28" s="19"/>
      <c r="AJ28" s="32"/>
      <c r="AK28" s="29">
        <v>3</v>
      </c>
      <c r="AL28" s="33">
        <f t="shared" si="12"/>
        <v>1346360</v>
      </c>
      <c r="AM28" s="33">
        <f t="shared" si="12"/>
        <v>269272</v>
      </c>
      <c r="AN28" s="34">
        <f t="shared" si="12"/>
        <v>59.184564222873902</v>
      </c>
      <c r="AO28" s="19"/>
      <c r="AP28" s="32"/>
    </row>
    <row r="29" spans="1:42" s="19" customFormat="1" ht="17" thickTop="1" thickBot="1" x14ac:dyDescent="0.25">
      <c r="A29" s="58" t="s">
        <v>28</v>
      </c>
      <c r="B29" s="58"/>
      <c r="C29" s="35">
        <v>4</v>
      </c>
      <c r="D29" s="19">
        <v>5</v>
      </c>
      <c r="E29" s="19">
        <v>149.9</v>
      </c>
      <c r="F29" s="20">
        <v>682000</v>
      </c>
      <c r="G29" s="21">
        <v>66200</v>
      </c>
      <c r="H29" s="19">
        <f t="shared" si="0"/>
        <v>13240</v>
      </c>
      <c r="I29" s="22">
        <f>(G29*$E29/$F29)/$D29</f>
        <v>2.9100821114369504</v>
      </c>
      <c r="J29" s="19">
        <f>H29/J$26*100</f>
        <v>80.99510603588908</v>
      </c>
      <c r="K29" s="26">
        <f>AVERAGE(J29:J31)</f>
        <v>89.600326264274074</v>
      </c>
      <c r="L29" s="21">
        <v>7760</v>
      </c>
      <c r="M29" s="19">
        <f t="shared" si="2"/>
        <v>1552</v>
      </c>
      <c r="N29" s="22">
        <f t="shared" si="3"/>
        <v>0.34112140762463344</v>
      </c>
      <c r="O29" s="19">
        <f>M29/O$26*100</f>
        <v>88.517110266159705</v>
      </c>
      <c r="P29" s="26">
        <f>AVERAGE(O29:O31)</f>
        <v>89.581749049429661</v>
      </c>
      <c r="Q29" s="21">
        <v>3400</v>
      </c>
      <c r="R29" s="19">
        <f t="shared" si="4"/>
        <v>680</v>
      </c>
      <c r="S29" s="22">
        <f t="shared" si="5"/>
        <v>0.14946041055718476</v>
      </c>
      <c r="T29" s="19">
        <f>R29/T$26*100</f>
        <v>51.61943319838057</v>
      </c>
      <c r="U29" s="26">
        <f>AVERAGE(T29:T31)</f>
        <v>78.947368421052644</v>
      </c>
      <c r="V29" s="21">
        <v>182000</v>
      </c>
      <c r="W29" s="19">
        <f t="shared" si="6"/>
        <v>36400</v>
      </c>
      <c r="X29" s="22">
        <f t="shared" si="7"/>
        <v>8.0005278592375362</v>
      </c>
      <c r="Y29" s="19">
        <f>W29/Y$26*100</f>
        <v>84.782608695652172</v>
      </c>
      <c r="Z29" s="26">
        <f>AVERAGE(Y29:Y31)</f>
        <v>92.546583850931668</v>
      </c>
      <c r="AA29" s="21">
        <v>608000</v>
      </c>
      <c r="AB29" s="19">
        <f t="shared" si="8"/>
        <v>121600</v>
      </c>
      <c r="AC29" s="22">
        <f t="shared" si="9"/>
        <v>26.727038123167155</v>
      </c>
      <c r="AD29" s="19">
        <f>AB29/AD$26*100</f>
        <v>91.612255148166739</v>
      </c>
      <c r="AE29" s="26">
        <f>AVERAGE(AD29:AD31)</f>
        <v>97.388247112004009</v>
      </c>
      <c r="AF29" s="21">
        <v>327000</v>
      </c>
      <c r="AG29" s="19">
        <f t="shared" si="10"/>
        <v>65400</v>
      </c>
      <c r="AH29" s="22">
        <f t="shared" si="11"/>
        <v>14.374574780058651</v>
      </c>
      <c r="AI29" s="19">
        <f>AG29/AI$26*100</f>
        <v>84.423407917383813</v>
      </c>
      <c r="AJ29" s="26">
        <f>AVERAGE(AI29:AI31)</f>
        <v>91.135972461273653</v>
      </c>
      <c r="AK29" s="35">
        <v>4</v>
      </c>
      <c r="AL29" s="24">
        <f t="shared" si="12"/>
        <v>1194360</v>
      </c>
      <c r="AM29" s="24">
        <f t="shared" si="12"/>
        <v>238872</v>
      </c>
      <c r="AN29" s="25">
        <f t="shared" si="12"/>
        <v>52.502804692082108</v>
      </c>
      <c r="AO29" s="19">
        <f>AM29/AO$26*100</f>
        <v>87.643153811156822</v>
      </c>
      <c r="AP29" s="26">
        <f>AVERAGE(AO29:AO31)</f>
        <v>94.242049184738732</v>
      </c>
    </row>
    <row r="30" spans="1:42" s="19" customFormat="1" ht="17" thickTop="1" thickBot="1" x14ac:dyDescent="0.25">
      <c r="A30" s="59"/>
      <c r="B30" s="59"/>
      <c r="C30" s="35">
        <v>5</v>
      </c>
      <c r="D30" s="19">
        <v>5</v>
      </c>
      <c r="E30" s="19">
        <v>149.9</v>
      </c>
      <c r="F30" s="20">
        <v>682000</v>
      </c>
      <c r="G30" s="21">
        <v>87200</v>
      </c>
      <c r="H30" s="19">
        <f t="shared" si="0"/>
        <v>17440</v>
      </c>
      <c r="I30" s="22">
        <f t="shared" si="1"/>
        <v>3.833219941348974</v>
      </c>
      <c r="J30" s="19">
        <f t="shared" ref="J30:J37" si="13">H30/J$26*100</f>
        <v>106.68841761827082</v>
      </c>
      <c r="K30" s="26">
        <f>STDEV(J29:J31)</f>
        <v>14.79884765505879</v>
      </c>
      <c r="L30" s="21">
        <v>7980</v>
      </c>
      <c r="M30" s="19">
        <f t="shared" si="2"/>
        <v>1596</v>
      </c>
      <c r="N30" s="22">
        <f t="shared" si="3"/>
        <v>0.35079237536656893</v>
      </c>
      <c r="O30" s="19">
        <f t="shared" ref="O30:O40" si="14">M30/O$26*100</f>
        <v>91.026615969581741</v>
      </c>
      <c r="P30" s="26">
        <f>STDEV(O29:O31)</f>
        <v>1.2972412250366452</v>
      </c>
      <c r="Q30" s="21">
        <v>6310</v>
      </c>
      <c r="R30" s="19">
        <f t="shared" si="4"/>
        <v>1262</v>
      </c>
      <c r="S30" s="22">
        <f t="shared" si="5"/>
        <v>0.27738093841642231</v>
      </c>
      <c r="T30" s="19">
        <f t="shared" ref="T30:T40" si="15">R30/T$26*100</f>
        <v>95.799595141700408</v>
      </c>
      <c r="U30" s="26">
        <f>STDEV(T29:T31)</f>
        <v>23.880473797624489</v>
      </c>
      <c r="V30" s="21">
        <v>221000</v>
      </c>
      <c r="W30" s="19">
        <f t="shared" si="6"/>
        <v>44200</v>
      </c>
      <c r="X30" s="22">
        <f t="shared" si="7"/>
        <v>9.7149266862170087</v>
      </c>
      <c r="Y30" s="19">
        <f t="shared" ref="Y30:Y40" si="16">W30/Y$26*100</f>
        <v>102.95031055900621</v>
      </c>
      <c r="Z30" s="26">
        <f>STDEV(Y29:Y31)</f>
        <v>9.3671000818979362</v>
      </c>
      <c r="AA30" s="21">
        <v>742000</v>
      </c>
      <c r="AB30" s="19">
        <f t="shared" si="8"/>
        <v>148400</v>
      </c>
      <c r="AC30" s="22">
        <f t="shared" si="9"/>
        <v>32.617536656891495</v>
      </c>
      <c r="AD30" s="19">
        <f t="shared" ref="AD30:AD40" si="17">AB30/AD$26*100</f>
        <v>111.80311401305876</v>
      </c>
      <c r="AE30" s="26">
        <f>STDEV(AD29:AD31)</f>
        <v>12.565441319793047</v>
      </c>
      <c r="AF30" s="21">
        <v>394000</v>
      </c>
      <c r="AG30" s="19">
        <f t="shared" si="10"/>
        <v>78800</v>
      </c>
      <c r="AH30" s="22">
        <f t="shared" si="11"/>
        <v>17.319824046920822</v>
      </c>
      <c r="AI30" s="19">
        <f t="shared" ref="AI30:AI40" si="18">AG30/AI$26*100</f>
        <v>101.72117039586919</v>
      </c>
      <c r="AJ30" s="26">
        <f>STDEV(AI29:AI31)</f>
        <v>9.2763739534707543</v>
      </c>
      <c r="AK30" s="35">
        <v>5</v>
      </c>
      <c r="AL30" s="27">
        <f t="shared" si="12"/>
        <v>1458490</v>
      </c>
      <c r="AM30" s="27">
        <f t="shared" si="12"/>
        <v>291698</v>
      </c>
      <c r="AN30" s="28">
        <f t="shared" si="12"/>
        <v>64.113680645161281</v>
      </c>
      <c r="AO30" s="19">
        <f t="shared" ref="AO30:AO40" si="19">AM30/AO$26*100</f>
        <v>107.02523812086315</v>
      </c>
      <c r="AP30" s="26">
        <f>STDEV(AO29:AO31)</f>
        <v>11.072507087282428</v>
      </c>
    </row>
    <row r="31" spans="1:42" s="30" customFormat="1" ht="17" thickTop="1" thickBot="1" x14ac:dyDescent="0.25">
      <c r="A31" s="60"/>
      <c r="B31" s="60"/>
      <c r="C31" s="36">
        <v>6</v>
      </c>
      <c r="D31" s="19">
        <v>5</v>
      </c>
      <c r="E31" s="19">
        <v>149.9</v>
      </c>
      <c r="F31" s="20">
        <v>682000</v>
      </c>
      <c r="G31" s="21">
        <v>66300</v>
      </c>
      <c r="H31" s="30">
        <f t="shared" si="0"/>
        <v>13260</v>
      </c>
      <c r="I31" s="31">
        <f t="shared" si="1"/>
        <v>2.9144780058651025</v>
      </c>
      <c r="J31" s="19">
        <f t="shared" si="13"/>
        <v>81.117455138662322</v>
      </c>
      <c r="K31" s="32">
        <f>STDEV(I29:I31)</f>
        <v>0.53170943207093035</v>
      </c>
      <c r="L31" s="21">
        <v>7820</v>
      </c>
      <c r="M31" s="30">
        <f t="shared" si="2"/>
        <v>1564</v>
      </c>
      <c r="N31" s="31">
        <f t="shared" si="3"/>
        <v>0.34375894428152493</v>
      </c>
      <c r="O31" s="19">
        <f t="shared" si="14"/>
        <v>89.201520912547522</v>
      </c>
      <c r="P31" s="32">
        <f>STDEV(N29:N31)</f>
        <v>4.9992227647583116E-3</v>
      </c>
      <c r="Q31" s="21">
        <v>5890</v>
      </c>
      <c r="R31" s="30">
        <f t="shared" si="4"/>
        <v>1178</v>
      </c>
      <c r="S31" s="31">
        <f t="shared" si="5"/>
        <v>0.25891818181818183</v>
      </c>
      <c r="T31" s="19">
        <f t="shared" si="15"/>
        <v>89.423076923076934</v>
      </c>
      <c r="U31" s="32">
        <f>STDEV(S29:S31)</f>
        <v>6.9144219472077106E-2</v>
      </c>
      <c r="V31" s="21">
        <v>193000</v>
      </c>
      <c r="W31" s="30">
        <f t="shared" si="6"/>
        <v>38600</v>
      </c>
      <c r="X31" s="31">
        <f t="shared" si="7"/>
        <v>8.4840762463343111</v>
      </c>
      <c r="Y31" s="19">
        <f t="shared" si="16"/>
        <v>89.906832298136635</v>
      </c>
      <c r="Z31" s="32">
        <f>STDEV(X29:X31)</f>
        <v>0.8839282763109152</v>
      </c>
      <c r="AA31" s="21">
        <v>589000</v>
      </c>
      <c r="AB31" s="30">
        <f t="shared" si="8"/>
        <v>117800</v>
      </c>
      <c r="AC31" s="31">
        <f t="shared" si="9"/>
        <v>25.891818181818184</v>
      </c>
      <c r="AD31" s="19">
        <f t="shared" si="17"/>
        <v>88.749372174786529</v>
      </c>
      <c r="AE31" s="32">
        <f>STDEV(AC29:AC31)</f>
        <v>3.665852659618166</v>
      </c>
      <c r="AF31" s="21">
        <v>338000</v>
      </c>
      <c r="AG31" s="30">
        <f t="shared" si="10"/>
        <v>67600</v>
      </c>
      <c r="AH31" s="31">
        <f t="shared" si="11"/>
        <v>14.858123167155426</v>
      </c>
      <c r="AI31" s="19">
        <f t="shared" si="18"/>
        <v>87.26333907056798</v>
      </c>
      <c r="AJ31" s="32">
        <f>STDEV(AH29:AH31)</f>
        <v>1.5794663396251787</v>
      </c>
      <c r="AK31" s="36">
        <v>6</v>
      </c>
      <c r="AL31" s="33">
        <f t="shared" si="12"/>
        <v>1200010</v>
      </c>
      <c r="AM31" s="33">
        <f t="shared" si="12"/>
        <v>240002</v>
      </c>
      <c r="AN31" s="34">
        <f t="shared" si="12"/>
        <v>52.751172727272731</v>
      </c>
      <c r="AO31" s="19">
        <f t="shared" si="19"/>
        <v>88.057755622196225</v>
      </c>
      <c r="AP31" s="32">
        <f>STDEV(AN29:AN31)</f>
        <v>6.6330072775322737</v>
      </c>
    </row>
    <row r="32" spans="1:42" s="19" customFormat="1" ht="15" customHeight="1" thickBot="1" x14ac:dyDescent="0.25">
      <c r="A32" s="65" t="s">
        <v>55</v>
      </c>
      <c r="B32" s="65"/>
      <c r="C32" s="51">
        <v>7</v>
      </c>
      <c r="D32" s="19">
        <v>5</v>
      </c>
      <c r="E32" s="19">
        <v>149.9</v>
      </c>
      <c r="F32" s="20">
        <v>682000</v>
      </c>
      <c r="G32" s="21">
        <v>86100</v>
      </c>
      <c r="H32" s="19">
        <f t="shared" si="0"/>
        <v>17220</v>
      </c>
      <c r="I32" s="22">
        <f t="shared" si="1"/>
        <v>3.7848651026392965</v>
      </c>
      <c r="J32" s="19">
        <f t="shared" si="13"/>
        <v>105.3425774877651</v>
      </c>
      <c r="K32" s="26">
        <f>AVERAGE(J32:J34)</f>
        <v>101.50897226753671</v>
      </c>
      <c r="L32" s="21">
        <v>9040</v>
      </c>
      <c r="M32" s="19">
        <f t="shared" si="2"/>
        <v>1808</v>
      </c>
      <c r="N32" s="22">
        <f t="shared" si="3"/>
        <v>0.39738885630498533</v>
      </c>
      <c r="O32" s="19">
        <f t="shared" si="14"/>
        <v>103.11787072243345</v>
      </c>
      <c r="P32" s="26">
        <f>AVERAGE(O32:O34)</f>
        <v>110.64638783269963</v>
      </c>
      <c r="Q32" s="21">
        <v>6460</v>
      </c>
      <c r="R32" s="19">
        <f t="shared" si="4"/>
        <v>1292</v>
      </c>
      <c r="S32" s="22">
        <f t="shared" si="5"/>
        <v>0.28397478005865107</v>
      </c>
      <c r="T32" s="19">
        <f t="shared" si="15"/>
        <v>98.07692307692308</v>
      </c>
      <c r="U32" s="26">
        <f>AVERAGE(T32:T34)</f>
        <v>97.165991902834023</v>
      </c>
      <c r="V32" s="21">
        <v>239000</v>
      </c>
      <c r="W32" s="19">
        <f t="shared" si="6"/>
        <v>47800</v>
      </c>
      <c r="X32" s="22">
        <f t="shared" si="7"/>
        <v>10.506187683284457</v>
      </c>
      <c r="Y32" s="19">
        <f t="shared" si="16"/>
        <v>111.33540372670807</v>
      </c>
      <c r="Z32" s="26">
        <f>AVERAGE(Y32:Y34)</f>
        <v>105.59006211180123</v>
      </c>
      <c r="AA32" s="21">
        <v>795000</v>
      </c>
      <c r="AB32" s="19">
        <f t="shared" si="8"/>
        <v>159000</v>
      </c>
      <c r="AC32" s="22">
        <f t="shared" si="9"/>
        <v>34.947360703812322</v>
      </c>
      <c r="AD32" s="19">
        <f t="shared" si="17"/>
        <v>119.78905072827723</v>
      </c>
      <c r="AE32" s="26">
        <f>AVERAGE(AD32:AD34)</f>
        <v>112.65695630336513</v>
      </c>
      <c r="AF32" s="21">
        <v>424000</v>
      </c>
      <c r="AG32" s="19">
        <f t="shared" si="10"/>
        <v>84800</v>
      </c>
      <c r="AH32" s="22">
        <f t="shared" si="11"/>
        <v>18.638592375366567</v>
      </c>
      <c r="AI32" s="19">
        <f t="shared" si="18"/>
        <v>109.46643717728055</v>
      </c>
      <c r="AJ32" s="26">
        <f>AVERAGE(AI32:AI34)</f>
        <v>103.70051635111876</v>
      </c>
      <c r="AK32" s="51">
        <v>7</v>
      </c>
      <c r="AL32" s="24">
        <f t="shared" si="12"/>
        <v>1559600</v>
      </c>
      <c r="AM32" s="24">
        <f t="shared" si="12"/>
        <v>311920</v>
      </c>
      <c r="AN32" s="25">
        <f t="shared" si="12"/>
        <v>68.558369501466274</v>
      </c>
      <c r="AO32" s="19">
        <f t="shared" si="19"/>
        <v>114.4447760171809</v>
      </c>
      <c r="AP32" s="26">
        <f>AVERAGE(AO32:AO34)</f>
        <v>108.2416480360838</v>
      </c>
    </row>
    <row r="33" spans="1:42" s="19" customFormat="1" ht="15.5" customHeight="1" thickTop="1" thickBot="1" x14ac:dyDescent="0.25">
      <c r="A33" s="59"/>
      <c r="B33" s="59"/>
      <c r="C33" s="51">
        <v>8</v>
      </c>
      <c r="D33" s="19">
        <v>5</v>
      </c>
      <c r="E33" s="19">
        <v>149.9</v>
      </c>
      <c r="F33" s="20">
        <v>682000</v>
      </c>
      <c r="G33" s="21">
        <v>81900</v>
      </c>
      <c r="H33" s="19">
        <f t="shared" si="0"/>
        <v>16380</v>
      </c>
      <c r="I33" s="22">
        <f t="shared" si="1"/>
        <v>3.6002375366568913</v>
      </c>
      <c r="J33" s="19">
        <f t="shared" si="13"/>
        <v>100.20391517128874</v>
      </c>
      <c r="K33" s="26">
        <f>STDEV(J32:J34)</f>
        <v>3.3758894105342385</v>
      </c>
      <c r="L33" s="21">
        <v>9360</v>
      </c>
      <c r="M33" s="19">
        <f t="shared" si="2"/>
        <v>1872</v>
      </c>
      <c r="N33" s="22">
        <f t="shared" si="3"/>
        <v>0.41145571847507334</v>
      </c>
      <c r="O33" s="19">
        <f t="shared" si="14"/>
        <v>106.7680608365019</v>
      </c>
      <c r="P33" s="26">
        <f>STDEV(O32:O34)</f>
        <v>10.045797196792707</v>
      </c>
      <c r="Q33" s="21">
        <v>5910</v>
      </c>
      <c r="R33" s="19">
        <f t="shared" si="4"/>
        <v>1182</v>
      </c>
      <c r="S33" s="22">
        <f t="shared" si="5"/>
        <v>0.25979736070381232</v>
      </c>
      <c r="T33" s="19">
        <f t="shared" si="15"/>
        <v>89.726720647773277</v>
      </c>
      <c r="U33" s="26">
        <f>STDEV(T32:T34)</f>
        <v>7.028220849657516</v>
      </c>
      <c r="V33" s="21">
        <v>224000</v>
      </c>
      <c r="W33" s="19">
        <f t="shared" si="6"/>
        <v>44800</v>
      </c>
      <c r="X33" s="22">
        <f t="shared" si="7"/>
        <v>9.8468035190615844</v>
      </c>
      <c r="Y33" s="19">
        <f t="shared" si="16"/>
        <v>104.34782608695652</v>
      </c>
      <c r="Z33" s="26">
        <f>STDEV(Y32:Y34)</f>
        <v>5.2359364285985528</v>
      </c>
      <c r="AA33" s="21">
        <v>677000</v>
      </c>
      <c r="AB33" s="19">
        <f t="shared" si="8"/>
        <v>135400</v>
      </c>
      <c r="AC33" s="22">
        <f t="shared" si="9"/>
        <v>29.760205278592377</v>
      </c>
      <c r="AD33" s="19">
        <f t="shared" si="17"/>
        <v>102.00904068307382</v>
      </c>
      <c r="AE33" s="26">
        <f>STDEV(AD32:AD34)</f>
        <v>9.3969643135584935</v>
      </c>
      <c r="AF33" s="21">
        <v>378000</v>
      </c>
      <c r="AG33" s="19">
        <f t="shared" si="10"/>
        <v>75600</v>
      </c>
      <c r="AH33" s="22">
        <f t="shared" si="11"/>
        <v>16.616480938416423</v>
      </c>
      <c r="AI33" s="19">
        <f t="shared" si="18"/>
        <v>97.590361445783131</v>
      </c>
      <c r="AJ33" s="26">
        <f>STDEV(AI32:AI34)</f>
        <v>5.945516505823023</v>
      </c>
      <c r="AK33" s="51">
        <v>8</v>
      </c>
      <c r="AL33" s="27">
        <f t="shared" si="12"/>
        <v>1376170</v>
      </c>
      <c r="AM33" s="27">
        <f t="shared" si="12"/>
        <v>275234</v>
      </c>
      <c r="AN33" s="28">
        <f t="shared" si="12"/>
        <v>60.494980351906158</v>
      </c>
      <c r="AO33" s="19">
        <f t="shared" si="19"/>
        <v>100.98452642444462</v>
      </c>
      <c r="AP33" s="26">
        <f>STDEV(AO32:AO34)</f>
        <v>6.7917418019685289</v>
      </c>
    </row>
    <row r="34" spans="1:42" s="30" customFormat="1" ht="15.5" customHeight="1" thickTop="1" thickBot="1" x14ac:dyDescent="0.25">
      <c r="A34" s="64"/>
      <c r="B34" s="64"/>
      <c r="C34" s="52">
        <v>9</v>
      </c>
      <c r="D34" s="19">
        <v>5</v>
      </c>
      <c r="E34" s="19">
        <v>149.9</v>
      </c>
      <c r="F34" s="20">
        <v>682000</v>
      </c>
      <c r="G34" s="21">
        <v>80900</v>
      </c>
      <c r="H34" s="30">
        <f t="shared" si="0"/>
        <v>16180</v>
      </c>
      <c r="I34" s="31">
        <f t="shared" si="1"/>
        <v>3.5562785923753664</v>
      </c>
      <c r="J34" s="19">
        <f>H34/J$26*100</f>
        <v>98.980424143556291</v>
      </c>
      <c r="K34" s="32">
        <f>STDEV(I32:I34)</f>
        <v>0.12129270352991524</v>
      </c>
      <c r="L34" s="21">
        <v>10700</v>
      </c>
      <c r="M34" s="30">
        <f t="shared" si="2"/>
        <v>2140</v>
      </c>
      <c r="N34" s="31">
        <f t="shared" si="3"/>
        <v>0.47036070381231665</v>
      </c>
      <c r="O34" s="19">
        <f t="shared" si="14"/>
        <v>122.05323193916351</v>
      </c>
      <c r="P34" s="32">
        <f>STDEV(N32:N34)</f>
        <v>3.8713831373137428E-2</v>
      </c>
      <c r="Q34" s="21">
        <v>6830</v>
      </c>
      <c r="R34" s="30">
        <f t="shared" si="4"/>
        <v>1366</v>
      </c>
      <c r="S34" s="31">
        <f t="shared" si="5"/>
        <v>0.30023958944281526</v>
      </c>
      <c r="T34" s="19">
        <f t="shared" si="15"/>
        <v>103.69433198380567</v>
      </c>
      <c r="U34" s="32">
        <f>STDEV(S32:S34)</f>
        <v>2.0349715380240423E-2</v>
      </c>
      <c r="V34" s="21">
        <v>217000</v>
      </c>
      <c r="W34" s="30">
        <f t="shared" si="6"/>
        <v>43400</v>
      </c>
      <c r="X34" s="31">
        <f t="shared" si="7"/>
        <v>9.5390909090909091</v>
      </c>
      <c r="Y34" s="19">
        <f t="shared" si="16"/>
        <v>101.08695652173914</v>
      </c>
      <c r="Z34" s="32">
        <f>STDEV(X32:X34)</f>
        <v>0.49409019031927565</v>
      </c>
      <c r="AA34" s="21">
        <v>771000</v>
      </c>
      <c r="AB34" s="30">
        <f t="shared" si="8"/>
        <v>154200</v>
      </c>
      <c r="AC34" s="31">
        <f t="shared" si="9"/>
        <v>33.892346041055717</v>
      </c>
      <c r="AD34" s="19">
        <f t="shared" si="17"/>
        <v>116.17277749874435</v>
      </c>
      <c r="AE34" s="32">
        <f>STDEV(AC32:AC34)</f>
        <v>2.7414784522477178</v>
      </c>
      <c r="AF34" s="21">
        <v>403000</v>
      </c>
      <c r="AG34" s="30">
        <f t="shared" si="10"/>
        <v>80600</v>
      </c>
      <c r="AH34" s="31">
        <f t="shared" si="11"/>
        <v>17.715454545454545</v>
      </c>
      <c r="AI34" s="19">
        <f t="shared" si="18"/>
        <v>104.04475043029259</v>
      </c>
      <c r="AJ34" s="32">
        <f>STDEV(AH32:AH34)</f>
        <v>1.0123290889022236</v>
      </c>
      <c r="AK34" s="52">
        <v>9</v>
      </c>
      <c r="AL34" s="33">
        <f t="shared" si="12"/>
        <v>1489430</v>
      </c>
      <c r="AM34" s="33">
        <f t="shared" si="12"/>
        <v>297886</v>
      </c>
      <c r="AN34" s="34">
        <f t="shared" si="12"/>
        <v>65.473770381231674</v>
      </c>
      <c r="AO34" s="19">
        <f t="shared" si="19"/>
        <v>109.29564166662588</v>
      </c>
      <c r="AP34" s="32">
        <f>STDEV(AN32:AN34)</f>
        <v>4.0686063638938874</v>
      </c>
    </row>
    <row r="35" spans="1:42" s="19" customFormat="1" ht="17" thickTop="1" thickBot="1" x14ac:dyDescent="0.25">
      <c r="A35" s="58" t="s">
        <v>30</v>
      </c>
      <c r="B35" s="58"/>
      <c r="C35" s="46">
        <v>10</v>
      </c>
      <c r="D35" s="19">
        <v>5</v>
      </c>
      <c r="E35" s="19">
        <v>149.9</v>
      </c>
      <c r="F35" s="20">
        <v>682000</v>
      </c>
      <c r="G35" s="21">
        <v>73000</v>
      </c>
      <c r="H35" s="19">
        <f t="shared" si="0"/>
        <v>14600</v>
      </c>
      <c r="I35" s="22">
        <f t="shared" si="1"/>
        <v>3.2090029325513201</v>
      </c>
      <c r="J35" s="19">
        <f t="shared" si="13"/>
        <v>89.314845024469818</v>
      </c>
      <c r="K35" s="26">
        <f>AVERAGE(J35:J37)</f>
        <v>98.205546492659053</v>
      </c>
      <c r="L35" s="21">
        <v>9790</v>
      </c>
      <c r="M35" s="19">
        <f t="shared" si="2"/>
        <v>1958</v>
      </c>
      <c r="N35" s="22">
        <f t="shared" si="3"/>
        <v>0.43035806451612901</v>
      </c>
      <c r="O35" s="19">
        <f t="shared" si="14"/>
        <v>111.67300380228139</v>
      </c>
      <c r="P35" s="26">
        <f>AVERAGE(O35:O37)</f>
        <v>113.57414448669203</v>
      </c>
      <c r="Q35" s="21">
        <v>8310</v>
      </c>
      <c r="R35" s="19">
        <f t="shared" si="4"/>
        <v>1662</v>
      </c>
      <c r="S35" s="22">
        <f t="shared" si="5"/>
        <v>0.36529882697947214</v>
      </c>
      <c r="T35" s="19">
        <f t="shared" si="15"/>
        <v>126.16396761133603</v>
      </c>
      <c r="U35" s="26">
        <f>AVERAGE(T35:T37)</f>
        <v>103.79554655870446</v>
      </c>
      <c r="V35" s="21">
        <v>211000</v>
      </c>
      <c r="W35" s="19">
        <f t="shared" si="6"/>
        <v>42200</v>
      </c>
      <c r="X35" s="22">
        <f t="shared" si="7"/>
        <v>9.2753372434017596</v>
      </c>
      <c r="Y35" s="19">
        <f t="shared" si="16"/>
        <v>98.291925465838503</v>
      </c>
      <c r="Z35" s="26">
        <f>AVERAGE(Y35:Y37)</f>
        <v>101.86335403726707</v>
      </c>
      <c r="AA35" s="21">
        <v>675000</v>
      </c>
      <c r="AB35" s="19">
        <f t="shared" si="8"/>
        <v>135000</v>
      </c>
      <c r="AC35" s="22">
        <f t="shared" si="9"/>
        <v>29.672287390029329</v>
      </c>
      <c r="AD35" s="19">
        <f t="shared" si="17"/>
        <v>101.70768458061275</v>
      </c>
      <c r="AE35" s="26">
        <f>AVERAGE(AD35:AD37)</f>
        <v>105.52486187845302</v>
      </c>
      <c r="AF35" s="21">
        <v>395000</v>
      </c>
      <c r="AG35" s="19">
        <f t="shared" si="10"/>
        <v>79000</v>
      </c>
      <c r="AH35" s="22">
        <f t="shared" si="11"/>
        <v>17.363782991202346</v>
      </c>
      <c r="AI35" s="19">
        <f t="shared" si="18"/>
        <v>101.97934595524956</v>
      </c>
      <c r="AJ35" s="26">
        <f>AVERAGE(AI35:AI37)</f>
        <v>106.79862306368329</v>
      </c>
      <c r="AK35" s="46">
        <v>10</v>
      </c>
      <c r="AL35" s="24">
        <f t="shared" si="12"/>
        <v>1372100</v>
      </c>
      <c r="AM35" s="24">
        <f t="shared" si="12"/>
        <v>274420</v>
      </c>
      <c r="AN35" s="25">
        <f t="shared" si="12"/>
        <v>60.316067448680357</v>
      </c>
      <c r="AO35" s="19">
        <f t="shared" si="19"/>
        <v>100.68586635879322</v>
      </c>
      <c r="AP35" s="26">
        <f>AVERAGE(AO35:AO37)</f>
        <v>104.91456022855688</v>
      </c>
    </row>
    <row r="36" spans="1:42" s="19" customFormat="1" ht="17" thickTop="1" thickBot="1" x14ac:dyDescent="0.25">
      <c r="A36" s="59"/>
      <c r="B36" s="59"/>
      <c r="C36" s="46">
        <v>11</v>
      </c>
      <c r="D36" s="19">
        <v>5</v>
      </c>
      <c r="E36" s="19">
        <v>149.9</v>
      </c>
      <c r="F36" s="20">
        <v>682000</v>
      </c>
      <c r="G36" s="21">
        <v>80200</v>
      </c>
      <c r="H36" s="19">
        <f t="shared" si="0"/>
        <v>16040</v>
      </c>
      <c r="I36" s="22">
        <f t="shared" si="1"/>
        <v>3.5255073313782992</v>
      </c>
      <c r="J36" s="19">
        <f t="shared" si="13"/>
        <v>98.123980424143568</v>
      </c>
      <c r="K36" s="26">
        <f>STDEV(J35:J37)</f>
        <v>8.9317638339300292</v>
      </c>
      <c r="L36" s="21">
        <v>10500</v>
      </c>
      <c r="M36" s="19">
        <f t="shared" si="2"/>
        <v>2100</v>
      </c>
      <c r="N36" s="22">
        <f t="shared" si="3"/>
        <v>0.46156891495601171</v>
      </c>
      <c r="O36" s="19">
        <f t="shared" si="14"/>
        <v>119.77186311787074</v>
      </c>
      <c r="P36" s="26">
        <f>STDEV(O35:O37)</f>
        <v>5.4993924294341294</v>
      </c>
      <c r="Q36" s="21">
        <v>6420</v>
      </c>
      <c r="R36" s="19">
        <f t="shared" si="4"/>
        <v>1284</v>
      </c>
      <c r="S36" s="22">
        <f t="shared" si="5"/>
        <v>0.28221642228739002</v>
      </c>
      <c r="T36" s="19">
        <f t="shared" si="15"/>
        <v>97.469635627530366</v>
      </c>
      <c r="U36" s="26">
        <f>STDEV(T35:T37)</f>
        <v>19.971549019718353</v>
      </c>
      <c r="V36" s="21">
        <v>232000</v>
      </c>
      <c r="W36" s="19">
        <f t="shared" si="6"/>
        <v>46400</v>
      </c>
      <c r="X36" s="22">
        <f t="shared" si="7"/>
        <v>10.198475073313784</v>
      </c>
      <c r="Y36" s="19">
        <f t="shared" si="16"/>
        <v>108.07453416149069</v>
      </c>
      <c r="Z36" s="26">
        <f>STDEV(Y35:Y37)</f>
        <v>5.3991734940104772</v>
      </c>
      <c r="AA36" s="21">
        <v>729000</v>
      </c>
      <c r="AB36" s="19">
        <f t="shared" si="8"/>
        <v>145800</v>
      </c>
      <c r="AC36" s="22">
        <f t="shared" si="9"/>
        <v>32.046070381231672</v>
      </c>
      <c r="AD36" s="19">
        <f t="shared" si="17"/>
        <v>109.84429934706176</v>
      </c>
      <c r="AE36" s="26">
        <f>STDEV(AD35:AD37)</f>
        <v>4.0914940943076408</v>
      </c>
      <c r="AF36" s="21">
        <v>433000</v>
      </c>
      <c r="AG36" s="19">
        <f t="shared" si="10"/>
        <v>86600</v>
      </c>
      <c r="AH36" s="22">
        <f t="shared" si="11"/>
        <v>19.034222873900294</v>
      </c>
      <c r="AI36" s="19">
        <f t="shared" si="18"/>
        <v>111.79001721170397</v>
      </c>
      <c r="AJ36" s="26">
        <f>STDEV(AI35:AI37)</f>
        <v>4.9075998035742812</v>
      </c>
      <c r="AK36" s="46">
        <v>11</v>
      </c>
      <c r="AL36" s="27">
        <f t="shared" si="12"/>
        <v>1491120</v>
      </c>
      <c r="AM36" s="27">
        <f t="shared" si="12"/>
        <v>298224</v>
      </c>
      <c r="AN36" s="28">
        <f t="shared" si="12"/>
        <v>65.548060997067452</v>
      </c>
      <c r="AO36" s="19">
        <f t="shared" si="19"/>
        <v>109.41965530568017</v>
      </c>
      <c r="AP36" s="26">
        <f>STDEV(AO35:AO37)</f>
        <v>4.3734500754854322</v>
      </c>
    </row>
    <row r="37" spans="1:42" s="30" customFormat="1" ht="17" thickTop="1" thickBot="1" x14ac:dyDescent="0.25">
      <c r="A37" s="60"/>
      <c r="B37" s="60"/>
      <c r="C37" s="47">
        <v>12</v>
      </c>
      <c r="D37" s="19">
        <v>5</v>
      </c>
      <c r="E37" s="19">
        <v>149.9</v>
      </c>
      <c r="F37" s="20">
        <v>682000</v>
      </c>
      <c r="G37" s="21">
        <v>87600</v>
      </c>
      <c r="H37" s="30">
        <f t="shared" si="0"/>
        <v>17520</v>
      </c>
      <c r="I37" s="31">
        <f t="shared" si="1"/>
        <v>3.8508035190615835</v>
      </c>
      <c r="J37" s="19">
        <f t="shared" si="13"/>
        <v>107.17781402936379</v>
      </c>
      <c r="K37" s="32">
        <f>STDEV(I35:I37)</f>
        <v>0.32091032938684083</v>
      </c>
      <c r="L37" s="21">
        <v>9580</v>
      </c>
      <c r="M37" s="30">
        <f t="shared" si="2"/>
        <v>1916</v>
      </c>
      <c r="N37" s="31">
        <f t="shared" si="3"/>
        <v>0.42112668621700883</v>
      </c>
      <c r="O37" s="19">
        <f t="shared" si="14"/>
        <v>109.27756653992395</v>
      </c>
      <c r="P37" s="32">
        <f>STDEV(N35:N37)</f>
        <v>2.1193196218991382E-2</v>
      </c>
      <c r="Q37" s="21">
        <v>5780</v>
      </c>
      <c r="R37" s="30">
        <f t="shared" si="4"/>
        <v>1156</v>
      </c>
      <c r="S37" s="31">
        <f t="shared" si="5"/>
        <v>0.25408269794721405</v>
      </c>
      <c r="T37" s="19">
        <f t="shared" si="15"/>
        <v>87.753036437246962</v>
      </c>
      <c r="U37" s="32">
        <f>STDEV(S35:S37)</f>
        <v>5.7826204803110778E-2</v>
      </c>
      <c r="V37" s="21">
        <v>213000</v>
      </c>
      <c r="W37" s="30">
        <f t="shared" si="6"/>
        <v>42600</v>
      </c>
      <c r="X37" s="31">
        <f t="shared" si="7"/>
        <v>9.3632551319648094</v>
      </c>
      <c r="Y37" s="19">
        <f t="shared" si="16"/>
        <v>99.223602484472039</v>
      </c>
      <c r="Z37" s="32">
        <f>STDEV(X35:X37)</f>
        <v>0.50949408870811086</v>
      </c>
      <c r="AA37" s="21">
        <v>697000</v>
      </c>
      <c r="AB37" s="30">
        <f t="shared" si="8"/>
        <v>139400</v>
      </c>
      <c r="AC37" s="31">
        <f t="shared" si="9"/>
        <v>30.639384164222871</v>
      </c>
      <c r="AD37" s="19">
        <f t="shared" si="17"/>
        <v>105.02260170768459</v>
      </c>
      <c r="AE37" s="32">
        <f>STDEV(AC35:AC37)</f>
        <v>1.1936560066381237</v>
      </c>
      <c r="AF37" s="21">
        <v>413000</v>
      </c>
      <c r="AG37" s="30">
        <f t="shared" si="10"/>
        <v>82600</v>
      </c>
      <c r="AH37" s="31">
        <f t="shared" si="11"/>
        <v>18.155043988269796</v>
      </c>
      <c r="AI37" s="19">
        <f t="shared" si="18"/>
        <v>106.62650602409639</v>
      </c>
      <c r="AJ37" s="32">
        <f>STDEV(AH35:AH37)</f>
        <v>0.83560545715133971</v>
      </c>
      <c r="AK37" s="47">
        <v>12</v>
      </c>
      <c r="AL37" s="33">
        <f t="shared" si="12"/>
        <v>1425960</v>
      </c>
      <c r="AM37" s="33">
        <f t="shared" si="12"/>
        <v>285192</v>
      </c>
      <c r="AN37" s="34">
        <f t="shared" si="12"/>
        <v>62.683696187683282</v>
      </c>
      <c r="AO37" s="19">
        <f t="shared" si="19"/>
        <v>104.63815902119728</v>
      </c>
      <c r="AP37" s="32">
        <f>STDEV(AN35:AN37)</f>
        <v>2.6199239205670071</v>
      </c>
    </row>
    <row r="38" spans="1:42" s="19" customFormat="1" ht="17" thickTop="1" thickBot="1" x14ac:dyDescent="0.25">
      <c r="A38" s="58" t="s">
        <v>31</v>
      </c>
      <c r="B38" s="58"/>
      <c r="C38" s="53">
        <v>13</v>
      </c>
      <c r="D38" s="19">
        <v>5</v>
      </c>
      <c r="E38" s="19">
        <v>149.9</v>
      </c>
      <c r="F38" s="20">
        <v>682000</v>
      </c>
      <c r="G38" s="21">
        <v>61000</v>
      </c>
      <c r="H38" s="19">
        <f t="shared" si="0"/>
        <v>12200</v>
      </c>
      <c r="I38" s="22">
        <f t="shared" si="1"/>
        <v>2.6814956011730207</v>
      </c>
      <c r="J38" s="19">
        <f>H38/J$26*100</f>
        <v>74.632952691680259</v>
      </c>
      <c r="K38" s="26">
        <f>AVERAGE(J38:J40)</f>
        <v>78.752039151712879</v>
      </c>
      <c r="L38" s="21">
        <v>8240</v>
      </c>
      <c r="M38" s="19">
        <f t="shared" si="2"/>
        <v>1648</v>
      </c>
      <c r="N38" s="22">
        <f t="shared" si="3"/>
        <v>0.36222170087976541</v>
      </c>
      <c r="O38" s="19">
        <f t="shared" si="14"/>
        <v>93.99239543726236</v>
      </c>
      <c r="P38" s="26">
        <f>AVERAGE(O38:O40)</f>
        <v>98.783269961977183</v>
      </c>
      <c r="Q38" s="21">
        <v>5140</v>
      </c>
      <c r="R38" s="19">
        <f t="shared" si="4"/>
        <v>1028</v>
      </c>
      <c r="S38" s="22">
        <f t="shared" si="5"/>
        <v>0.22594897360703814</v>
      </c>
      <c r="T38" s="19">
        <f t="shared" si="15"/>
        <v>78.036437246963558</v>
      </c>
      <c r="U38" s="26">
        <f>AVERAGE(T38:T40)</f>
        <v>89.271255060728734</v>
      </c>
      <c r="V38" s="21">
        <v>170000</v>
      </c>
      <c r="W38" s="19">
        <f t="shared" si="6"/>
        <v>34000</v>
      </c>
      <c r="X38" s="22">
        <f t="shared" si="7"/>
        <v>7.4730205278592381</v>
      </c>
      <c r="Y38" s="19">
        <f t="shared" si="16"/>
        <v>79.192546583850927</v>
      </c>
      <c r="Z38" s="26">
        <f>AVERAGE(Y38:Y40)</f>
        <v>90.372670807453417</v>
      </c>
      <c r="AA38" s="21">
        <v>478000</v>
      </c>
      <c r="AB38" s="19">
        <f t="shared" si="8"/>
        <v>95600</v>
      </c>
      <c r="AC38" s="22">
        <f t="shared" si="9"/>
        <v>21.012375366568914</v>
      </c>
      <c r="AD38" s="19">
        <f t="shared" si="17"/>
        <v>72.024108488196887</v>
      </c>
      <c r="AE38" s="26">
        <f>AVERAGE(AD38:AD40)</f>
        <v>77.599196383726778</v>
      </c>
      <c r="AF38" s="21">
        <v>308000</v>
      </c>
      <c r="AG38" s="19">
        <f t="shared" si="10"/>
        <v>61600</v>
      </c>
      <c r="AH38" s="22">
        <f t="shared" si="11"/>
        <v>13.539354838709679</v>
      </c>
      <c r="AI38" s="19">
        <f t="shared" si="18"/>
        <v>79.518072289156621</v>
      </c>
      <c r="AJ38" s="26">
        <f>AVERAGE(AI38:AI40)</f>
        <v>87.005163511187604</v>
      </c>
      <c r="AK38" s="53">
        <v>13</v>
      </c>
      <c r="AL38" s="24">
        <f t="shared" si="12"/>
        <v>1030380</v>
      </c>
      <c r="AM38" s="24">
        <f t="shared" si="12"/>
        <v>206076</v>
      </c>
      <c r="AN38" s="25">
        <f t="shared" si="12"/>
        <v>45.294417008797652</v>
      </c>
      <c r="AO38" s="19">
        <f t="shared" si="19"/>
        <v>75.610161780317299</v>
      </c>
      <c r="AP38" s="26">
        <f>AVERAGE(AO38:AO40)</f>
        <v>82.546609070851659</v>
      </c>
    </row>
    <row r="39" spans="1:42" s="19" customFormat="1" ht="17" thickTop="1" thickBot="1" x14ac:dyDescent="0.25">
      <c r="A39" s="59"/>
      <c r="B39" s="59"/>
      <c r="C39" s="53">
        <v>14</v>
      </c>
      <c r="D39" s="19">
        <v>5</v>
      </c>
      <c r="E39" s="19">
        <v>149.9</v>
      </c>
      <c r="F39" s="20">
        <v>682000</v>
      </c>
      <c r="G39" s="21">
        <v>72200</v>
      </c>
      <c r="H39" s="19">
        <f t="shared" si="0"/>
        <v>14440</v>
      </c>
      <c r="I39" s="22">
        <f t="shared" si="1"/>
        <v>3.1738357771260999</v>
      </c>
      <c r="J39" s="19">
        <f t="shared" ref="J39:J40" si="20">H39/J$26*100</f>
        <v>88.336052202283852</v>
      </c>
      <c r="K39" s="26">
        <f>STDEV(J38:J40)</f>
        <v>8.3272324952144707</v>
      </c>
      <c r="L39" s="21">
        <v>9140</v>
      </c>
      <c r="M39" s="19">
        <f t="shared" si="2"/>
        <v>1828</v>
      </c>
      <c r="N39" s="22">
        <f t="shared" si="3"/>
        <v>0.40178475073313785</v>
      </c>
      <c r="O39" s="19">
        <f t="shared" si="14"/>
        <v>104.25855513307984</v>
      </c>
      <c r="P39" s="26">
        <f>STDEV(O38:O40)</f>
        <v>5.1671870659647645</v>
      </c>
      <c r="Q39" s="21">
        <v>5820</v>
      </c>
      <c r="R39" s="19">
        <f t="shared" si="4"/>
        <v>1164</v>
      </c>
      <c r="S39" s="22">
        <f t="shared" si="5"/>
        <v>0.25584105571847504</v>
      </c>
      <c r="T39" s="19">
        <f t="shared" si="15"/>
        <v>88.360323886639677</v>
      </c>
      <c r="U39" s="26">
        <f>STDEV(T38:T40)</f>
        <v>11.716871284357195</v>
      </c>
      <c r="V39" s="21">
        <v>220000</v>
      </c>
      <c r="W39" s="19">
        <f t="shared" si="6"/>
        <v>44000</v>
      </c>
      <c r="X39" s="22">
        <f t="shared" si="7"/>
        <v>9.6709677419354829</v>
      </c>
      <c r="Y39" s="19">
        <f t="shared" si="16"/>
        <v>102.48447204968944</v>
      </c>
      <c r="Z39" s="26">
        <f>STDEV(Y38:Y40)</f>
        <v>11.673879583361796</v>
      </c>
      <c r="AA39" s="21">
        <v>586000</v>
      </c>
      <c r="AB39" s="19">
        <f t="shared" si="8"/>
        <v>117200</v>
      </c>
      <c r="AC39" s="22">
        <f t="shared" si="9"/>
        <v>25.759941348973609</v>
      </c>
      <c r="AD39" s="19">
        <f t="shared" si="17"/>
        <v>88.297338021094916</v>
      </c>
      <c r="AE39" s="26">
        <f>STDEV(AD38:AD40)</f>
        <v>9.2676188737408953</v>
      </c>
      <c r="AF39" s="21">
        <v>377000</v>
      </c>
      <c r="AG39" s="19">
        <f t="shared" si="10"/>
        <v>75400</v>
      </c>
      <c r="AH39" s="22">
        <f t="shared" si="11"/>
        <v>16.572521994134895</v>
      </c>
      <c r="AI39" s="19">
        <f t="shared" si="18"/>
        <v>97.33218588640274</v>
      </c>
      <c r="AJ39" s="26">
        <f>STDEV(AI38:AI40)</f>
        <v>9.2403770231531528</v>
      </c>
      <c r="AK39" s="53">
        <v>14</v>
      </c>
      <c r="AL39" s="27">
        <f t="shared" si="12"/>
        <v>1270160</v>
      </c>
      <c r="AM39" s="27">
        <f t="shared" si="12"/>
        <v>254032</v>
      </c>
      <c r="AN39" s="28">
        <f t="shared" si="12"/>
        <v>55.834892668621698</v>
      </c>
      <c r="AO39" s="19">
        <f t="shared" si="19"/>
        <v>93.205422355721012</v>
      </c>
      <c r="AP39" s="26">
        <f>STDEV(AO38:AO40)</f>
        <v>9.3696480790862822</v>
      </c>
    </row>
    <row r="40" spans="1:42" s="30" customFormat="1" ht="17" thickTop="1" thickBot="1" x14ac:dyDescent="0.25">
      <c r="A40" s="60"/>
      <c r="B40" s="60"/>
      <c r="C40" s="54">
        <v>15</v>
      </c>
      <c r="D40" s="19">
        <v>5</v>
      </c>
      <c r="E40" s="19">
        <v>149.9</v>
      </c>
      <c r="F40" s="20">
        <v>682000</v>
      </c>
      <c r="G40" s="21">
        <v>59900</v>
      </c>
      <c r="H40" s="30">
        <f t="shared" si="0"/>
        <v>11980</v>
      </c>
      <c r="I40" s="31">
        <f t="shared" si="1"/>
        <v>2.6331407624633432</v>
      </c>
      <c r="J40" s="19">
        <f t="shared" si="20"/>
        <v>73.287112561174553</v>
      </c>
      <c r="K40" s="32">
        <f>STDEV(I38:I40)</f>
        <v>0.29919005614194094</v>
      </c>
      <c r="L40" s="21">
        <v>8600</v>
      </c>
      <c r="M40" s="30">
        <f t="shared" si="2"/>
        <v>1720</v>
      </c>
      <c r="N40" s="31">
        <f t="shared" si="3"/>
        <v>0.37804692082111435</v>
      </c>
      <c r="O40" s="19">
        <f t="shared" si="14"/>
        <v>98.098859315589365</v>
      </c>
      <c r="P40" s="32">
        <f>STDEV(N38:N40)</f>
        <v>1.9912965076488313E-2</v>
      </c>
      <c r="Q40" s="21">
        <v>6680</v>
      </c>
      <c r="R40" s="30">
        <f t="shared" si="4"/>
        <v>1336</v>
      </c>
      <c r="S40" s="31">
        <f t="shared" si="5"/>
        <v>0.2936457478005865</v>
      </c>
      <c r="T40" s="19">
        <f t="shared" si="15"/>
        <v>101.41700404858301</v>
      </c>
      <c r="U40" s="32">
        <f>STDEV(S38:S40)</f>
        <v>3.3925370429302701E-2</v>
      </c>
      <c r="V40" s="21">
        <v>192000</v>
      </c>
      <c r="W40" s="30">
        <f t="shared" si="6"/>
        <v>38400</v>
      </c>
      <c r="X40" s="31">
        <f t="shared" si="7"/>
        <v>8.4401173020527871</v>
      </c>
      <c r="Y40" s="19">
        <f t="shared" si="16"/>
        <v>89.440993788819867</v>
      </c>
      <c r="Z40" s="32">
        <f>STDEV(X38:X40)</f>
        <v>1.1016079862244146</v>
      </c>
      <c r="AA40" s="21">
        <v>481000</v>
      </c>
      <c r="AB40" s="30">
        <f t="shared" si="8"/>
        <v>96200</v>
      </c>
      <c r="AC40" s="31">
        <f t="shared" si="9"/>
        <v>21.14425219941349</v>
      </c>
      <c r="AD40" s="19">
        <f t="shared" si="17"/>
        <v>72.476142641888501</v>
      </c>
      <c r="AE40" s="32">
        <f>STDEV(AC38:AC40)</f>
        <v>2.7037431023704395</v>
      </c>
      <c r="AF40" s="21">
        <v>326000</v>
      </c>
      <c r="AG40" s="30">
        <f t="shared" si="10"/>
        <v>65200</v>
      </c>
      <c r="AH40" s="31">
        <f t="shared" si="11"/>
        <v>14.330615835777127</v>
      </c>
      <c r="AI40" s="19">
        <f t="shared" si="18"/>
        <v>84.165232358003436</v>
      </c>
      <c r="AJ40" s="32">
        <f>STDEV(AH38:AH40)</f>
        <v>1.5733372271021533</v>
      </c>
      <c r="AK40" s="54">
        <v>15</v>
      </c>
      <c r="AL40" s="33">
        <f t="shared" si="12"/>
        <v>1074180</v>
      </c>
      <c r="AM40" s="33">
        <f t="shared" si="12"/>
        <v>214836</v>
      </c>
      <c r="AN40" s="34">
        <f t="shared" si="12"/>
        <v>47.219818768328452</v>
      </c>
      <c r="AO40" s="19">
        <f t="shared" si="19"/>
        <v>78.824243076516652</v>
      </c>
      <c r="AP40" s="32">
        <f>STDEV(AN38:AN40)</f>
        <v>5.6129062195749864</v>
      </c>
    </row>
    <row r="41" spans="1:42" x14ac:dyDescent="0.2">
      <c r="F41"/>
      <c r="K41"/>
      <c r="P41"/>
      <c r="U41"/>
      <c r="Z41"/>
      <c r="AE41"/>
      <c r="AJ41"/>
    </row>
    <row r="42" spans="1:42" x14ac:dyDescent="0.2">
      <c r="F42"/>
      <c r="K42"/>
      <c r="P42"/>
      <c r="U42"/>
      <c r="Z42"/>
      <c r="AE42"/>
      <c r="AJ42"/>
    </row>
    <row r="43" spans="1:42" x14ac:dyDescent="0.2"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U43"/>
      <c r="Z43"/>
      <c r="AE43"/>
      <c r="AJ43"/>
    </row>
    <row r="44" spans="1:42" x14ac:dyDescent="0.2">
      <c r="E44" s="19"/>
      <c r="F44" s="19"/>
      <c r="G44" s="19"/>
      <c r="H44" s="19"/>
      <c r="I44" s="19"/>
      <c r="J44" s="56" t="s">
        <v>53</v>
      </c>
      <c r="K44" s="56"/>
      <c r="L44" s="56"/>
      <c r="M44" s="56"/>
      <c r="N44" s="56"/>
      <c r="O44" s="56"/>
      <c r="P44" s="56"/>
      <c r="U44"/>
      <c r="Z44"/>
      <c r="AE44"/>
      <c r="AJ44"/>
    </row>
    <row r="45" spans="1:42" ht="15" customHeight="1" x14ac:dyDescent="0.2">
      <c r="E45" s="19"/>
      <c r="F45" s="19"/>
      <c r="G45" s="19"/>
      <c r="H45" s="19"/>
      <c r="I45" s="19"/>
      <c r="J45" s="37" t="s">
        <v>7</v>
      </c>
      <c r="K45" s="37" t="s">
        <v>8</v>
      </c>
      <c r="L45" s="37" t="s">
        <v>9</v>
      </c>
      <c r="M45" s="37" t="s">
        <v>10</v>
      </c>
      <c r="N45" s="37" t="s">
        <v>11</v>
      </c>
      <c r="O45" s="38" t="s">
        <v>12</v>
      </c>
      <c r="P45" s="37" t="s">
        <v>23</v>
      </c>
      <c r="U45"/>
      <c r="Z45"/>
      <c r="AE45"/>
      <c r="AJ45"/>
    </row>
    <row r="46" spans="1:42" ht="15" customHeight="1" x14ac:dyDescent="0.2">
      <c r="E46" s="55" t="s">
        <v>28</v>
      </c>
      <c r="F46" s="55"/>
      <c r="G46" s="55"/>
      <c r="H46" s="56" t="s">
        <v>24</v>
      </c>
      <c r="I46" s="26" t="s">
        <v>25</v>
      </c>
      <c r="J46" s="19">
        <f>K29</f>
        <v>89.600326264274074</v>
      </c>
      <c r="K46" s="19">
        <f>P29</f>
        <v>89.581749049429661</v>
      </c>
      <c r="L46" s="19">
        <f>U29</f>
        <v>78.947368421052644</v>
      </c>
      <c r="M46" s="19">
        <f>Z29</f>
        <v>92.546583850931668</v>
      </c>
      <c r="N46" s="19">
        <f>AE29</f>
        <v>97.388247112004009</v>
      </c>
      <c r="O46" s="19">
        <f>AJ29</f>
        <v>91.135972461273653</v>
      </c>
      <c r="P46" s="39">
        <f>AP29</f>
        <v>94.242049184738732</v>
      </c>
      <c r="U46"/>
      <c r="Z46"/>
      <c r="AE46"/>
      <c r="AJ46"/>
    </row>
    <row r="47" spans="1:42" ht="16" thickBot="1" x14ac:dyDescent="0.25">
      <c r="E47" s="55"/>
      <c r="F47" s="55"/>
      <c r="G47" s="55"/>
      <c r="H47" s="57"/>
      <c r="I47" s="40" t="s">
        <v>26</v>
      </c>
      <c r="J47" s="12">
        <f>STDEV(J29:J31)</f>
        <v>14.79884765505879</v>
      </c>
      <c r="K47" s="12">
        <f>P30</f>
        <v>1.2972412250366452</v>
      </c>
      <c r="L47" s="12">
        <f>U30</f>
        <v>23.880473797624489</v>
      </c>
      <c r="M47" s="12">
        <f>Z30</f>
        <v>9.3671000818979362</v>
      </c>
      <c r="N47" s="12">
        <f>AE30</f>
        <v>12.565441319793047</v>
      </c>
      <c r="O47" s="12">
        <f>AJ30</f>
        <v>9.2763739534707543</v>
      </c>
      <c r="P47" s="40">
        <f>AP30</f>
        <v>11.072507087282428</v>
      </c>
      <c r="U47"/>
      <c r="Z47"/>
      <c r="AE47"/>
      <c r="AJ47"/>
    </row>
    <row r="48" spans="1:42" ht="16" thickTop="1" x14ac:dyDescent="0.2">
      <c r="E48" s="55" t="s">
        <v>29</v>
      </c>
      <c r="F48" s="55"/>
      <c r="G48" s="55"/>
      <c r="H48" s="56" t="s">
        <v>24</v>
      </c>
      <c r="I48" s="26" t="s">
        <v>25</v>
      </c>
      <c r="J48" s="19">
        <f>K32</f>
        <v>101.50897226753671</v>
      </c>
      <c r="K48" s="19">
        <f>P32</f>
        <v>110.64638783269963</v>
      </c>
      <c r="L48" s="19">
        <f>U32</f>
        <v>97.165991902834023</v>
      </c>
      <c r="M48" s="19">
        <f>Z32</f>
        <v>105.59006211180123</v>
      </c>
      <c r="N48" s="19">
        <f>AE32</f>
        <v>112.65695630336513</v>
      </c>
      <c r="O48" s="19">
        <f>AJ32</f>
        <v>103.70051635111876</v>
      </c>
      <c r="P48" s="26">
        <f>AP32</f>
        <v>108.2416480360838</v>
      </c>
      <c r="U48"/>
      <c r="Z48"/>
      <c r="AE48"/>
      <c r="AJ48"/>
    </row>
    <row r="49" spans="3:36" ht="16" thickBot="1" x14ac:dyDescent="0.25">
      <c r="E49" s="55"/>
      <c r="F49" s="55"/>
      <c r="G49" s="55"/>
      <c r="H49" s="57"/>
      <c r="I49" s="40" t="s">
        <v>26</v>
      </c>
      <c r="J49" s="19">
        <f>K33</f>
        <v>3.3758894105342385</v>
      </c>
      <c r="K49" s="19">
        <f>P33</f>
        <v>10.045797196792707</v>
      </c>
      <c r="L49" s="19">
        <f>U33</f>
        <v>7.028220849657516</v>
      </c>
      <c r="M49" s="19">
        <f>Z33</f>
        <v>5.2359364285985528</v>
      </c>
      <c r="N49" s="19">
        <f>AE33</f>
        <v>9.3969643135584935</v>
      </c>
      <c r="O49" s="19">
        <f>AJ33</f>
        <v>5.945516505823023</v>
      </c>
      <c r="P49" s="26">
        <f>AP33</f>
        <v>6.7917418019685289</v>
      </c>
      <c r="U49"/>
      <c r="Z49"/>
      <c r="AE49"/>
      <c r="AJ49"/>
    </row>
    <row r="50" spans="3:36" ht="16" thickTop="1" x14ac:dyDescent="0.2">
      <c r="E50" s="55" t="s">
        <v>30</v>
      </c>
      <c r="F50" s="55"/>
      <c r="G50" s="55"/>
      <c r="H50" s="56" t="s">
        <v>24</v>
      </c>
      <c r="I50" s="26" t="s">
        <v>25</v>
      </c>
      <c r="J50" s="19">
        <f>K35</f>
        <v>98.205546492659053</v>
      </c>
      <c r="K50" s="19">
        <f>P35</f>
        <v>113.57414448669203</v>
      </c>
      <c r="L50" s="19">
        <f>U35</f>
        <v>103.79554655870446</v>
      </c>
      <c r="M50" s="19">
        <f>Z35</f>
        <v>101.86335403726707</v>
      </c>
      <c r="N50" s="19">
        <f>AE35</f>
        <v>105.52486187845302</v>
      </c>
      <c r="O50" s="19">
        <f>AJ35</f>
        <v>106.79862306368329</v>
      </c>
      <c r="P50" s="26">
        <f>AP35</f>
        <v>104.91456022855688</v>
      </c>
      <c r="U50"/>
      <c r="Z50"/>
      <c r="AE50"/>
      <c r="AJ50"/>
    </row>
    <row r="51" spans="3:36" ht="16" thickBot="1" x14ac:dyDescent="0.25">
      <c r="D51" s="19"/>
      <c r="E51" s="55"/>
      <c r="F51" s="55"/>
      <c r="G51" s="55"/>
      <c r="H51" s="57"/>
      <c r="I51" s="40" t="s">
        <v>26</v>
      </c>
      <c r="J51" s="19">
        <f>K36</f>
        <v>8.9317638339300292</v>
      </c>
      <c r="K51" s="19">
        <f>P36</f>
        <v>5.4993924294341294</v>
      </c>
      <c r="L51" s="19">
        <f>U36</f>
        <v>19.971549019718353</v>
      </c>
      <c r="M51" s="19">
        <f>Z36</f>
        <v>5.3991734940104772</v>
      </c>
      <c r="N51" s="19">
        <f>AE36</f>
        <v>4.0914940943076408</v>
      </c>
      <c r="O51" s="19">
        <f>AJ36</f>
        <v>4.9075998035742812</v>
      </c>
      <c r="P51" s="26">
        <f>AP36</f>
        <v>4.3734500754854322</v>
      </c>
      <c r="U51"/>
      <c r="Z51"/>
      <c r="AE51"/>
      <c r="AJ51"/>
    </row>
    <row r="52" spans="3:36" ht="16" thickTop="1" x14ac:dyDescent="0.2">
      <c r="C52" s="41"/>
      <c r="D52" s="19"/>
      <c r="E52" s="55" t="s">
        <v>31</v>
      </c>
      <c r="F52" s="55"/>
      <c r="G52" s="55"/>
      <c r="H52" s="56" t="s">
        <v>24</v>
      </c>
      <c r="I52" s="26" t="s">
        <v>25</v>
      </c>
      <c r="J52" s="19">
        <f>K38</f>
        <v>78.752039151712879</v>
      </c>
      <c r="K52" s="19">
        <f>P38</f>
        <v>98.783269961977183</v>
      </c>
      <c r="L52" s="19">
        <f>U38</f>
        <v>89.271255060728734</v>
      </c>
      <c r="M52" s="19">
        <f>Z38</f>
        <v>90.372670807453417</v>
      </c>
      <c r="N52" s="19">
        <f>AE38</f>
        <v>77.599196383726778</v>
      </c>
      <c r="O52" s="19">
        <f>AJ38</f>
        <v>87.005163511187604</v>
      </c>
      <c r="P52" s="19">
        <f>AP38</f>
        <v>82.546609070851659</v>
      </c>
      <c r="U52"/>
      <c r="Z52"/>
      <c r="AE52"/>
      <c r="AJ52"/>
    </row>
    <row r="53" spans="3:36" ht="16" thickBot="1" x14ac:dyDescent="0.25">
      <c r="C53" s="41"/>
      <c r="D53" s="19"/>
      <c r="E53" s="55"/>
      <c r="F53" s="55"/>
      <c r="G53" s="55"/>
      <c r="H53" s="57"/>
      <c r="I53" s="40" t="s">
        <v>26</v>
      </c>
      <c r="J53" s="19">
        <f>STDEV(J38:J40)</f>
        <v>8.3272324952144707</v>
      </c>
      <c r="K53" s="19">
        <f>P39</f>
        <v>5.1671870659647645</v>
      </c>
      <c r="L53" s="19">
        <f>U39</f>
        <v>11.716871284357195</v>
      </c>
      <c r="M53" s="19">
        <f>Z39</f>
        <v>11.673879583361796</v>
      </c>
      <c r="N53" s="19">
        <f>AE39</f>
        <v>9.2676188737408953</v>
      </c>
      <c r="O53" s="19">
        <f>AJ39</f>
        <v>9.2403770231531528</v>
      </c>
      <c r="P53" s="19">
        <f>AP39</f>
        <v>9.3696480790862822</v>
      </c>
      <c r="U53"/>
      <c r="Z53"/>
      <c r="AE53"/>
      <c r="AJ53"/>
    </row>
    <row r="54" spans="3:36" ht="16" thickTop="1" x14ac:dyDescent="0.2">
      <c r="C54" s="41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U54"/>
      <c r="Z54"/>
      <c r="AE54"/>
      <c r="AJ54"/>
    </row>
    <row r="55" spans="3:36" x14ac:dyDescent="0.2">
      <c r="C55" s="41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U55"/>
      <c r="Z55"/>
      <c r="AE55"/>
      <c r="AJ55"/>
    </row>
    <row r="56" spans="3:36" x14ac:dyDescent="0.2">
      <c r="C56" s="41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U56"/>
      <c r="Z56"/>
      <c r="AE56"/>
      <c r="AJ56"/>
    </row>
    <row r="57" spans="3:36" x14ac:dyDescent="0.2">
      <c r="C57" s="41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U57"/>
      <c r="Z57"/>
      <c r="AE57"/>
      <c r="AJ57"/>
    </row>
    <row r="58" spans="3:36" x14ac:dyDescent="0.2">
      <c r="C58" s="41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U58"/>
      <c r="Z58"/>
      <c r="AE58"/>
      <c r="AJ58"/>
    </row>
    <row r="59" spans="3:36" x14ac:dyDescent="0.2">
      <c r="C59" s="4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U59"/>
      <c r="Z59"/>
      <c r="AE59"/>
      <c r="AJ59"/>
    </row>
    <row r="60" spans="3:36" x14ac:dyDescent="0.2">
      <c r="C60" s="41"/>
      <c r="D60" s="19"/>
      <c r="E60" s="19"/>
      <c r="F60" s="19"/>
      <c r="G60" s="19"/>
      <c r="H60" s="19"/>
      <c r="I60" s="19"/>
      <c r="J60" s="56" t="s">
        <v>53</v>
      </c>
      <c r="K60" s="56"/>
      <c r="L60" s="56"/>
      <c r="M60" s="56"/>
      <c r="N60" s="56"/>
      <c r="O60" s="56"/>
      <c r="P60" s="56"/>
      <c r="U60"/>
      <c r="Z60"/>
      <c r="AE60"/>
      <c r="AJ60"/>
    </row>
    <row r="61" spans="3:36" x14ac:dyDescent="0.2">
      <c r="C61" s="41"/>
      <c r="D61" s="19"/>
      <c r="E61" s="19"/>
      <c r="F61" s="19"/>
      <c r="G61" s="19"/>
      <c r="H61" s="61"/>
      <c r="I61" s="62"/>
      <c r="J61" s="37" t="s">
        <v>7</v>
      </c>
      <c r="K61" s="37" t="s">
        <v>8</v>
      </c>
      <c r="L61" s="37" t="s">
        <v>9</v>
      </c>
      <c r="M61" s="37" t="s">
        <v>10</v>
      </c>
      <c r="N61" s="37" t="s">
        <v>11</v>
      </c>
      <c r="O61" s="38" t="s">
        <v>12</v>
      </c>
      <c r="P61" s="37" t="s">
        <v>23</v>
      </c>
      <c r="U61"/>
      <c r="Z61"/>
      <c r="AE61"/>
      <c r="AJ61"/>
    </row>
    <row r="62" spans="3:36" x14ac:dyDescent="0.2">
      <c r="C62" s="41"/>
      <c r="D62" s="19"/>
      <c r="E62" s="55" t="s">
        <v>22</v>
      </c>
      <c r="F62" s="55"/>
      <c r="G62" s="55"/>
      <c r="H62" s="56" t="s">
        <v>27</v>
      </c>
      <c r="I62" s="26" t="s">
        <v>25</v>
      </c>
      <c r="J62" s="42">
        <f>K26</f>
        <v>3.5929110459433038</v>
      </c>
      <c r="K62" s="42">
        <f>P26</f>
        <v>0.38537341153470184</v>
      </c>
      <c r="L62" s="42">
        <f>U26</f>
        <v>0.28954291300097751</v>
      </c>
      <c r="M62" s="42">
        <f>Z26</f>
        <v>9.4365200391006834</v>
      </c>
      <c r="N62" s="42">
        <f>AE26</f>
        <v>29.174086021505378</v>
      </c>
      <c r="O62" s="42">
        <f>AJ26</f>
        <v>17.026764418377322</v>
      </c>
      <c r="P62" s="43">
        <f>AP26</f>
        <v>59.905197849462375</v>
      </c>
      <c r="U62"/>
      <c r="Z62"/>
      <c r="AE62"/>
      <c r="AJ62"/>
    </row>
    <row r="63" spans="3:36" ht="16" thickBot="1" x14ac:dyDescent="0.25">
      <c r="C63" s="41"/>
      <c r="D63" s="19"/>
      <c r="E63" s="55"/>
      <c r="F63" s="55"/>
      <c r="G63" s="55"/>
      <c r="H63" s="57"/>
      <c r="I63" s="40" t="s">
        <v>26</v>
      </c>
      <c r="J63" s="42">
        <f>K27</f>
        <v>0.23804218196431509</v>
      </c>
      <c r="K63" s="42">
        <f>P27</f>
        <v>2.4716239743517828E-2</v>
      </c>
      <c r="L63" s="42">
        <f>U27</f>
        <v>3.2339963233825444E-2</v>
      </c>
      <c r="M63" s="42">
        <f>Z27</f>
        <v>0.26859358618724466</v>
      </c>
      <c r="N63" s="42">
        <f>AE27</f>
        <v>1.0349818911526509</v>
      </c>
      <c r="O63" s="42">
        <f>AJ27</f>
        <v>0.34144905408404352</v>
      </c>
      <c r="P63" s="43">
        <f>AP27</f>
        <v>1.512437892059483</v>
      </c>
      <c r="U63"/>
      <c r="Z63"/>
      <c r="AE63"/>
      <c r="AJ63"/>
    </row>
    <row r="64" spans="3:36" ht="16" thickTop="1" x14ac:dyDescent="0.2">
      <c r="C64" s="41"/>
      <c r="D64" s="19"/>
      <c r="E64" s="55" t="s">
        <v>28</v>
      </c>
      <c r="F64" s="55"/>
      <c r="G64" s="55"/>
      <c r="H64" s="56" t="s">
        <v>27</v>
      </c>
      <c r="I64" s="44" t="s">
        <v>25</v>
      </c>
      <c r="J64" s="28">
        <f>AVERAGE(I29:I31)</f>
        <v>3.2192600195503425</v>
      </c>
      <c r="K64" s="28">
        <f>AVERAGE(N29:N31)</f>
        <v>0.34522424242424243</v>
      </c>
      <c r="L64" s="28">
        <f>AVERAGE(S30:S32)</f>
        <v>0.27342463343108508</v>
      </c>
      <c r="M64" s="28">
        <f>AVERAGE(X29:X31)</f>
        <v>8.7331769305962847</v>
      </c>
      <c r="N64" s="28">
        <f>AVERAGE(AC29:AC31)</f>
        <v>28.412130987292276</v>
      </c>
      <c r="O64" s="28">
        <f>AVERAGE(AH29:AH31)</f>
        <v>15.517507331378299</v>
      </c>
      <c r="P64" s="28">
        <f>AVERAGE(AN29:AN31)</f>
        <v>56.455886021505371</v>
      </c>
      <c r="U64"/>
      <c r="Z64"/>
      <c r="AE64"/>
      <c r="AJ64"/>
    </row>
    <row r="65" spans="3:36" ht="16" thickBot="1" x14ac:dyDescent="0.25">
      <c r="C65" s="41"/>
      <c r="D65" s="19"/>
      <c r="E65" s="55"/>
      <c r="F65" s="55"/>
      <c r="G65" s="55"/>
      <c r="H65" s="57"/>
      <c r="I65" s="40" t="s">
        <v>26</v>
      </c>
      <c r="J65" s="45">
        <f>K31</f>
        <v>0.53170943207093035</v>
      </c>
      <c r="K65" s="12">
        <f>P31</f>
        <v>4.9992227647583116E-3</v>
      </c>
      <c r="L65" s="12">
        <f>U31</f>
        <v>6.9144219472077106E-2</v>
      </c>
      <c r="M65" s="12">
        <f>Z31</f>
        <v>0.8839282763109152</v>
      </c>
      <c r="N65" s="12">
        <f>AE31</f>
        <v>3.665852659618166</v>
      </c>
      <c r="O65" s="12">
        <f>AJ31</f>
        <v>1.5794663396251787</v>
      </c>
      <c r="P65" s="40">
        <f>AP31</f>
        <v>6.6330072775322737</v>
      </c>
      <c r="U65"/>
      <c r="Z65"/>
      <c r="AE65"/>
      <c r="AJ65"/>
    </row>
    <row r="66" spans="3:36" ht="16" thickTop="1" x14ac:dyDescent="0.2">
      <c r="C66" s="41"/>
      <c r="D66" s="19"/>
      <c r="E66" s="55" t="s">
        <v>29</v>
      </c>
      <c r="F66" s="55"/>
      <c r="G66" s="55"/>
      <c r="H66" s="56" t="s">
        <v>27</v>
      </c>
      <c r="I66" s="44" t="s">
        <v>25</v>
      </c>
      <c r="J66" s="28">
        <f>AVERAGE(I32:I34)</f>
        <v>3.6471270772238511</v>
      </c>
      <c r="K66" s="28">
        <f>AVERAGE(N32:N34)</f>
        <v>0.42640175953079179</v>
      </c>
      <c r="L66" s="28">
        <f>AVERAGE(S32:S34)</f>
        <v>0.28133724340175953</v>
      </c>
      <c r="M66" s="28">
        <f>AVERAGE(X32:X34)</f>
        <v>9.9640273704789823</v>
      </c>
      <c r="N66" s="28">
        <f>AVERAGE(AC32:AC34)</f>
        <v>32.866637341153471</v>
      </c>
      <c r="O66" s="28">
        <f>AVERAGE(AH32:AH34)</f>
        <v>17.656842619745845</v>
      </c>
      <c r="P66" s="28">
        <f>AVERAGE(AN32:AN34)</f>
        <v>64.842373411534695</v>
      </c>
      <c r="U66"/>
      <c r="Z66"/>
      <c r="AE66"/>
      <c r="AJ66"/>
    </row>
    <row r="67" spans="3:36" ht="16" thickBot="1" x14ac:dyDescent="0.25">
      <c r="D67" s="19"/>
      <c r="E67" s="55"/>
      <c r="F67" s="55"/>
      <c r="G67" s="55"/>
      <c r="H67" s="57"/>
      <c r="I67" s="40" t="s">
        <v>26</v>
      </c>
      <c r="J67" s="45">
        <f>K34</f>
        <v>0.12129270352991524</v>
      </c>
      <c r="K67" s="12">
        <f>P34</f>
        <v>3.8713831373137428E-2</v>
      </c>
      <c r="L67" s="12">
        <f>U34</f>
        <v>2.0349715380240423E-2</v>
      </c>
      <c r="M67" s="12">
        <f>Z34</f>
        <v>0.49409019031927565</v>
      </c>
      <c r="N67" s="12">
        <f>AE34</f>
        <v>2.7414784522477178</v>
      </c>
      <c r="O67" s="12">
        <f>AJ34</f>
        <v>1.0123290889022236</v>
      </c>
      <c r="P67" s="40">
        <f>AP34</f>
        <v>4.0686063638938874</v>
      </c>
      <c r="U67"/>
      <c r="Z67"/>
      <c r="AE67"/>
      <c r="AJ67"/>
    </row>
    <row r="68" spans="3:36" ht="16" thickTop="1" x14ac:dyDescent="0.2">
      <c r="D68" s="19"/>
      <c r="E68" s="55" t="s">
        <v>30</v>
      </c>
      <c r="F68" s="55"/>
      <c r="G68" s="55"/>
      <c r="H68" s="56" t="s">
        <v>27</v>
      </c>
      <c r="I68" s="44" t="s">
        <v>25</v>
      </c>
      <c r="J68" s="28">
        <f>AVERAGE(I35:I37)</f>
        <v>3.5284379276637345</v>
      </c>
      <c r="K68" s="28">
        <f>AVERAGE(N35:N37)</f>
        <v>0.43768455522971655</v>
      </c>
      <c r="L68" s="28">
        <f>AVERAGE(S35:S37)</f>
        <v>0.30053264907135874</v>
      </c>
      <c r="M68" s="28">
        <f>AVERAGE(X35:X37)</f>
        <v>9.6123558162267848</v>
      </c>
      <c r="N68" s="28">
        <f>AVERAGE(AC35:AC37)</f>
        <v>30.785913978494623</v>
      </c>
      <c r="O68" s="28">
        <f>AVERAGE(AH35:AH37)</f>
        <v>18.184349951124144</v>
      </c>
      <c r="P68" s="28">
        <f>AVERAGE(AN35:AN37)</f>
        <v>62.849274877810366</v>
      </c>
      <c r="U68"/>
      <c r="Z68"/>
      <c r="AE68"/>
      <c r="AJ68"/>
    </row>
    <row r="69" spans="3:36" ht="16" thickBot="1" x14ac:dyDescent="0.25">
      <c r="D69" s="19"/>
      <c r="E69" s="55"/>
      <c r="F69" s="55"/>
      <c r="G69" s="55"/>
      <c r="H69" s="57"/>
      <c r="I69" s="40" t="s">
        <v>26</v>
      </c>
      <c r="J69" s="45">
        <f>K37</f>
        <v>0.32091032938684083</v>
      </c>
      <c r="K69" s="12">
        <f>P37</f>
        <v>2.1193196218991382E-2</v>
      </c>
      <c r="L69" s="12">
        <f>U37</f>
        <v>5.7826204803110778E-2</v>
      </c>
      <c r="M69" s="12">
        <f>Z37</f>
        <v>0.50949408870811086</v>
      </c>
      <c r="N69" s="12">
        <f>AE37</f>
        <v>1.1936560066381237</v>
      </c>
      <c r="O69" s="12">
        <f>AJ37</f>
        <v>0.83560545715133971</v>
      </c>
      <c r="P69" s="40">
        <f>AP37</f>
        <v>2.6199239205670071</v>
      </c>
      <c r="U69"/>
      <c r="Z69"/>
      <c r="AE69"/>
      <c r="AJ69"/>
    </row>
    <row r="70" spans="3:36" ht="16" thickTop="1" x14ac:dyDescent="0.2">
      <c r="D70" s="19"/>
      <c r="E70" s="55" t="s">
        <v>31</v>
      </c>
      <c r="F70" s="55"/>
      <c r="G70" s="55"/>
      <c r="H70" s="56" t="s">
        <v>27</v>
      </c>
      <c r="I70" s="44" t="s">
        <v>25</v>
      </c>
      <c r="J70" s="28">
        <f>AVERAGE(I38:I40)</f>
        <v>2.829490713587488</v>
      </c>
      <c r="K70" s="28">
        <f>AVERAGE(N38:N40)</f>
        <v>0.38068445747800589</v>
      </c>
      <c r="L70" s="28">
        <f>AVERAGE(S38:S40)</f>
        <v>0.25847859237536658</v>
      </c>
      <c r="M70" s="28">
        <f>AVERAGE(X38:X40)</f>
        <v>8.5280351906158369</v>
      </c>
      <c r="N70" s="28">
        <f>AVERAGE(AC38:AC40)</f>
        <v>22.638856304985339</v>
      </c>
      <c r="O70" s="28">
        <f>AVERAGE(AH38:AH40)</f>
        <v>14.814164222873899</v>
      </c>
      <c r="P70" s="28">
        <f>AVERAGE(AN38:AN40)</f>
        <v>49.449709481915932</v>
      </c>
      <c r="U70"/>
      <c r="Z70"/>
      <c r="AE70"/>
      <c r="AJ70"/>
    </row>
    <row r="71" spans="3:36" ht="16" thickBot="1" x14ac:dyDescent="0.25">
      <c r="D71" s="19"/>
      <c r="E71" s="55"/>
      <c r="F71" s="55"/>
      <c r="G71" s="55"/>
      <c r="H71" s="57"/>
      <c r="I71" s="40" t="s">
        <v>26</v>
      </c>
      <c r="J71" s="19">
        <f>K40</f>
        <v>0.29919005614194094</v>
      </c>
      <c r="K71" s="19">
        <f>P40</f>
        <v>1.9912965076488313E-2</v>
      </c>
      <c r="L71" s="19">
        <f>U40</f>
        <v>3.3925370429302701E-2</v>
      </c>
      <c r="M71" s="19">
        <f>Z40</f>
        <v>1.1016079862244146</v>
      </c>
      <c r="N71" s="19">
        <f>AE40</f>
        <v>2.7037431023704395</v>
      </c>
      <c r="O71" s="19">
        <f>AJ40</f>
        <v>1.5733372271021533</v>
      </c>
      <c r="P71" s="19">
        <f>AP40</f>
        <v>5.6129062195749864</v>
      </c>
      <c r="U71"/>
      <c r="Z71"/>
      <c r="AE71"/>
      <c r="AJ71"/>
    </row>
    <row r="72" spans="3:36" ht="16" thickTop="1" x14ac:dyDescent="0.2"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U72"/>
      <c r="Z72"/>
      <c r="AE72"/>
      <c r="AJ72"/>
    </row>
    <row r="73" spans="3:36" x14ac:dyDescent="0.2"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U73"/>
      <c r="Z73"/>
      <c r="AE73"/>
      <c r="AJ73"/>
    </row>
    <row r="74" spans="3:36" x14ac:dyDescent="0.2"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U74"/>
      <c r="Z74"/>
      <c r="AE74"/>
      <c r="AJ74"/>
    </row>
    <row r="75" spans="3:36" x14ac:dyDescent="0.2"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U75"/>
      <c r="Z75"/>
      <c r="AE75"/>
      <c r="AJ75"/>
    </row>
    <row r="76" spans="3:36" x14ac:dyDescent="0.2">
      <c r="F76"/>
      <c r="K76"/>
      <c r="P76"/>
      <c r="U76"/>
      <c r="Z76"/>
      <c r="AE76"/>
      <c r="AJ76"/>
    </row>
    <row r="77" spans="3:36" x14ac:dyDescent="0.2">
      <c r="F77"/>
      <c r="K77"/>
      <c r="P77"/>
      <c r="U77"/>
      <c r="Z77"/>
      <c r="AE77"/>
      <c r="AJ77"/>
    </row>
    <row r="78" spans="3:36" x14ac:dyDescent="0.2">
      <c r="F78"/>
      <c r="K78"/>
      <c r="P78"/>
      <c r="U78"/>
      <c r="Z78"/>
      <c r="AE78"/>
      <c r="AJ78"/>
    </row>
    <row r="79" spans="3:36" x14ac:dyDescent="0.2">
      <c r="F79"/>
      <c r="K79"/>
      <c r="P79"/>
      <c r="U79"/>
      <c r="Z79"/>
      <c r="AE79"/>
      <c r="AJ79"/>
    </row>
    <row r="80" spans="3:36" x14ac:dyDescent="0.2">
      <c r="F80"/>
      <c r="K80"/>
      <c r="P80"/>
      <c r="U80"/>
      <c r="Z80"/>
      <c r="AE80"/>
      <c r="AJ80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</sheetData>
  <mergeCells count="36">
    <mergeCell ref="A21:F22"/>
    <mergeCell ref="B24:C24"/>
    <mergeCell ref="AL24:AN24"/>
    <mergeCell ref="J25:K25"/>
    <mergeCell ref="O25:P25"/>
    <mergeCell ref="T25:U25"/>
    <mergeCell ref="Y25:Z25"/>
    <mergeCell ref="AD25:AE25"/>
    <mergeCell ref="AI25:AJ25"/>
    <mergeCell ref="E50:G51"/>
    <mergeCell ref="H50:H51"/>
    <mergeCell ref="AO25:AP25"/>
    <mergeCell ref="A26:B28"/>
    <mergeCell ref="A29:B31"/>
    <mergeCell ref="A32:B34"/>
    <mergeCell ref="A35:B37"/>
    <mergeCell ref="A38:B40"/>
    <mergeCell ref="J44:P44"/>
    <mergeCell ref="E46:G47"/>
    <mergeCell ref="H46:H47"/>
    <mergeCell ref="E48:G49"/>
    <mergeCell ref="H48:H49"/>
    <mergeCell ref="E52:G53"/>
    <mergeCell ref="H52:H53"/>
    <mergeCell ref="J60:P60"/>
    <mergeCell ref="H61:I61"/>
    <mergeCell ref="E62:G63"/>
    <mergeCell ref="H62:H63"/>
    <mergeCell ref="E70:G71"/>
    <mergeCell ref="H70:H71"/>
    <mergeCell ref="E64:G65"/>
    <mergeCell ref="H64:H65"/>
    <mergeCell ref="E66:G67"/>
    <mergeCell ref="H66:H67"/>
    <mergeCell ref="E68:G69"/>
    <mergeCell ref="H68:H69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6DC79-1F2C-45B1-85EF-CB15B4300C24}">
  <dimension ref="A21:AP506"/>
  <sheetViews>
    <sheetView topLeftCell="A36" zoomScale="40" zoomScaleNormal="40" workbookViewId="0">
      <selection activeCell="A32" sqref="A32:B34"/>
    </sheetView>
  </sheetViews>
  <sheetFormatPr baseColWidth="10" defaultColWidth="8.83203125" defaultRowHeight="15" x14ac:dyDescent="0.2"/>
  <cols>
    <col min="2" max="2" width="15.1640625" customWidth="1"/>
    <col min="3" max="3" width="16.1640625" customWidth="1"/>
    <col min="4" max="4" width="14.1640625" customWidth="1"/>
    <col min="5" max="5" width="12.1640625" customWidth="1"/>
    <col min="6" max="6" width="14.1640625" style="3" customWidth="1"/>
    <col min="7" max="7" width="11" customWidth="1"/>
    <col min="8" max="10" width="16.33203125" bestFit="1" customWidth="1"/>
    <col min="11" max="11" width="16.33203125" style="3" bestFit="1" customWidth="1"/>
    <col min="12" max="14" width="17.33203125" bestFit="1" customWidth="1"/>
    <col min="15" max="15" width="16.33203125" bestFit="1" customWidth="1"/>
    <col min="16" max="16" width="16.33203125" style="3" bestFit="1" customWidth="1"/>
    <col min="20" max="20" width="16.33203125" bestFit="1" customWidth="1"/>
    <col min="21" max="21" width="16.33203125" style="3" bestFit="1" customWidth="1"/>
    <col min="25" max="25" width="16.33203125" bestFit="1" customWidth="1"/>
    <col min="26" max="26" width="16.33203125" style="3" bestFit="1" customWidth="1"/>
    <col min="30" max="30" width="16.33203125" bestFit="1" customWidth="1"/>
    <col min="31" max="31" width="15.33203125" style="3" customWidth="1"/>
    <col min="35" max="35" width="16.33203125" bestFit="1" customWidth="1"/>
    <col min="36" max="36" width="16.33203125" style="3" bestFit="1" customWidth="1"/>
    <col min="38" max="38" width="16.33203125" bestFit="1" customWidth="1"/>
    <col min="40" max="42" width="16.33203125" bestFit="1" customWidth="1"/>
  </cols>
  <sheetData>
    <row r="21" spans="1:42" ht="16" x14ac:dyDescent="0.2">
      <c r="A21" s="66" t="s">
        <v>39</v>
      </c>
      <c r="B21" s="66"/>
      <c r="C21" s="66"/>
      <c r="D21" s="66"/>
      <c r="E21" s="66"/>
      <c r="F21" s="67"/>
      <c r="G21" s="48" t="s">
        <v>36</v>
      </c>
      <c r="H21" s="2"/>
      <c r="I21" s="49"/>
      <c r="J21" s="2"/>
      <c r="L21" s="50" t="s">
        <v>37</v>
      </c>
      <c r="N21" s="3" t="s">
        <v>38</v>
      </c>
    </row>
    <row r="22" spans="1:42" ht="15.75" customHeight="1" x14ac:dyDescent="0.2">
      <c r="A22" s="66"/>
      <c r="B22" s="66"/>
      <c r="C22" s="66"/>
      <c r="D22" s="66"/>
      <c r="E22" s="66"/>
      <c r="F22" s="67"/>
      <c r="G22" s="50" t="s">
        <v>4</v>
      </c>
      <c r="I22" s="3"/>
      <c r="L22" s="50"/>
      <c r="N22" s="3"/>
    </row>
    <row r="23" spans="1:42" x14ac:dyDescent="0.2">
      <c r="W23" t="s">
        <v>5</v>
      </c>
      <c r="AA23" t="s">
        <v>5</v>
      </c>
    </row>
    <row r="24" spans="1:42" s="4" customFormat="1" ht="21" x14ac:dyDescent="0.2">
      <c r="B24" s="68" t="s">
        <v>6</v>
      </c>
      <c r="C24" s="68"/>
      <c r="F24" s="6"/>
      <c r="G24" s="7" t="s">
        <v>7</v>
      </c>
      <c r="I24" s="5"/>
      <c r="J24" s="8"/>
      <c r="K24" s="6"/>
      <c r="L24" s="7" t="s">
        <v>8</v>
      </c>
      <c r="M24" s="5"/>
      <c r="N24" s="8"/>
      <c r="P24" s="9"/>
      <c r="Q24" s="7" t="s">
        <v>9</v>
      </c>
      <c r="R24" s="8"/>
      <c r="T24" s="5"/>
      <c r="U24" s="9"/>
      <c r="V24" s="7" t="s">
        <v>10</v>
      </c>
      <c r="X24" s="5"/>
      <c r="Y24" s="5"/>
      <c r="Z24" s="10"/>
      <c r="AA24" s="7" t="s">
        <v>11</v>
      </c>
      <c r="AB24" s="5"/>
      <c r="AC24" s="5"/>
      <c r="AD24" s="8"/>
      <c r="AE24" s="6"/>
      <c r="AF24" s="11" t="s">
        <v>12</v>
      </c>
      <c r="AJ24" s="6"/>
      <c r="AL24" s="69" t="s">
        <v>13</v>
      </c>
      <c r="AM24" s="69"/>
      <c r="AN24" s="69"/>
      <c r="AO24" s="8"/>
    </row>
    <row r="25" spans="1:42" s="12" customFormat="1" ht="40" thickBot="1" x14ac:dyDescent="0.25">
      <c r="C25" s="12" t="s">
        <v>14</v>
      </c>
      <c r="D25" s="13" t="s">
        <v>15</v>
      </c>
      <c r="E25" s="12" t="s">
        <v>16</v>
      </c>
      <c r="F25" s="14" t="s">
        <v>17</v>
      </c>
      <c r="G25" s="15" t="s">
        <v>18</v>
      </c>
      <c r="H25" s="16" t="s">
        <v>19</v>
      </c>
      <c r="I25" s="17" t="s">
        <v>52</v>
      </c>
      <c r="J25" s="70" t="s">
        <v>20</v>
      </c>
      <c r="K25" s="71"/>
      <c r="L25" s="15" t="s">
        <v>18</v>
      </c>
      <c r="M25" s="16" t="s">
        <v>19</v>
      </c>
      <c r="N25" s="17" t="s">
        <v>52</v>
      </c>
      <c r="O25" s="70" t="s">
        <v>20</v>
      </c>
      <c r="P25" s="71"/>
      <c r="Q25" s="15" t="s">
        <v>18</v>
      </c>
      <c r="R25" s="16" t="s">
        <v>19</v>
      </c>
      <c r="S25" s="17" t="s">
        <v>52</v>
      </c>
      <c r="T25" s="70" t="s">
        <v>20</v>
      </c>
      <c r="U25" s="71"/>
      <c r="V25" s="15" t="s">
        <v>18</v>
      </c>
      <c r="W25" s="16" t="s">
        <v>19</v>
      </c>
      <c r="X25" s="17" t="s">
        <v>52</v>
      </c>
      <c r="Y25" s="70" t="s">
        <v>20</v>
      </c>
      <c r="Z25" s="71"/>
      <c r="AA25" s="15" t="s">
        <v>18</v>
      </c>
      <c r="AB25" s="16" t="s">
        <v>19</v>
      </c>
      <c r="AC25" s="17" t="s">
        <v>52</v>
      </c>
      <c r="AD25" s="70" t="s">
        <v>20</v>
      </c>
      <c r="AE25" s="71"/>
      <c r="AF25" s="15" t="s">
        <v>18</v>
      </c>
      <c r="AG25" s="16" t="s">
        <v>19</v>
      </c>
      <c r="AH25" s="17" t="s">
        <v>52</v>
      </c>
      <c r="AI25" s="70" t="s">
        <v>20</v>
      </c>
      <c r="AJ25" s="71"/>
      <c r="AL25" s="16" t="s">
        <v>18</v>
      </c>
      <c r="AM25" s="16" t="s">
        <v>19</v>
      </c>
      <c r="AN25" s="17" t="s">
        <v>52</v>
      </c>
      <c r="AO25" s="63" t="s">
        <v>21</v>
      </c>
      <c r="AP25" s="57"/>
    </row>
    <row r="26" spans="1:42" s="19" customFormat="1" ht="17.25" customHeight="1" thickTop="1" thickBot="1" x14ac:dyDescent="0.25">
      <c r="A26" s="58" t="s">
        <v>22</v>
      </c>
      <c r="B26" s="58"/>
      <c r="C26" s="18">
        <v>1</v>
      </c>
      <c r="D26" s="19">
        <v>5</v>
      </c>
      <c r="E26" s="19">
        <v>600</v>
      </c>
      <c r="F26" s="20">
        <v>18800</v>
      </c>
      <c r="G26" s="21">
        <v>835</v>
      </c>
      <c r="H26" s="19">
        <f>G26/$D26</f>
        <v>167</v>
      </c>
      <c r="I26" s="22">
        <f>(G26*$E26/$F26)/$D26</f>
        <v>5.3297872340425538</v>
      </c>
      <c r="J26" s="19">
        <f>AVERAGE(H26:H28)</f>
        <v>118.06666666666666</v>
      </c>
      <c r="K26" s="23">
        <f>AVERAGE(I26:I28)</f>
        <v>3.7680851063829786</v>
      </c>
      <c r="L26" s="21"/>
      <c r="M26" s="19">
        <f>L26/$D26</f>
        <v>0</v>
      </c>
      <c r="N26" s="22">
        <f>(L26*$E26/$F26)/$D26</f>
        <v>0</v>
      </c>
      <c r="O26" s="19">
        <f>AVERAGE(M26:M28)</f>
        <v>0</v>
      </c>
      <c r="P26" s="23">
        <f>AVERAGE(N26:N28)</f>
        <v>0</v>
      </c>
      <c r="Q26" s="21"/>
      <c r="R26" s="19">
        <f>Q26/$D26</f>
        <v>0</v>
      </c>
      <c r="S26" s="22">
        <f>(Q26*$E26/$F26)/$D26</f>
        <v>0</v>
      </c>
      <c r="T26" s="19">
        <f>AVERAGE(R26:R28)</f>
        <v>0</v>
      </c>
      <c r="U26" s="23">
        <f>AVERAGE(S26:S28)</f>
        <v>0</v>
      </c>
      <c r="V26" s="21"/>
      <c r="W26" s="19">
        <f>V26/$D26</f>
        <v>0</v>
      </c>
      <c r="X26" s="22">
        <f>(V26*$E26/$F26)/$D26</f>
        <v>0</v>
      </c>
      <c r="Y26" s="19">
        <f>AVERAGE(W26:W28)</f>
        <v>0</v>
      </c>
      <c r="Z26" s="23">
        <f>AVERAGE(X26:X28)</f>
        <v>0</v>
      </c>
      <c r="AA26" s="21">
        <v>759</v>
      </c>
      <c r="AB26" s="19">
        <f>AA26/$D26</f>
        <v>151.80000000000001</v>
      </c>
      <c r="AC26" s="22">
        <f>(AA26*$E26/$F26)/$D26</f>
        <v>4.8446808510638295</v>
      </c>
      <c r="AD26" s="19">
        <f>AVERAGE(AB26:AB28)</f>
        <v>75.866666666666674</v>
      </c>
      <c r="AE26" s="23">
        <f>AVERAGE(AC26:AC28)</f>
        <v>2.4212765957446809</v>
      </c>
      <c r="AF26" s="21"/>
      <c r="AG26" s="19">
        <f>AF26/$D26</f>
        <v>0</v>
      </c>
      <c r="AH26" s="22">
        <f>(AF26*$E26/$F26)/$D26</f>
        <v>0</v>
      </c>
      <c r="AI26" s="19">
        <f>AVERAGE(AG26:AG28)</f>
        <v>0</v>
      </c>
      <c r="AJ26" s="23">
        <f>AVERAGE(AH26:AH28)</f>
        <v>0</v>
      </c>
      <c r="AK26" s="18">
        <v>1</v>
      </c>
      <c r="AL26" s="24">
        <f>G26+L26+Q26+V26+AA26+AF26</f>
        <v>1594</v>
      </c>
      <c r="AM26" s="24">
        <f>H26+M26+R26+W26+AB26+AG26</f>
        <v>318.8</v>
      </c>
      <c r="AN26" s="25">
        <f>I26+N26+S26+X26+AC26+AH26</f>
        <v>10.174468085106383</v>
      </c>
      <c r="AO26" s="19">
        <f>AVERAGE(AM26:AM28)</f>
        <v>193.93333333333331</v>
      </c>
      <c r="AP26" s="23">
        <f>AVERAGE(AN26:AN28)</f>
        <v>6.1893617021276599</v>
      </c>
    </row>
    <row r="27" spans="1:42" s="19" customFormat="1" ht="17" thickTop="1" thickBot="1" x14ac:dyDescent="0.25">
      <c r="A27" s="59"/>
      <c r="B27" s="59"/>
      <c r="C27" s="18">
        <v>2</v>
      </c>
      <c r="D27" s="19">
        <v>5</v>
      </c>
      <c r="E27" s="19">
        <v>600</v>
      </c>
      <c r="F27" s="20">
        <v>18800</v>
      </c>
      <c r="G27" s="21">
        <v>481</v>
      </c>
      <c r="H27" s="19">
        <f t="shared" ref="H27:H40" si="0">G27/$D27</f>
        <v>96.2</v>
      </c>
      <c r="I27" s="22">
        <f t="shared" ref="I27:I34" si="1">(G27*$E27/$F27)/$D27</f>
        <v>3.070212765957447</v>
      </c>
      <c r="K27" s="26">
        <f>STDEV(I26:I28)</f>
        <v>1.3550168339139315</v>
      </c>
      <c r="L27" s="21"/>
      <c r="M27" s="19">
        <f t="shared" ref="M27:M40" si="2">L27/$D27</f>
        <v>0</v>
      </c>
      <c r="N27" s="22">
        <f t="shared" ref="N27:N40" si="3">(L27*$E27/$F27)/$D27</f>
        <v>0</v>
      </c>
      <c r="P27" s="26">
        <f>STDEV(N26:N28)</f>
        <v>0</v>
      </c>
      <c r="Q27" s="21"/>
      <c r="R27" s="19">
        <f t="shared" ref="R27:R40" si="4">Q27/$D27</f>
        <v>0</v>
      </c>
      <c r="S27" s="22">
        <f t="shared" ref="S27:S40" si="5">(Q27*$E27/$F27)/$D27</f>
        <v>0</v>
      </c>
      <c r="U27" s="26">
        <f>STDEV(S26:S28)</f>
        <v>0</v>
      </c>
      <c r="V27" s="21"/>
      <c r="W27" s="19">
        <f t="shared" ref="W27:W40" si="6">V27/$D27</f>
        <v>0</v>
      </c>
      <c r="X27" s="22">
        <f t="shared" ref="X27:X40" si="7">(V27*$E27/$F27)/$D27</f>
        <v>0</v>
      </c>
      <c r="Z27" s="26">
        <f>STDEV(X26:X28)</f>
        <v>0</v>
      </c>
      <c r="AA27" s="21">
        <v>152</v>
      </c>
      <c r="AB27" s="19">
        <f t="shared" ref="AB27:AB40" si="8">AA27/$D27</f>
        <v>30.4</v>
      </c>
      <c r="AC27" s="22">
        <f t="shared" ref="AC27:AC40" si="9">(AA27*$E27/$F27)/$D27</f>
        <v>0.97021276595744688</v>
      </c>
      <c r="AE27" s="26">
        <f>STDEV(AC26:AC28)</f>
        <v>2.1123352392481802</v>
      </c>
      <c r="AF27" s="21"/>
      <c r="AG27" s="19">
        <f t="shared" ref="AG27:AG40" si="10">AF27/$D27</f>
        <v>0</v>
      </c>
      <c r="AH27" s="22">
        <f t="shared" ref="AH27:AH40" si="11">(AF27*$E27/$F27)/$D27</f>
        <v>0</v>
      </c>
      <c r="AJ27" s="26">
        <f>STDEV(AH26:AH28)</f>
        <v>0</v>
      </c>
      <c r="AK27" s="18">
        <v>2</v>
      </c>
      <c r="AL27" s="27">
        <f t="shared" ref="AL27:AN40" si="12">G27+L27+Q27+V27+AA27+AF27</f>
        <v>633</v>
      </c>
      <c r="AM27" s="27">
        <f t="shared" si="12"/>
        <v>126.6</v>
      </c>
      <c r="AN27" s="28">
        <f t="shared" si="12"/>
        <v>4.0404255319148934</v>
      </c>
      <c r="AP27" s="26">
        <f>STDEV(AN26:AN28)</f>
        <v>3.4547446068816305</v>
      </c>
    </row>
    <row r="28" spans="1:42" s="30" customFormat="1" ht="17" thickTop="1" thickBot="1" x14ac:dyDescent="0.25">
      <c r="A28" s="64"/>
      <c r="B28" s="64"/>
      <c r="C28" s="29">
        <v>3</v>
      </c>
      <c r="D28" s="19">
        <v>5</v>
      </c>
      <c r="E28" s="19">
        <v>600</v>
      </c>
      <c r="F28" s="20">
        <v>18800</v>
      </c>
      <c r="G28" s="21">
        <v>455</v>
      </c>
      <c r="H28" s="30">
        <f t="shared" si="0"/>
        <v>91</v>
      </c>
      <c r="I28" s="31">
        <f t="shared" si="1"/>
        <v>2.9042553191489362</v>
      </c>
      <c r="J28" s="19"/>
      <c r="K28" s="32"/>
      <c r="L28" s="21"/>
      <c r="M28" s="30">
        <f t="shared" si="2"/>
        <v>0</v>
      </c>
      <c r="N28" s="31">
        <f t="shared" si="3"/>
        <v>0</v>
      </c>
      <c r="O28" s="19"/>
      <c r="P28" s="32"/>
      <c r="Q28" s="21"/>
      <c r="R28" s="30">
        <f t="shared" si="4"/>
        <v>0</v>
      </c>
      <c r="S28" s="31">
        <f t="shared" si="5"/>
        <v>0</v>
      </c>
      <c r="T28" s="19"/>
      <c r="U28" s="32"/>
      <c r="V28" s="21"/>
      <c r="W28" s="30">
        <f t="shared" si="6"/>
        <v>0</v>
      </c>
      <c r="X28" s="31">
        <f t="shared" si="7"/>
        <v>0</v>
      </c>
      <c r="Y28" s="19"/>
      <c r="Z28" s="32"/>
      <c r="AA28" s="21">
        <v>227</v>
      </c>
      <c r="AB28" s="30">
        <f t="shared" si="8"/>
        <v>45.4</v>
      </c>
      <c r="AC28" s="31">
        <f t="shared" si="9"/>
        <v>1.4489361702127659</v>
      </c>
      <c r="AD28" s="19"/>
      <c r="AE28" s="32"/>
      <c r="AF28" s="21"/>
      <c r="AG28" s="30">
        <f t="shared" si="10"/>
        <v>0</v>
      </c>
      <c r="AH28" s="31">
        <f t="shared" si="11"/>
        <v>0</v>
      </c>
      <c r="AI28" s="19"/>
      <c r="AJ28" s="32"/>
      <c r="AK28" s="29">
        <v>3</v>
      </c>
      <c r="AL28" s="33">
        <f t="shared" si="12"/>
        <v>682</v>
      </c>
      <c r="AM28" s="33">
        <f t="shared" si="12"/>
        <v>136.4</v>
      </c>
      <c r="AN28" s="34">
        <f t="shared" si="12"/>
        <v>4.3531914893617021</v>
      </c>
      <c r="AO28" s="19"/>
      <c r="AP28" s="32"/>
    </row>
    <row r="29" spans="1:42" s="19" customFormat="1" ht="17" thickTop="1" thickBot="1" x14ac:dyDescent="0.25">
      <c r="A29" s="58" t="s">
        <v>28</v>
      </c>
      <c r="B29" s="58"/>
      <c r="C29" s="35">
        <v>4</v>
      </c>
      <c r="D29" s="19">
        <v>5</v>
      </c>
      <c r="E29" s="19">
        <v>600</v>
      </c>
      <c r="F29" s="20">
        <v>18800</v>
      </c>
      <c r="G29" s="21">
        <v>176</v>
      </c>
      <c r="H29" s="19">
        <f t="shared" si="0"/>
        <v>35.200000000000003</v>
      </c>
      <c r="I29" s="22">
        <f>(G29*$E29/$F29)/$D29</f>
        <v>1.123404255319149</v>
      </c>
      <c r="J29" s="19">
        <f>H29/J$26*100</f>
        <v>29.813664596273291</v>
      </c>
      <c r="K29" s="26">
        <f>AVERAGE(J29:J31)</f>
        <v>53.585544889892709</v>
      </c>
      <c r="L29" s="21"/>
      <c r="M29" s="19">
        <f t="shared" si="2"/>
        <v>0</v>
      </c>
      <c r="N29" s="22">
        <f t="shared" si="3"/>
        <v>0</v>
      </c>
      <c r="O29" s="19" t="e">
        <f>M29/O$26*100</f>
        <v>#DIV/0!</v>
      </c>
      <c r="P29" s="26" t="e">
        <f>AVERAGE(O29:O31)</f>
        <v>#DIV/0!</v>
      </c>
      <c r="Q29" s="21"/>
      <c r="R29" s="19">
        <f t="shared" si="4"/>
        <v>0</v>
      </c>
      <c r="S29" s="22">
        <f t="shared" si="5"/>
        <v>0</v>
      </c>
      <c r="T29" s="19" t="e">
        <f>R29/T$26*100</f>
        <v>#DIV/0!</v>
      </c>
      <c r="U29" s="26" t="e">
        <f>AVERAGE(T29:T31)</f>
        <v>#DIV/0!</v>
      </c>
      <c r="V29" s="21"/>
      <c r="W29" s="19">
        <f t="shared" si="6"/>
        <v>0</v>
      </c>
      <c r="X29" s="22">
        <f t="shared" si="7"/>
        <v>0</v>
      </c>
      <c r="Y29" s="19" t="e">
        <f>W29/Y$26*100</f>
        <v>#DIV/0!</v>
      </c>
      <c r="Z29" s="26" t="e">
        <f>AVERAGE(Y29:Y31)</f>
        <v>#DIV/0!</v>
      </c>
      <c r="AA29" s="21">
        <v>76.099999999999994</v>
      </c>
      <c r="AB29" s="19">
        <f t="shared" si="8"/>
        <v>15.219999999999999</v>
      </c>
      <c r="AC29" s="22">
        <f t="shared" si="9"/>
        <v>0.48574468085106381</v>
      </c>
      <c r="AD29" s="19">
        <f>AB29/AD$26*100</f>
        <v>20.061511423550087</v>
      </c>
      <c r="AE29" s="26">
        <f>AVERAGE(AD29:AD31)</f>
        <v>26.7311072056239</v>
      </c>
      <c r="AF29" s="21"/>
      <c r="AG29" s="19">
        <f t="shared" si="10"/>
        <v>0</v>
      </c>
      <c r="AH29" s="22">
        <f t="shared" si="11"/>
        <v>0</v>
      </c>
      <c r="AI29" s="19" t="e">
        <f>AG29/AI$26*100</f>
        <v>#DIV/0!</v>
      </c>
      <c r="AJ29" s="26" t="e">
        <f>AVERAGE(AI29:AI31)</f>
        <v>#DIV/0!</v>
      </c>
      <c r="AK29" s="35">
        <v>4</v>
      </c>
      <c r="AL29" s="24">
        <f t="shared" si="12"/>
        <v>252.1</v>
      </c>
      <c r="AM29" s="24">
        <f t="shared" si="12"/>
        <v>50.42</v>
      </c>
      <c r="AN29" s="25">
        <f t="shared" si="12"/>
        <v>1.6091489361702127</v>
      </c>
      <c r="AO29" s="19">
        <f>AM29/AO$26*100</f>
        <v>25.998624957029907</v>
      </c>
      <c r="AP29" s="26">
        <f>AVERAGE(AO29:AO31)</f>
        <v>43.080096253007916</v>
      </c>
    </row>
    <row r="30" spans="1:42" s="19" customFormat="1" ht="17" thickTop="1" thickBot="1" x14ac:dyDescent="0.25">
      <c r="A30" s="59"/>
      <c r="B30" s="59"/>
      <c r="C30" s="35">
        <v>5</v>
      </c>
      <c r="D30" s="19">
        <v>5</v>
      </c>
      <c r="E30" s="19">
        <v>600</v>
      </c>
      <c r="F30" s="20">
        <v>18800</v>
      </c>
      <c r="G30" s="21">
        <v>430</v>
      </c>
      <c r="H30" s="19">
        <f t="shared" si="0"/>
        <v>86</v>
      </c>
      <c r="I30" s="22">
        <f t="shared" si="1"/>
        <v>2.7446808510638299</v>
      </c>
      <c r="J30" s="19">
        <f t="shared" ref="J30:J37" si="13">H30/J$26*100</f>
        <v>72.840203274985882</v>
      </c>
      <c r="K30" s="26">
        <f>STDEV(J29:J31)</f>
        <v>21.866063385891842</v>
      </c>
      <c r="L30" s="21"/>
      <c r="M30" s="19">
        <f t="shared" si="2"/>
        <v>0</v>
      </c>
      <c r="N30" s="22">
        <f t="shared" si="3"/>
        <v>0</v>
      </c>
      <c r="O30" s="19" t="e">
        <f t="shared" ref="O30:O40" si="14">M30/O$26*100</f>
        <v>#DIV/0!</v>
      </c>
      <c r="P30" s="26" t="e">
        <f>STDEV(O29:O31)</f>
        <v>#DIV/0!</v>
      </c>
      <c r="Q30" s="21"/>
      <c r="R30" s="19">
        <f t="shared" si="4"/>
        <v>0</v>
      </c>
      <c r="S30" s="22">
        <f t="shared" si="5"/>
        <v>0</v>
      </c>
      <c r="T30" s="19" t="e">
        <f t="shared" ref="T30:T40" si="15">R30/T$26*100</f>
        <v>#DIV/0!</v>
      </c>
      <c r="U30" s="26" t="e">
        <f>STDEV(T29:T31)</f>
        <v>#DIV/0!</v>
      </c>
      <c r="V30" s="21"/>
      <c r="W30" s="19">
        <f t="shared" si="6"/>
        <v>0</v>
      </c>
      <c r="X30" s="22">
        <f t="shared" si="7"/>
        <v>0</v>
      </c>
      <c r="Y30" s="19" t="e">
        <f t="shared" ref="Y30:Y40" si="16">W30/Y$26*100</f>
        <v>#DIV/0!</v>
      </c>
      <c r="Z30" s="26" t="e">
        <f>STDEV(Y29:Y31)</f>
        <v>#DIV/0!</v>
      </c>
      <c r="AA30" s="21">
        <v>152</v>
      </c>
      <c r="AB30" s="19">
        <f t="shared" si="8"/>
        <v>30.4</v>
      </c>
      <c r="AC30" s="22">
        <f t="shared" si="9"/>
        <v>0.97021276595744688</v>
      </c>
      <c r="AD30" s="19">
        <f t="shared" ref="AD30:AD40" si="17">AB30/AD$26*100</f>
        <v>40.070298769771526</v>
      </c>
      <c r="AE30" s="26">
        <f>STDEV(AD29:AD31)</f>
        <v>11.552078760498922</v>
      </c>
      <c r="AF30" s="21"/>
      <c r="AG30" s="19">
        <f t="shared" si="10"/>
        <v>0</v>
      </c>
      <c r="AH30" s="22">
        <f t="shared" si="11"/>
        <v>0</v>
      </c>
      <c r="AI30" s="19" t="e">
        <f t="shared" ref="AI30:AI40" si="18">AG30/AI$26*100</f>
        <v>#DIV/0!</v>
      </c>
      <c r="AJ30" s="26" t="e">
        <f>STDEV(AI29:AI31)</f>
        <v>#DIV/0!</v>
      </c>
      <c r="AK30" s="35">
        <v>5</v>
      </c>
      <c r="AL30" s="27">
        <f t="shared" si="12"/>
        <v>582</v>
      </c>
      <c r="AM30" s="27">
        <f t="shared" si="12"/>
        <v>116.4</v>
      </c>
      <c r="AN30" s="28">
        <f t="shared" si="12"/>
        <v>3.7148936170212767</v>
      </c>
      <c r="AO30" s="19">
        <f t="shared" ref="AO30:AO40" si="19">AM30/AO$26*100</f>
        <v>60.020625644551409</v>
      </c>
      <c r="AP30" s="26">
        <f>STDEV(AO29:AO31)</f>
        <v>17.011438244920591</v>
      </c>
    </row>
    <row r="31" spans="1:42" s="30" customFormat="1" ht="17" thickTop="1" thickBot="1" x14ac:dyDescent="0.25">
      <c r="A31" s="60"/>
      <c r="B31" s="60"/>
      <c r="C31" s="36">
        <v>6</v>
      </c>
      <c r="D31" s="19">
        <v>5</v>
      </c>
      <c r="E31" s="19">
        <v>600</v>
      </c>
      <c r="F31" s="20">
        <v>18800</v>
      </c>
      <c r="G31" s="21">
        <v>343</v>
      </c>
      <c r="H31" s="30">
        <f t="shared" si="0"/>
        <v>68.599999999999994</v>
      </c>
      <c r="I31" s="31">
        <f t="shared" si="1"/>
        <v>2.1893617021276599</v>
      </c>
      <c r="J31" s="19">
        <f t="shared" si="13"/>
        <v>58.102766798418969</v>
      </c>
      <c r="K31" s="32">
        <f>STDEV(I29:I31)</f>
        <v>0.82393187779605226</v>
      </c>
      <c r="L31" s="21"/>
      <c r="M31" s="30">
        <f t="shared" si="2"/>
        <v>0</v>
      </c>
      <c r="N31" s="31">
        <f t="shared" si="3"/>
        <v>0</v>
      </c>
      <c r="O31" s="19" t="e">
        <f t="shared" si="14"/>
        <v>#DIV/0!</v>
      </c>
      <c r="P31" s="32">
        <f>STDEV(N29:N31)</f>
        <v>0</v>
      </c>
      <c r="Q31" s="21"/>
      <c r="R31" s="30">
        <f t="shared" si="4"/>
        <v>0</v>
      </c>
      <c r="S31" s="31">
        <f t="shared" si="5"/>
        <v>0</v>
      </c>
      <c r="T31" s="19" t="e">
        <f t="shared" si="15"/>
        <v>#DIV/0!</v>
      </c>
      <c r="U31" s="32">
        <f>STDEV(S29:S31)</f>
        <v>0</v>
      </c>
      <c r="V31" s="21"/>
      <c r="W31" s="30">
        <f t="shared" si="6"/>
        <v>0</v>
      </c>
      <c r="X31" s="31">
        <f t="shared" si="7"/>
        <v>0</v>
      </c>
      <c r="Y31" s="19" t="e">
        <f t="shared" si="16"/>
        <v>#DIV/0!</v>
      </c>
      <c r="Z31" s="32">
        <f>STDEV(X29:X31)</f>
        <v>0</v>
      </c>
      <c r="AA31" s="21">
        <v>76.099999999999994</v>
      </c>
      <c r="AB31" s="30">
        <f t="shared" si="8"/>
        <v>15.219999999999999</v>
      </c>
      <c r="AC31" s="31">
        <f t="shared" si="9"/>
        <v>0.48574468085106381</v>
      </c>
      <c r="AD31" s="19">
        <f t="shared" si="17"/>
        <v>20.061511423550087</v>
      </c>
      <c r="AE31" s="32">
        <f>STDEV(AC29:AC31)</f>
        <v>0.27970777934995261</v>
      </c>
      <c r="AF31" s="21"/>
      <c r="AG31" s="30">
        <f t="shared" si="10"/>
        <v>0</v>
      </c>
      <c r="AH31" s="31">
        <f t="shared" si="11"/>
        <v>0</v>
      </c>
      <c r="AI31" s="19" t="e">
        <f t="shared" si="18"/>
        <v>#DIV/0!</v>
      </c>
      <c r="AJ31" s="32">
        <f>STDEV(AH29:AH31)</f>
        <v>0</v>
      </c>
      <c r="AK31" s="36">
        <v>6</v>
      </c>
      <c r="AL31" s="33">
        <f t="shared" si="12"/>
        <v>419.1</v>
      </c>
      <c r="AM31" s="33">
        <f t="shared" si="12"/>
        <v>83.82</v>
      </c>
      <c r="AN31" s="34">
        <f t="shared" si="12"/>
        <v>2.6751063829787238</v>
      </c>
      <c r="AO31" s="19">
        <f t="shared" si="19"/>
        <v>43.221038157442422</v>
      </c>
      <c r="AP31" s="32">
        <f>STDEV(AN29:AN31)</f>
        <v>1.0528994437122137</v>
      </c>
    </row>
    <row r="32" spans="1:42" s="19" customFormat="1" ht="15" customHeight="1" thickBot="1" x14ac:dyDescent="0.25">
      <c r="A32" s="65" t="s">
        <v>55</v>
      </c>
      <c r="B32" s="65"/>
      <c r="C32" s="51">
        <v>7</v>
      </c>
      <c r="D32" s="19">
        <v>5</v>
      </c>
      <c r="E32" s="19">
        <v>600</v>
      </c>
      <c r="F32" s="20">
        <v>18800</v>
      </c>
      <c r="G32" s="21">
        <v>392</v>
      </c>
      <c r="H32" s="19">
        <f t="shared" si="0"/>
        <v>78.400000000000006</v>
      </c>
      <c r="I32" s="22">
        <f t="shared" si="1"/>
        <v>2.5021276595744681</v>
      </c>
      <c r="J32" s="19">
        <f t="shared" si="13"/>
        <v>66.403162055335969</v>
      </c>
      <c r="K32" s="26">
        <f>AVERAGE(J32:J34)</f>
        <v>60.643704121964994</v>
      </c>
      <c r="L32" s="21"/>
      <c r="M32" s="19">
        <f t="shared" si="2"/>
        <v>0</v>
      </c>
      <c r="N32" s="22">
        <f t="shared" si="3"/>
        <v>0</v>
      </c>
      <c r="O32" s="19" t="e">
        <f t="shared" si="14"/>
        <v>#DIV/0!</v>
      </c>
      <c r="P32" s="26" t="e">
        <f>AVERAGE(O32:O34)</f>
        <v>#DIV/0!</v>
      </c>
      <c r="Q32" s="21"/>
      <c r="R32" s="19">
        <f t="shared" si="4"/>
        <v>0</v>
      </c>
      <c r="S32" s="22">
        <f t="shared" si="5"/>
        <v>0</v>
      </c>
      <c r="T32" s="19" t="e">
        <f t="shared" si="15"/>
        <v>#DIV/0!</v>
      </c>
      <c r="U32" s="26" t="e">
        <f>AVERAGE(T32:T34)</f>
        <v>#DIV/0!</v>
      </c>
      <c r="V32" s="21"/>
      <c r="W32" s="19">
        <f t="shared" si="6"/>
        <v>0</v>
      </c>
      <c r="X32" s="22">
        <f t="shared" si="7"/>
        <v>0</v>
      </c>
      <c r="Y32" s="19" t="e">
        <f t="shared" si="16"/>
        <v>#DIV/0!</v>
      </c>
      <c r="Z32" s="26" t="e">
        <f>AVERAGE(Y32:Y34)</f>
        <v>#DIV/0!</v>
      </c>
      <c r="AA32" s="21">
        <v>152</v>
      </c>
      <c r="AB32" s="19">
        <f t="shared" si="8"/>
        <v>30.4</v>
      </c>
      <c r="AC32" s="22">
        <f t="shared" si="9"/>
        <v>0.97021276595744688</v>
      </c>
      <c r="AD32" s="19">
        <f t="shared" si="17"/>
        <v>40.070298769771526</v>
      </c>
      <c r="AE32" s="26">
        <f>AVERAGE(AD32:AD34)</f>
        <v>26.7311072056239</v>
      </c>
      <c r="AF32" s="21"/>
      <c r="AG32" s="19">
        <f t="shared" si="10"/>
        <v>0</v>
      </c>
      <c r="AH32" s="22">
        <f t="shared" si="11"/>
        <v>0</v>
      </c>
      <c r="AI32" s="19" t="e">
        <f t="shared" si="18"/>
        <v>#DIV/0!</v>
      </c>
      <c r="AJ32" s="26" t="e">
        <f>AVERAGE(AI32:AI34)</f>
        <v>#DIV/0!</v>
      </c>
      <c r="AK32" s="51">
        <v>7</v>
      </c>
      <c r="AL32" s="24">
        <f t="shared" si="12"/>
        <v>544</v>
      </c>
      <c r="AM32" s="24">
        <f t="shared" si="12"/>
        <v>108.80000000000001</v>
      </c>
      <c r="AN32" s="25">
        <f t="shared" si="12"/>
        <v>3.472340425531915</v>
      </c>
      <c r="AO32" s="19">
        <f t="shared" si="19"/>
        <v>56.101753179786883</v>
      </c>
      <c r="AP32" s="26">
        <f>AVERAGE(AO32:AO34)</f>
        <v>47.377105534547958</v>
      </c>
    </row>
    <row r="33" spans="1:42" s="19" customFormat="1" ht="15.5" customHeight="1" thickTop="1" thickBot="1" x14ac:dyDescent="0.25">
      <c r="A33" s="59"/>
      <c r="B33" s="59"/>
      <c r="C33" s="51">
        <v>8</v>
      </c>
      <c r="D33" s="19">
        <v>5</v>
      </c>
      <c r="E33" s="19">
        <v>600</v>
      </c>
      <c r="F33" s="20">
        <v>18800</v>
      </c>
      <c r="G33" s="21">
        <v>303</v>
      </c>
      <c r="H33" s="19">
        <f t="shared" si="0"/>
        <v>60.6</v>
      </c>
      <c r="I33" s="22">
        <f t="shared" si="1"/>
        <v>1.9340425531914893</v>
      </c>
      <c r="J33" s="19">
        <f t="shared" si="13"/>
        <v>51.32693393562959</v>
      </c>
      <c r="K33" s="26">
        <f>STDEV(J32:J34)</f>
        <v>8.1433418464518041</v>
      </c>
      <c r="L33" s="21"/>
      <c r="M33" s="19">
        <f t="shared" si="2"/>
        <v>0</v>
      </c>
      <c r="N33" s="22">
        <f t="shared" si="3"/>
        <v>0</v>
      </c>
      <c r="O33" s="19" t="e">
        <f t="shared" si="14"/>
        <v>#DIV/0!</v>
      </c>
      <c r="P33" s="26" t="e">
        <f>STDEV(O32:O34)</f>
        <v>#DIV/0!</v>
      </c>
      <c r="Q33" s="21"/>
      <c r="R33" s="19">
        <f t="shared" si="4"/>
        <v>0</v>
      </c>
      <c r="S33" s="22">
        <f t="shared" si="5"/>
        <v>0</v>
      </c>
      <c r="T33" s="19" t="e">
        <f t="shared" si="15"/>
        <v>#DIV/0!</v>
      </c>
      <c r="U33" s="26" t="e">
        <f>STDEV(T32:T34)</f>
        <v>#DIV/0!</v>
      </c>
      <c r="V33" s="21"/>
      <c r="W33" s="19">
        <f t="shared" si="6"/>
        <v>0</v>
      </c>
      <c r="X33" s="22">
        <f t="shared" si="7"/>
        <v>0</v>
      </c>
      <c r="Y33" s="19" t="e">
        <f t="shared" si="16"/>
        <v>#DIV/0!</v>
      </c>
      <c r="Z33" s="26" t="e">
        <f>STDEV(Y32:Y34)</f>
        <v>#DIV/0!</v>
      </c>
      <c r="AA33" s="21">
        <v>76.099999999999994</v>
      </c>
      <c r="AB33" s="19">
        <f t="shared" si="8"/>
        <v>15.219999999999999</v>
      </c>
      <c r="AC33" s="22">
        <f t="shared" si="9"/>
        <v>0.48574468085106381</v>
      </c>
      <c r="AD33" s="19">
        <f t="shared" si="17"/>
        <v>20.061511423550087</v>
      </c>
      <c r="AE33" s="26">
        <f>STDEV(AD32:AD34)</f>
        <v>11.552078760498922</v>
      </c>
      <c r="AF33" s="21"/>
      <c r="AG33" s="19">
        <f t="shared" si="10"/>
        <v>0</v>
      </c>
      <c r="AH33" s="22">
        <f t="shared" si="11"/>
        <v>0</v>
      </c>
      <c r="AI33" s="19" t="e">
        <f t="shared" si="18"/>
        <v>#DIV/0!</v>
      </c>
      <c r="AJ33" s="26" t="e">
        <f>STDEV(AI32:AI34)</f>
        <v>#DIV/0!</v>
      </c>
      <c r="AK33" s="51">
        <v>8</v>
      </c>
      <c r="AL33" s="27">
        <f t="shared" si="12"/>
        <v>379.1</v>
      </c>
      <c r="AM33" s="27">
        <f t="shared" si="12"/>
        <v>75.819999999999993</v>
      </c>
      <c r="AN33" s="28">
        <f t="shared" si="12"/>
        <v>2.4197872340425532</v>
      </c>
      <c r="AO33" s="19">
        <f t="shared" si="19"/>
        <v>39.095909247163974</v>
      </c>
      <c r="AP33" s="26">
        <f>STDEV(AO32:AO34)</f>
        <v>8.5115902624168385</v>
      </c>
    </row>
    <row r="34" spans="1:42" s="30" customFormat="1" ht="15.5" customHeight="1" thickTop="1" thickBot="1" x14ac:dyDescent="0.25">
      <c r="A34" s="64"/>
      <c r="B34" s="64"/>
      <c r="C34" s="52">
        <v>9</v>
      </c>
      <c r="D34" s="19">
        <v>5</v>
      </c>
      <c r="E34" s="19">
        <v>600</v>
      </c>
      <c r="F34" s="20">
        <v>18800</v>
      </c>
      <c r="G34" s="21">
        <v>379</v>
      </c>
      <c r="H34" s="30">
        <f t="shared" si="0"/>
        <v>75.8</v>
      </c>
      <c r="I34" s="31">
        <f t="shared" si="1"/>
        <v>2.4191489361702128</v>
      </c>
      <c r="J34" s="19">
        <f>H34/J$26*100</f>
        <v>64.201016374929424</v>
      </c>
      <c r="K34" s="32">
        <f>STDEV(I32:I34)</f>
        <v>0.30684805127800613</v>
      </c>
      <c r="L34" s="21"/>
      <c r="M34" s="30">
        <f t="shared" si="2"/>
        <v>0</v>
      </c>
      <c r="N34" s="31">
        <f t="shared" si="3"/>
        <v>0</v>
      </c>
      <c r="O34" s="19" t="e">
        <f t="shared" si="14"/>
        <v>#DIV/0!</v>
      </c>
      <c r="P34" s="32">
        <f>STDEV(N32:N34)</f>
        <v>0</v>
      </c>
      <c r="Q34" s="21"/>
      <c r="R34" s="30">
        <f t="shared" si="4"/>
        <v>0</v>
      </c>
      <c r="S34" s="31">
        <f t="shared" si="5"/>
        <v>0</v>
      </c>
      <c r="T34" s="19" t="e">
        <f t="shared" si="15"/>
        <v>#DIV/0!</v>
      </c>
      <c r="U34" s="32">
        <f>STDEV(S32:S34)</f>
        <v>0</v>
      </c>
      <c r="V34" s="21"/>
      <c r="W34" s="30">
        <f t="shared" si="6"/>
        <v>0</v>
      </c>
      <c r="X34" s="31">
        <f t="shared" si="7"/>
        <v>0</v>
      </c>
      <c r="Y34" s="19" t="e">
        <f t="shared" si="16"/>
        <v>#DIV/0!</v>
      </c>
      <c r="Z34" s="32">
        <f>STDEV(X32:X34)</f>
        <v>0</v>
      </c>
      <c r="AA34" s="21">
        <v>76.099999999999994</v>
      </c>
      <c r="AB34" s="30">
        <f t="shared" si="8"/>
        <v>15.219999999999999</v>
      </c>
      <c r="AC34" s="31">
        <f t="shared" si="9"/>
        <v>0.48574468085106381</v>
      </c>
      <c r="AD34" s="19">
        <f t="shared" si="17"/>
        <v>20.061511423550087</v>
      </c>
      <c r="AE34" s="32">
        <f>STDEV(AC32:AC34)</f>
        <v>0.27970777934995261</v>
      </c>
      <c r="AF34" s="21"/>
      <c r="AG34" s="30">
        <f t="shared" si="10"/>
        <v>0</v>
      </c>
      <c r="AH34" s="31">
        <f t="shared" si="11"/>
        <v>0</v>
      </c>
      <c r="AI34" s="19" t="e">
        <f t="shared" si="18"/>
        <v>#DIV/0!</v>
      </c>
      <c r="AJ34" s="32">
        <f>STDEV(AH32:AH34)</f>
        <v>0</v>
      </c>
      <c r="AK34" s="52">
        <v>9</v>
      </c>
      <c r="AL34" s="33">
        <f t="shared" si="12"/>
        <v>455.1</v>
      </c>
      <c r="AM34" s="33">
        <f t="shared" si="12"/>
        <v>91.02</v>
      </c>
      <c r="AN34" s="34">
        <f t="shared" si="12"/>
        <v>2.9048936170212767</v>
      </c>
      <c r="AO34" s="19">
        <f t="shared" si="19"/>
        <v>46.933654176693025</v>
      </c>
      <c r="AP34" s="32">
        <f>STDEV(AN32:AN34)</f>
        <v>0.52681310794405689</v>
      </c>
    </row>
    <row r="35" spans="1:42" s="19" customFormat="1" ht="17" thickTop="1" thickBot="1" x14ac:dyDescent="0.25">
      <c r="A35" s="58" t="s">
        <v>30</v>
      </c>
      <c r="B35" s="58"/>
      <c r="C35" s="46">
        <v>10</v>
      </c>
      <c r="D35" s="19">
        <v>5</v>
      </c>
      <c r="E35" s="19">
        <v>600</v>
      </c>
      <c r="F35" s="20">
        <v>18800</v>
      </c>
      <c r="G35" s="21">
        <v>457</v>
      </c>
      <c r="H35" s="19">
        <f t="shared" si="0"/>
        <v>91.4</v>
      </c>
      <c r="I35" s="22">
        <f t="shared" ref="I35:I40" si="20">(G35*$E35/$F35)/$D35</f>
        <v>2.9170212765957446</v>
      </c>
      <c r="J35" s="19">
        <f t="shared" si="13"/>
        <v>77.413890457368723</v>
      </c>
      <c r="K35" s="26">
        <f>AVERAGE(J35:J37)</f>
        <v>40.146809712027107</v>
      </c>
      <c r="L35" s="21"/>
      <c r="M35" s="19">
        <f t="shared" si="2"/>
        <v>0</v>
      </c>
      <c r="N35" s="22">
        <f t="shared" si="3"/>
        <v>0</v>
      </c>
      <c r="O35" s="19" t="e">
        <f t="shared" si="14"/>
        <v>#DIV/0!</v>
      </c>
      <c r="P35" s="26" t="e">
        <f>AVERAGE(O35:O37)</f>
        <v>#DIV/0!</v>
      </c>
      <c r="Q35" s="21"/>
      <c r="R35" s="19">
        <f t="shared" si="4"/>
        <v>0</v>
      </c>
      <c r="S35" s="22">
        <f t="shared" si="5"/>
        <v>0</v>
      </c>
      <c r="T35" s="19" t="e">
        <f t="shared" si="15"/>
        <v>#DIV/0!</v>
      </c>
      <c r="U35" s="26" t="e">
        <f>AVERAGE(T35:T37)</f>
        <v>#DIV/0!</v>
      </c>
      <c r="V35" s="21"/>
      <c r="W35" s="19">
        <f t="shared" si="6"/>
        <v>0</v>
      </c>
      <c r="X35" s="22">
        <f t="shared" si="7"/>
        <v>0</v>
      </c>
      <c r="Y35" s="19" t="e">
        <f t="shared" si="16"/>
        <v>#DIV/0!</v>
      </c>
      <c r="Z35" s="26" t="e">
        <f>AVERAGE(Y35:Y37)</f>
        <v>#DIV/0!</v>
      </c>
      <c r="AA35" s="21">
        <v>76.099999999999994</v>
      </c>
      <c r="AB35" s="19">
        <f t="shared" si="8"/>
        <v>15.219999999999999</v>
      </c>
      <c r="AC35" s="22">
        <f t="shared" si="9"/>
        <v>0.48574468085106381</v>
      </c>
      <c r="AD35" s="19">
        <f t="shared" si="17"/>
        <v>20.061511423550087</v>
      </c>
      <c r="AE35" s="26">
        <f>AVERAGE(AD35:AD37)</f>
        <v>26.7311072056239</v>
      </c>
      <c r="AF35" s="21"/>
      <c r="AG35" s="19">
        <f t="shared" si="10"/>
        <v>0</v>
      </c>
      <c r="AH35" s="22">
        <f t="shared" si="11"/>
        <v>0</v>
      </c>
      <c r="AI35" s="19" t="e">
        <f t="shared" si="18"/>
        <v>#DIV/0!</v>
      </c>
      <c r="AJ35" s="26" t="e">
        <f>AVERAGE(AI35:AI37)</f>
        <v>#DIV/0!</v>
      </c>
      <c r="AK35" s="46">
        <v>10</v>
      </c>
      <c r="AL35" s="24">
        <f t="shared" si="12"/>
        <v>533.1</v>
      </c>
      <c r="AM35" s="24">
        <f t="shared" si="12"/>
        <v>106.62</v>
      </c>
      <c r="AN35" s="25">
        <f t="shared" si="12"/>
        <v>3.4027659574468085</v>
      </c>
      <c r="AO35" s="19">
        <f t="shared" si="19"/>
        <v>54.977655551736007</v>
      </c>
      <c r="AP35" s="26">
        <f>AVERAGE(AO35:AO37)</f>
        <v>34.898590580955663</v>
      </c>
    </row>
    <row r="36" spans="1:42" s="19" customFormat="1" ht="17" thickTop="1" thickBot="1" x14ac:dyDescent="0.25">
      <c r="A36" s="59"/>
      <c r="B36" s="59"/>
      <c r="C36" s="46">
        <v>11</v>
      </c>
      <c r="D36" s="19">
        <v>5</v>
      </c>
      <c r="E36" s="19">
        <v>600</v>
      </c>
      <c r="F36" s="20">
        <v>18800</v>
      </c>
      <c r="G36" s="21">
        <v>140</v>
      </c>
      <c r="H36" s="19">
        <f t="shared" si="0"/>
        <v>28</v>
      </c>
      <c r="I36" s="22">
        <f t="shared" si="20"/>
        <v>0.8936170212765957</v>
      </c>
      <c r="J36" s="19">
        <f t="shared" si="13"/>
        <v>23.715415019762847</v>
      </c>
      <c r="K36" s="26">
        <f>STDEV(J35:J37)</f>
        <v>32.34928014744056</v>
      </c>
      <c r="L36" s="21"/>
      <c r="M36" s="19">
        <f t="shared" si="2"/>
        <v>0</v>
      </c>
      <c r="N36" s="22">
        <f t="shared" si="3"/>
        <v>0</v>
      </c>
      <c r="O36" s="19" t="e">
        <f t="shared" si="14"/>
        <v>#DIV/0!</v>
      </c>
      <c r="P36" s="26" t="e">
        <f>STDEV(O35:O37)</f>
        <v>#DIV/0!</v>
      </c>
      <c r="Q36" s="21"/>
      <c r="R36" s="19">
        <f t="shared" si="4"/>
        <v>0</v>
      </c>
      <c r="S36" s="22">
        <f t="shared" si="5"/>
        <v>0</v>
      </c>
      <c r="T36" s="19" t="e">
        <f t="shared" si="15"/>
        <v>#DIV/0!</v>
      </c>
      <c r="U36" s="26" t="e">
        <f>STDEV(T35:T37)</f>
        <v>#DIV/0!</v>
      </c>
      <c r="V36" s="21"/>
      <c r="W36" s="19">
        <f t="shared" si="6"/>
        <v>0</v>
      </c>
      <c r="X36" s="22">
        <f t="shared" si="7"/>
        <v>0</v>
      </c>
      <c r="Y36" s="19" t="e">
        <f t="shared" si="16"/>
        <v>#DIV/0!</v>
      </c>
      <c r="Z36" s="26" t="e">
        <f>STDEV(Y35:Y37)</f>
        <v>#DIV/0!</v>
      </c>
      <c r="AA36" s="21">
        <v>76.099999999999994</v>
      </c>
      <c r="AB36" s="19">
        <f t="shared" si="8"/>
        <v>15.219999999999999</v>
      </c>
      <c r="AC36" s="22">
        <f t="shared" si="9"/>
        <v>0.48574468085106381</v>
      </c>
      <c r="AD36" s="19">
        <f t="shared" si="17"/>
        <v>20.061511423550087</v>
      </c>
      <c r="AE36" s="26">
        <f>STDEV(AD35:AD37)</f>
        <v>11.552078760498922</v>
      </c>
      <c r="AF36" s="21"/>
      <c r="AG36" s="19">
        <f t="shared" si="10"/>
        <v>0</v>
      </c>
      <c r="AH36" s="22">
        <f t="shared" si="11"/>
        <v>0</v>
      </c>
      <c r="AI36" s="19" t="e">
        <f t="shared" si="18"/>
        <v>#DIV/0!</v>
      </c>
      <c r="AJ36" s="26" t="e">
        <f>STDEV(AI35:AI37)</f>
        <v>#DIV/0!</v>
      </c>
      <c r="AK36" s="46">
        <v>11</v>
      </c>
      <c r="AL36" s="27">
        <f t="shared" si="12"/>
        <v>216.1</v>
      </c>
      <c r="AM36" s="27">
        <f t="shared" si="12"/>
        <v>43.22</v>
      </c>
      <c r="AN36" s="28">
        <f t="shared" si="12"/>
        <v>1.3793617021276594</v>
      </c>
      <c r="AO36" s="19">
        <f t="shared" si="19"/>
        <v>22.286008937779307</v>
      </c>
      <c r="AP36" s="26">
        <f>STDEV(AO35:AO37)</f>
        <v>17.57831674376126</v>
      </c>
    </row>
    <row r="37" spans="1:42" s="30" customFormat="1" ht="17" thickTop="1" thickBot="1" x14ac:dyDescent="0.25">
      <c r="A37" s="60"/>
      <c r="B37" s="60"/>
      <c r="C37" s="47">
        <v>12</v>
      </c>
      <c r="D37" s="19">
        <v>5</v>
      </c>
      <c r="E37" s="19">
        <v>600</v>
      </c>
      <c r="F37" s="20">
        <v>18800</v>
      </c>
      <c r="G37" s="21">
        <v>114</v>
      </c>
      <c r="H37" s="30">
        <f t="shared" si="0"/>
        <v>22.8</v>
      </c>
      <c r="I37" s="31">
        <f t="shared" si="20"/>
        <v>0.72765957446808505</v>
      </c>
      <c r="J37" s="19">
        <f t="shared" si="13"/>
        <v>19.311123658949747</v>
      </c>
      <c r="K37" s="32">
        <f>STDEV(I35:I37)</f>
        <v>1.2189484072578138</v>
      </c>
      <c r="L37" s="21"/>
      <c r="M37" s="30">
        <f t="shared" si="2"/>
        <v>0</v>
      </c>
      <c r="N37" s="31">
        <f t="shared" si="3"/>
        <v>0</v>
      </c>
      <c r="O37" s="19" t="e">
        <f t="shared" si="14"/>
        <v>#DIV/0!</v>
      </c>
      <c r="P37" s="32">
        <f>STDEV(N35:N37)</f>
        <v>0</v>
      </c>
      <c r="Q37" s="21"/>
      <c r="R37" s="30">
        <f t="shared" si="4"/>
        <v>0</v>
      </c>
      <c r="S37" s="31">
        <f t="shared" si="5"/>
        <v>0</v>
      </c>
      <c r="T37" s="19" t="e">
        <f t="shared" si="15"/>
        <v>#DIV/0!</v>
      </c>
      <c r="U37" s="32">
        <f>STDEV(S35:S37)</f>
        <v>0</v>
      </c>
      <c r="V37" s="21"/>
      <c r="W37" s="30">
        <f t="shared" si="6"/>
        <v>0</v>
      </c>
      <c r="X37" s="31">
        <f t="shared" si="7"/>
        <v>0</v>
      </c>
      <c r="Y37" s="19" t="e">
        <f t="shared" si="16"/>
        <v>#DIV/0!</v>
      </c>
      <c r="Z37" s="32">
        <f>STDEV(X35:X37)</f>
        <v>0</v>
      </c>
      <c r="AA37" s="21">
        <v>152</v>
      </c>
      <c r="AB37" s="30">
        <f t="shared" si="8"/>
        <v>30.4</v>
      </c>
      <c r="AC37" s="31">
        <f t="shared" si="9"/>
        <v>0.97021276595744688</v>
      </c>
      <c r="AD37" s="19">
        <f t="shared" si="17"/>
        <v>40.070298769771526</v>
      </c>
      <c r="AE37" s="32">
        <f>STDEV(AC35:AC37)</f>
        <v>0.27970777934995283</v>
      </c>
      <c r="AF37" s="21"/>
      <c r="AG37" s="30">
        <f t="shared" si="10"/>
        <v>0</v>
      </c>
      <c r="AH37" s="31">
        <f t="shared" si="11"/>
        <v>0</v>
      </c>
      <c r="AI37" s="19" t="e">
        <f t="shared" si="18"/>
        <v>#DIV/0!</v>
      </c>
      <c r="AJ37" s="32">
        <f>STDEV(AH35:AH37)</f>
        <v>0</v>
      </c>
      <c r="AK37" s="47">
        <v>12</v>
      </c>
      <c r="AL37" s="33">
        <f t="shared" si="12"/>
        <v>266</v>
      </c>
      <c r="AM37" s="33">
        <f t="shared" si="12"/>
        <v>53.2</v>
      </c>
      <c r="AN37" s="34">
        <f t="shared" si="12"/>
        <v>1.697872340425532</v>
      </c>
      <c r="AO37" s="19">
        <f t="shared" si="19"/>
        <v>27.432107253351674</v>
      </c>
      <c r="AP37" s="32">
        <f>STDEV(AN35:AN37)</f>
        <v>1.0879856044170531</v>
      </c>
    </row>
    <row r="38" spans="1:42" s="19" customFormat="1" ht="17" thickTop="1" thickBot="1" x14ac:dyDescent="0.25">
      <c r="A38" s="58" t="s">
        <v>31</v>
      </c>
      <c r="B38" s="58"/>
      <c r="C38" s="53">
        <v>13</v>
      </c>
      <c r="D38" s="19">
        <v>5</v>
      </c>
      <c r="E38" s="19">
        <v>600</v>
      </c>
      <c r="F38" s="20">
        <v>18800</v>
      </c>
      <c r="G38" s="21">
        <v>228</v>
      </c>
      <c r="H38" s="19">
        <f t="shared" si="0"/>
        <v>45.6</v>
      </c>
      <c r="I38" s="22">
        <f t="shared" si="20"/>
        <v>1.4553191489361701</v>
      </c>
      <c r="J38" s="19">
        <f>H38/J$26*100</f>
        <v>38.622247317899493</v>
      </c>
      <c r="K38" s="26">
        <f>AVERAGE(J38:J40)</f>
        <v>47.148503670242803</v>
      </c>
      <c r="L38" s="21"/>
      <c r="M38" s="19">
        <f t="shared" si="2"/>
        <v>0</v>
      </c>
      <c r="N38" s="22">
        <f t="shared" si="3"/>
        <v>0</v>
      </c>
      <c r="O38" s="19" t="e">
        <f t="shared" si="14"/>
        <v>#DIV/0!</v>
      </c>
      <c r="P38" s="26" t="e">
        <f>AVERAGE(O38:O40)</f>
        <v>#DIV/0!</v>
      </c>
      <c r="Q38" s="21"/>
      <c r="R38" s="19">
        <f t="shared" si="4"/>
        <v>0</v>
      </c>
      <c r="S38" s="22">
        <f t="shared" si="5"/>
        <v>0</v>
      </c>
      <c r="T38" s="19" t="e">
        <f t="shared" si="15"/>
        <v>#DIV/0!</v>
      </c>
      <c r="U38" s="26" t="e">
        <f>AVERAGE(T38:T40)</f>
        <v>#DIV/0!</v>
      </c>
      <c r="V38" s="21"/>
      <c r="W38" s="19">
        <f t="shared" si="6"/>
        <v>0</v>
      </c>
      <c r="X38" s="22">
        <f t="shared" si="7"/>
        <v>0</v>
      </c>
      <c r="Y38" s="19" t="e">
        <f t="shared" si="16"/>
        <v>#DIV/0!</v>
      </c>
      <c r="Z38" s="26" t="e">
        <f>AVERAGE(Y38:Y40)</f>
        <v>#DIV/0!</v>
      </c>
      <c r="AA38" s="21">
        <v>152</v>
      </c>
      <c r="AB38" s="19">
        <f t="shared" si="8"/>
        <v>30.4</v>
      </c>
      <c r="AC38" s="22">
        <f t="shared" si="9"/>
        <v>0.97021276595744688</v>
      </c>
      <c r="AD38" s="19">
        <f t="shared" si="17"/>
        <v>40.070298769771526</v>
      </c>
      <c r="AE38" s="26">
        <f>AVERAGE(AD38:AD40)</f>
        <v>40.079086115992972</v>
      </c>
      <c r="AF38" s="21"/>
      <c r="AG38" s="19">
        <f t="shared" si="10"/>
        <v>0</v>
      </c>
      <c r="AH38" s="22">
        <f t="shared" si="11"/>
        <v>0</v>
      </c>
      <c r="AI38" s="19" t="e">
        <f t="shared" si="18"/>
        <v>#DIV/0!</v>
      </c>
      <c r="AJ38" s="26" t="e">
        <f>AVERAGE(AI38:AI40)</f>
        <v>#DIV/0!</v>
      </c>
      <c r="AK38" s="53">
        <v>13</v>
      </c>
      <c r="AL38" s="24">
        <f t="shared" si="12"/>
        <v>380</v>
      </c>
      <c r="AM38" s="24">
        <f t="shared" si="12"/>
        <v>76</v>
      </c>
      <c r="AN38" s="25">
        <f t="shared" si="12"/>
        <v>2.4255319148936172</v>
      </c>
      <c r="AO38" s="19">
        <f t="shared" si="19"/>
        <v>39.188724647645245</v>
      </c>
      <c r="AP38" s="26">
        <f>AVERAGE(AO38:AO40)</f>
        <v>44.382949467170853</v>
      </c>
    </row>
    <row r="39" spans="1:42" s="19" customFormat="1" ht="17" thickTop="1" thickBot="1" x14ac:dyDescent="0.25">
      <c r="A39" s="59"/>
      <c r="B39" s="59"/>
      <c r="C39" s="53">
        <v>14</v>
      </c>
      <c r="D39" s="19">
        <v>5</v>
      </c>
      <c r="E39" s="19">
        <v>600</v>
      </c>
      <c r="F39" s="20">
        <v>18800</v>
      </c>
      <c r="G39" s="21">
        <v>152</v>
      </c>
      <c r="H39" s="19">
        <f t="shared" si="0"/>
        <v>30.4</v>
      </c>
      <c r="I39" s="22">
        <f t="shared" si="20"/>
        <v>0.97021276595744688</v>
      </c>
      <c r="J39" s="19">
        <f t="shared" ref="J39:J40" si="21">H39/J$26*100</f>
        <v>25.74816487859966</v>
      </c>
      <c r="K39" s="26">
        <f>STDEV(J38:J40)</f>
        <v>26.704612379653199</v>
      </c>
      <c r="L39" s="21"/>
      <c r="M39" s="19">
        <f t="shared" si="2"/>
        <v>0</v>
      </c>
      <c r="N39" s="22">
        <f t="shared" si="3"/>
        <v>0</v>
      </c>
      <c r="O39" s="19" t="e">
        <f t="shared" si="14"/>
        <v>#DIV/0!</v>
      </c>
      <c r="P39" s="26" t="e">
        <f>STDEV(O38:O40)</f>
        <v>#DIV/0!</v>
      </c>
      <c r="Q39" s="21"/>
      <c r="R39" s="19">
        <f t="shared" si="4"/>
        <v>0</v>
      </c>
      <c r="S39" s="22">
        <f t="shared" si="5"/>
        <v>0</v>
      </c>
      <c r="T39" s="19" t="e">
        <f t="shared" si="15"/>
        <v>#DIV/0!</v>
      </c>
      <c r="U39" s="26" t="e">
        <f>STDEV(T38:T40)</f>
        <v>#DIV/0!</v>
      </c>
      <c r="V39" s="21"/>
      <c r="W39" s="19">
        <f t="shared" si="6"/>
        <v>0</v>
      </c>
      <c r="X39" s="22">
        <f t="shared" si="7"/>
        <v>0</v>
      </c>
      <c r="Y39" s="19" t="e">
        <f t="shared" si="16"/>
        <v>#DIV/0!</v>
      </c>
      <c r="Z39" s="26" t="e">
        <f>STDEV(Y38:Y40)</f>
        <v>#DIV/0!</v>
      </c>
      <c r="AA39" s="21">
        <v>76.099999999999994</v>
      </c>
      <c r="AB39" s="19">
        <f t="shared" si="8"/>
        <v>15.219999999999999</v>
      </c>
      <c r="AC39" s="22">
        <f t="shared" si="9"/>
        <v>0.48574468085106381</v>
      </c>
      <c r="AD39" s="19">
        <f t="shared" si="17"/>
        <v>20.061511423550087</v>
      </c>
      <c r="AE39" s="26">
        <f>STDEV(AD38:AD40)</f>
        <v>20.021969811792228</v>
      </c>
      <c r="AF39" s="21"/>
      <c r="AG39" s="19">
        <f t="shared" si="10"/>
        <v>0</v>
      </c>
      <c r="AH39" s="22">
        <f t="shared" si="11"/>
        <v>0</v>
      </c>
      <c r="AI39" s="19" t="e">
        <f t="shared" si="18"/>
        <v>#DIV/0!</v>
      </c>
      <c r="AJ39" s="26" t="e">
        <f>STDEV(AI38:AI40)</f>
        <v>#DIV/0!</v>
      </c>
      <c r="AK39" s="53">
        <v>14</v>
      </c>
      <c r="AL39" s="27">
        <f t="shared" si="12"/>
        <v>228.1</v>
      </c>
      <c r="AM39" s="27">
        <f t="shared" si="12"/>
        <v>45.62</v>
      </c>
      <c r="AN39" s="28">
        <f t="shared" si="12"/>
        <v>1.4559574468085108</v>
      </c>
      <c r="AO39" s="19">
        <f t="shared" si="19"/>
        <v>23.523547610862842</v>
      </c>
      <c r="AP39" s="26">
        <f>STDEV(AO38:AO40)</f>
        <v>23.88394942469138</v>
      </c>
    </row>
    <row r="40" spans="1:42" s="30" customFormat="1" ht="17" thickTop="1" thickBot="1" x14ac:dyDescent="0.25">
      <c r="A40" s="60"/>
      <c r="B40" s="60"/>
      <c r="C40" s="54">
        <v>15</v>
      </c>
      <c r="D40" s="19">
        <v>5</v>
      </c>
      <c r="E40" s="19">
        <v>600</v>
      </c>
      <c r="F40" s="20">
        <v>18800</v>
      </c>
      <c r="G40" s="21">
        <v>455</v>
      </c>
      <c r="H40" s="30">
        <f t="shared" si="0"/>
        <v>91</v>
      </c>
      <c r="I40" s="31">
        <f t="shared" si="20"/>
        <v>2.9042553191489362</v>
      </c>
      <c r="J40" s="19">
        <f t="shared" si="21"/>
        <v>77.07509881422925</v>
      </c>
      <c r="K40" s="32">
        <f>STDEV(I38:I40)</f>
        <v>1.0062525217950165</v>
      </c>
      <c r="L40" s="21"/>
      <c r="M40" s="30">
        <f t="shared" si="2"/>
        <v>0</v>
      </c>
      <c r="N40" s="31">
        <f t="shared" si="3"/>
        <v>0</v>
      </c>
      <c r="O40" s="19" t="e">
        <f t="shared" si="14"/>
        <v>#DIV/0!</v>
      </c>
      <c r="P40" s="32">
        <f>STDEV(N38:N40)</f>
        <v>0</v>
      </c>
      <c r="Q40" s="21"/>
      <c r="R40" s="30">
        <f t="shared" si="4"/>
        <v>0</v>
      </c>
      <c r="S40" s="31">
        <f t="shared" si="5"/>
        <v>0</v>
      </c>
      <c r="T40" s="19" t="e">
        <f t="shared" si="15"/>
        <v>#DIV/0!</v>
      </c>
      <c r="U40" s="32">
        <f>STDEV(S38:S40)</f>
        <v>0</v>
      </c>
      <c r="V40" s="21"/>
      <c r="W40" s="30">
        <f t="shared" si="6"/>
        <v>0</v>
      </c>
      <c r="X40" s="31">
        <f t="shared" si="7"/>
        <v>0</v>
      </c>
      <c r="Y40" s="19" t="e">
        <f t="shared" si="16"/>
        <v>#DIV/0!</v>
      </c>
      <c r="Z40" s="32">
        <f>STDEV(X38:X40)</f>
        <v>0</v>
      </c>
      <c r="AA40" s="21">
        <v>228</v>
      </c>
      <c r="AB40" s="30">
        <f t="shared" si="8"/>
        <v>45.6</v>
      </c>
      <c r="AC40" s="31">
        <f t="shared" si="9"/>
        <v>1.4553191489361701</v>
      </c>
      <c r="AD40" s="19">
        <f t="shared" si="17"/>
        <v>60.105448154657296</v>
      </c>
      <c r="AE40" s="32">
        <f>STDEV(AC38:AC40)</f>
        <v>0.48478726905999014</v>
      </c>
      <c r="AF40" s="21"/>
      <c r="AG40" s="30">
        <f t="shared" si="10"/>
        <v>0</v>
      </c>
      <c r="AH40" s="31">
        <f t="shared" si="11"/>
        <v>0</v>
      </c>
      <c r="AI40" s="19" t="e">
        <f t="shared" si="18"/>
        <v>#DIV/0!</v>
      </c>
      <c r="AJ40" s="32">
        <f>STDEV(AH38:AH40)</f>
        <v>0</v>
      </c>
      <c r="AK40" s="54">
        <v>15</v>
      </c>
      <c r="AL40" s="33">
        <f t="shared" si="12"/>
        <v>683</v>
      </c>
      <c r="AM40" s="33">
        <f t="shared" si="12"/>
        <v>136.6</v>
      </c>
      <c r="AN40" s="34">
        <f t="shared" si="12"/>
        <v>4.3595744680851061</v>
      </c>
      <c r="AO40" s="19">
        <f t="shared" si="19"/>
        <v>70.436576143004473</v>
      </c>
      <c r="AP40" s="32">
        <f>STDEV(AN38:AN40)</f>
        <v>1.4782640186473883</v>
      </c>
    </row>
    <row r="41" spans="1:42" x14ac:dyDescent="0.2">
      <c r="F41"/>
      <c r="K41"/>
      <c r="P41"/>
      <c r="U41"/>
      <c r="Z41"/>
      <c r="AE41"/>
      <c r="AJ41"/>
    </row>
    <row r="42" spans="1:42" x14ac:dyDescent="0.2">
      <c r="F42"/>
      <c r="K42"/>
      <c r="P42"/>
      <c r="U42"/>
      <c r="Z42"/>
      <c r="AE42"/>
      <c r="AJ42"/>
    </row>
    <row r="43" spans="1:42" x14ac:dyDescent="0.2"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U43"/>
      <c r="Z43"/>
      <c r="AE43"/>
      <c r="AJ43"/>
    </row>
    <row r="44" spans="1:42" x14ac:dyDescent="0.2">
      <c r="E44" s="19"/>
      <c r="F44" s="19"/>
      <c r="G44" s="19"/>
      <c r="H44" s="19"/>
      <c r="I44" s="19"/>
      <c r="J44" s="56" t="s">
        <v>39</v>
      </c>
      <c r="K44" s="56"/>
      <c r="L44" s="56"/>
      <c r="M44" s="56"/>
      <c r="N44" s="56"/>
      <c r="O44" s="56"/>
      <c r="P44" s="56"/>
      <c r="U44"/>
      <c r="Z44"/>
      <c r="AE44"/>
      <c r="AJ44"/>
    </row>
    <row r="45" spans="1:42" ht="15" customHeight="1" x14ac:dyDescent="0.2">
      <c r="E45" s="19"/>
      <c r="F45" s="19"/>
      <c r="G45" s="19"/>
      <c r="H45" s="19"/>
      <c r="I45" s="19"/>
      <c r="J45" s="37" t="s">
        <v>7</v>
      </c>
      <c r="K45" s="37" t="s">
        <v>8</v>
      </c>
      <c r="L45" s="37" t="s">
        <v>9</v>
      </c>
      <c r="M45" s="37" t="s">
        <v>10</v>
      </c>
      <c r="N45" s="37" t="s">
        <v>11</v>
      </c>
      <c r="O45" s="38" t="s">
        <v>12</v>
      </c>
      <c r="P45" s="37" t="s">
        <v>23</v>
      </c>
      <c r="U45"/>
      <c r="Z45"/>
      <c r="AE45"/>
      <c r="AJ45"/>
    </row>
    <row r="46" spans="1:42" ht="15" customHeight="1" x14ac:dyDescent="0.2">
      <c r="E46" s="55" t="s">
        <v>28</v>
      </c>
      <c r="F46" s="55"/>
      <c r="G46" s="55"/>
      <c r="H46" s="56" t="s">
        <v>24</v>
      </c>
      <c r="I46" s="26" t="s">
        <v>25</v>
      </c>
      <c r="J46" s="19">
        <f>K29</f>
        <v>53.585544889892709</v>
      </c>
      <c r="K46" s="19" t="e">
        <f>P29</f>
        <v>#DIV/0!</v>
      </c>
      <c r="L46" s="19" t="e">
        <f>U29</f>
        <v>#DIV/0!</v>
      </c>
      <c r="M46" s="19" t="e">
        <f>Z29</f>
        <v>#DIV/0!</v>
      </c>
      <c r="N46" s="19">
        <f>AE29</f>
        <v>26.7311072056239</v>
      </c>
      <c r="O46" s="19" t="e">
        <f>AJ29</f>
        <v>#DIV/0!</v>
      </c>
      <c r="P46" s="39">
        <f>AP29</f>
        <v>43.080096253007916</v>
      </c>
      <c r="U46"/>
      <c r="Z46"/>
      <c r="AE46"/>
      <c r="AJ46"/>
    </row>
    <row r="47" spans="1:42" ht="16" thickBot="1" x14ac:dyDescent="0.25">
      <c r="E47" s="55"/>
      <c r="F47" s="55"/>
      <c r="G47" s="55"/>
      <c r="H47" s="57"/>
      <c r="I47" s="40" t="s">
        <v>26</v>
      </c>
      <c r="J47" s="12">
        <f>STDEV(J29:J31)</f>
        <v>21.866063385891842</v>
      </c>
      <c r="K47" s="12" t="e">
        <f>P30</f>
        <v>#DIV/0!</v>
      </c>
      <c r="L47" s="12" t="e">
        <f>U30</f>
        <v>#DIV/0!</v>
      </c>
      <c r="M47" s="12" t="e">
        <f>Z30</f>
        <v>#DIV/0!</v>
      </c>
      <c r="N47" s="12">
        <f>AE30</f>
        <v>11.552078760498922</v>
      </c>
      <c r="O47" s="12" t="e">
        <f>AJ30</f>
        <v>#DIV/0!</v>
      </c>
      <c r="P47" s="40">
        <f>AP30</f>
        <v>17.011438244920591</v>
      </c>
      <c r="U47"/>
      <c r="Z47"/>
      <c r="AE47"/>
      <c r="AJ47"/>
    </row>
    <row r="48" spans="1:42" ht="16" thickTop="1" x14ac:dyDescent="0.2">
      <c r="E48" s="55" t="s">
        <v>55</v>
      </c>
      <c r="F48" s="55"/>
      <c r="G48" s="55"/>
      <c r="H48" s="56" t="s">
        <v>24</v>
      </c>
      <c r="I48" s="26" t="s">
        <v>25</v>
      </c>
      <c r="J48" s="19">
        <f>K32</f>
        <v>60.643704121964994</v>
      </c>
      <c r="K48" s="19" t="e">
        <f>P32</f>
        <v>#DIV/0!</v>
      </c>
      <c r="L48" s="19" t="e">
        <f>U32</f>
        <v>#DIV/0!</v>
      </c>
      <c r="M48" s="19" t="e">
        <f>Z32</f>
        <v>#DIV/0!</v>
      </c>
      <c r="N48" s="19">
        <f>AE32</f>
        <v>26.7311072056239</v>
      </c>
      <c r="O48" s="19" t="e">
        <f>AJ32</f>
        <v>#DIV/0!</v>
      </c>
      <c r="P48" s="26">
        <f>AP32</f>
        <v>47.377105534547958</v>
      </c>
      <c r="U48"/>
      <c r="Z48"/>
      <c r="AE48"/>
      <c r="AJ48"/>
    </row>
    <row r="49" spans="3:36" ht="16" thickBot="1" x14ac:dyDescent="0.25">
      <c r="E49" s="55"/>
      <c r="F49" s="55"/>
      <c r="G49" s="55"/>
      <c r="H49" s="57"/>
      <c r="I49" s="40" t="s">
        <v>26</v>
      </c>
      <c r="J49" s="19">
        <f>K33</f>
        <v>8.1433418464518041</v>
      </c>
      <c r="K49" s="19" t="e">
        <f>P33</f>
        <v>#DIV/0!</v>
      </c>
      <c r="L49" s="19" t="e">
        <f>U33</f>
        <v>#DIV/0!</v>
      </c>
      <c r="M49" s="19" t="e">
        <f>Z33</f>
        <v>#DIV/0!</v>
      </c>
      <c r="N49" s="19">
        <f>AE33</f>
        <v>11.552078760498922</v>
      </c>
      <c r="O49" s="19" t="e">
        <f>AJ33</f>
        <v>#DIV/0!</v>
      </c>
      <c r="P49" s="26">
        <f>AP33</f>
        <v>8.5115902624168385</v>
      </c>
      <c r="U49"/>
      <c r="Z49"/>
      <c r="AE49"/>
      <c r="AJ49"/>
    </row>
    <row r="50" spans="3:36" ht="16" thickTop="1" x14ac:dyDescent="0.2">
      <c r="E50" s="55" t="s">
        <v>30</v>
      </c>
      <c r="F50" s="55"/>
      <c r="G50" s="55"/>
      <c r="H50" s="56" t="s">
        <v>24</v>
      </c>
      <c r="I50" s="26" t="s">
        <v>25</v>
      </c>
      <c r="J50" s="19">
        <f>K35</f>
        <v>40.146809712027107</v>
      </c>
      <c r="K50" s="19" t="e">
        <f>P35</f>
        <v>#DIV/0!</v>
      </c>
      <c r="L50" s="19" t="e">
        <f>U35</f>
        <v>#DIV/0!</v>
      </c>
      <c r="M50" s="19" t="e">
        <f>Z35</f>
        <v>#DIV/0!</v>
      </c>
      <c r="N50" s="19">
        <f>AE35</f>
        <v>26.7311072056239</v>
      </c>
      <c r="O50" s="19" t="e">
        <f>AJ35</f>
        <v>#DIV/0!</v>
      </c>
      <c r="P50" s="26">
        <f>AP35</f>
        <v>34.898590580955663</v>
      </c>
      <c r="U50"/>
      <c r="Z50"/>
      <c r="AE50"/>
      <c r="AJ50"/>
    </row>
    <row r="51" spans="3:36" ht="16" thickBot="1" x14ac:dyDescent="0.25">
      <c r="D51" s="19"/>
      <c r="E51" s="55"/>
      <c r="F51" s="55"/>
      <c r="G51" s="55"/>
      <c r="H51" s="57"/>
      <c r="I51" s="40" t="s">
        <v>26</v>
      </c>
      <c r="J51" s="19">
        <f>K36</f>
        <v>32.34928014744056</v>
      </c>
      <c r="K51" s="19" t="e">
        <f>P36</f>
        <v>#DIV/0!</v>
      </c>
      <c r="L51" s="19" t="e">
        <f>U36</f>
        <v>#DIV/0!</v>
      </c>
      <c r="M51" s="19" t="e">
        <f>Z36</f>
        <v>#DIV/0!</v>
      </c>
      <c r="N51" s="19">
        <f>AE36</f>
        <v>11.552078760498922</v>
      </c>
      <c r="O51" s="19" t="e">
        <f>AJ36</f>
        <v>#DIV/0!</v>
      </c>
      <c r="P51" s="26">
        <f>AP36</f>
        <v>17.57831674376126</v>
      </c>
      <c r="U51"/>
      <c r="Z51"/>
      <c r="AE51"/>
      <c r="AJ51"/>
    </row>
    <row r="52" spans="3:36" ht="16" thickTop="1" x14ac:dyDescent="0.2">
      <c r="C52" s="41"/>
      <c r="D52" s="19"/>
      <c r="E52" s="55" t="s">
        <v>31</v>
      </c>
      <c r="F52" s="55"/>
      <c r="G52" s="55"/>
      <c r="H52" s="56" t="s">
        <v>24</v>
      </c>
      <c r="I52" s="26" t="s">
        <v>25</v>
      </c>
      <c r="J52" s="19">
        <f>K38</f>
        <v>47.148503670242803</v>
      </c>
      <c r="K52" s="19" t="e">
        <f>P38</f>
        <v>#DIV/0!</v>
      </c>
      <c r="L52" s="19" t="e">
        <f>U38</f>
        <v>#DIV/0!</v>
      </c>
      <c r="M52" s="19" t="e">
        <f>Z38</f>
        <v>#DIV/0!</v>
      </c>
      <c r="N52" s="19">
        <f>AE38</f>
        <v>40.079086115992972</v>
      </c>
      <c r="O52" s="19" t="e">
        <f>AJ38</f>
        <v>#DIV/0!</v>
      </c>
      <c r="P52" s="19">
        <f>AP38</f>
        <v>44.382949467170853</v>
      </c>
      <c r="U52"/>
      <c r="Z52"/>
      <c r="AE52"/>
      <c r="AJ52"/>
    </row>
    <row r="53" spans="3:36" ht="16" thickBot="1" x14ac:dyDescent="0.25">
      <c r="C53" s="41"/>
      <c r="D53" s="19"/>
      <c r="E53" s="55"/>
      <c r="F53" s="55"/>
      <c r="G53" s="55"/>
      <c r="H53" s="57"/>
      <c r="I53" s="40" t="s">
        <v>26</v>
      </c>
      <c r="J53" s="19">
        <f>STDEV(J38:J40)</f>
        <v>26.704612379653199</v>
      </c>
      <c r="K53" s="19" t="e">
        <f>P39</f>
        <v>#DIV/0!</v>
      </c>
      <c r="L53" s="19" t="e">
        <f>U39</f>
        <v>#DIV/0!</v>
      </c>
      <c r="M53" s="19" t="e">
        <f>Z39</f>
        <v>#DIV/0!</v>
      </c>
      <c r="N53" s="19">
        <f>AE39</f>
        <v>20.021969811792228</v>
      </c>
      <c r="O53" s="19" t="e">
        <f>AJ39</f>
        <v>#DIV/0!</v>
      </c>
      <c r="P53" s="19">
        <f>AP39</f>
        <v>23.88394942469138</v>
      </c>
      <c r="U53"/>
      <c r="Z53"/>
      <c r="AE53"/>
      <c r="AJ53"/>
    </row>
    <row r="54" spans="3:36" ht="16" thickTop="1" x14ac:dyDescent="0.2">
      <c r="C54" s="41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U54"/>
      <c r="Z54"/>
      <c r="AE54"/>
      <c r="AJ54"/>
    </row>
    <row r="55" spans="3:36" x14ac:dyDescent="0.2">
      <c r="C55" s="41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U55"/>
      <c r="Z55"/>
      <c r="AE55"/>
      <c r="AJ55"/>
    </row>
    <row r="56" spans="3:36" x14ac:dyDescent="0.2">
      <c r="C56" s="41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U56"/>
      <c r="Z56"/>
      <c r="AE56"/>
      <c r="AJ56"/>
    </row>
    <row r="57" spans="3:36" x14ac:dyDescent="0.2">
      <c r="C57" s="41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U57"/>
      <c r="Z57"/>
      <c r="AE57"/>
      <c r="AJ57"/>
    </row>
    <row r="58" spans="3:36" x14ac:dyDescent="0.2">
      <c r="C58" s="41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U58"/>
      <c r="Z58"/>
      <c r="AE58"/>
      <c r="AJ58"/>
    </row>
    <row r="59" spans="3:36" x14ac:dyDescent="0.2">
      <c r="C59" s="4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U59"/>
      <c r="Z59"/>
      <c r="AE59"/>
      <c r="AJ59"/>
    </row>
    <row r="60" spans="3:36" x14ac:dyDescent="0.2">
      <c r="C60" s="41"/>
      <c r="D60" s="19"/>
      <c r="E60" s="19"/>
      <c r="F60" s="19"/>
      <c r="G60" s="19"/>
      <c r="H60" s="19"/>
      <c r="I60" s="19"/>
      <c r="J60" s="56" t="s">
        <v>39</v>
      </c>
      <c r="K60" s="56"/>
      <c r="L60" s="56"/>
      <c r="M60" s="56"/>
      <c r="N60" s="56"/>
      <c r="O60" s="56"/>
      <c r="P60" s="56"/>
      <c r="U60"/>
      <c r="Z60"/>
      <c r="AE60"/>
      <c r="AJ60"/>
    </row>
    <row r="61" spans="3:36" x14ac:dyDescent="0.2">
      <c r="C61" s="41"/>
      <c r="D61" s="19"/>
      <c r="E61" s="19"/>
      <c r="F61" s="19"/>
      <c r="G61" s="19"/>
      <c r="H61" s="61"/>
      <c r="I61" s="62"/>
      <c r="J61" s="37" t="s">
        <v>7</v>
      </c>
      <c r="K61" s="37" t="s">
        <v>8</v>
      </c>
      <c r="L61" s="37" t="s">
        <v>9</v>
      </c>
      <c r="M61" s="37" t="s">
        <v>10</v>
      </c>
      <c r="N61" s="37" t="s">
        <v>11</v>
      </c>
      <c r="O61" s="38" t="s">
        <v>12</v>
      </c>
      <c r="P61" s="37" t="s">
        <v>23</v>
      </c>
      <c r="U61"/>
      <c r="Z61"/>
      <c r="AE61"/>
      <c r="AJ61"/>
    </row>
    <row r="62" spans="3:36" x14ac:dyDescent="0.2">
      <c r="C62" s="41"/>
      <c r="D62" s="19"/>
      <c r="E62" s="55" t="s">
        <v>22</v>
      </c>
      <c r="F62" s="55"/>
      <c r="G62" s="55"/>
      <c r="H62" s="56" t="s">
        <v>27</v>
      </c>
      <c r="I62" s="26" t="s">
        <v>25</v>
      </c>
      <c r="J62" s="42">
        <f>K26</f>
        <v>3.7680851063829786</v>
      </c>
      <c r="K62" s="42">
        <f>P26</f>
        <v>0</v>
      </c>
      <c r="L62" s="42">
        <f>U26</f>
        <v>0</v>
      </c>
      <c r="M62" s="42">
        <f>Z26</f>
        <v>0</v>
      </c>
      <c r="N62" s="42">
        <f>AE26</f>
        <v>2.4212765957446809</v>
      </c>
      <c r="O62" s="42">
        <f>AJ26</f>
        <v>0</v>
      </c>
      <c r="P62" s="43">
        <f>AP26</f>
        <v>6.1893617021276599</v>
      </c>
      <c r="U62"/>
      <c r="Z62"/>
      <c r="AE62"/>
      <c r="AJ62"/>
    </row>
    <row r="63" spans="3:36" ht="16" thickBot="1" x14ac:dyDescent="0.25">
      <c r="C63" s="41"/>
      <c r="D63" s="19"/>
      <c r="E63" s="55"/>
      <c r="F63" s="55"/>
      <c r="G63" s="55"/>
      <c r="H63" s="57"/>
      <c r="I63" s="40" t="s">
        <v>26</v>
      </c>
      <c r="J63" s="42">
        <f>K27</f>
        <v>1.3550168339139315</v>
      </c>
      <c r="K63" s="42">
        <f>P27</f>
        <v>0</v>
      </c>
      <c r="L63" s="42">
        <f>U27</f>
        <v>0</v>
      </c>
      <c r="M63" s="42">
        <f>Z27</f>
        <v>0</v>
      </c>
      <c r="N63" s="42">
        <f>AE27</f>
        <v>2.1123352392481802</v>
      </c>
      <c r="O63" s="42">
        <f>AJ27</f>
        <v>0</v>
      </c>
      <c r="P63" s="43">
        <f>AP27</f>
        <v>3.4547446068816305</v>
      </c>
      <c r="U63"/>
      <c r="Z63"/>
      <c r="AE63"/>
      <c r="AJ63"/>
    </row>
    <row r="64" spans="3:36" ht="16" thickTop="1" x14ac:dyDescent="0.2">
      <c r="C64" s="41"/>
      <c r="D64" s="19"/>
      <c r="E64" s="55" t="s">
        <v>28</v>
      </c>
      <c r="F64" s="55"/>
      <c r="G64" s="55"/>
      <c r="H64" s="56" t="s">
        <v>27</v>
      </c>
      <c r="I64" s="44" t="s">
        <v>25</v>
      </c>
      <c r="J64" s="28">
        <f>AVERAGE(I29:I31)</f>
        <v>2.0191489361702128</v>
      </c>
      <c r="K64" s="28">
        <f>AVERAGE(N29:N31)</f>
        <v>0</v>
      </c>
      <c r="L64" s="28">
        <f>AVERAGE(S30:S32)</f>
        <v>0</v>
      </c>
      <c r="M64" s="28">
        <f>AVERAGE(X29:X31)</f>
        <v>0</v>
      </c>
      <c r="N64" s="28">
        <f>AVERAGE(AC29:AC31)</f>
        <v>0.64723404255319161</v>
      </c>
      <c r="O64" s="28">
        <f>AVERAGE(AH29:AH31)</f>
        <v>0</v>
      </c>
      <c r="P64" s="28">
        <f>AVERAGE(AN29:AN31)</f>
        <v>2.6663829787234046</v>
      </c>
      <c r="U64"/>
      <c r="Z64"/>
      <c r="AE64"/>
      <c r="AJ64"/>
    </row>
    <row r="65" spans="3:36" ht="16" thickBot="1" x14ac:dyDescent="0.25">
      <c r="C65" s="41"/>
      <c r="D65" s="19"/>
      <c r="E65" s="55"/>
      <c r="F65" s="55"/>
      <c r="G65" s="55"/>
      <c r="H65" s="57"/>
      <c r="I65" s="40" t="s">
        <v>26</v>
      </c>
      <c r="J65" s="45">
        <f>K31</f>
        <v>0.82393187779605226</v>
      </c>
      <c r="K65" s="12">
        <f>P31</f>
        <v>0</v>
      </c>
      <c r="L65" s="12">
        <f>U31</f>
        <v>0</v>
      </c>
      <c r="M65" s="12">
        <f>Z31</f>
        <v>0</v>
      </c>
      <c r="N65" s="12">
        <f>AE31</f>
        <v>0.27970777934995261</v>
      </c>
      <c r="O65" s="12">
        <f>AJ31</f>
        <v>0</v>
      </c>
      <c r="P65" s="40">
        <f>AP31</f>
        <v>1.0528994437122137</v>
      </c>
      <c r="U65"/>
      <c r="Z65"/>
      <c r="AE65"/>
      <c r="AJ65"/>
    </row>
    <row r="66" spans="3:36" ht="16" thickTop="1" x14ac:dyDescent="0.2">
      <c r="C66" s="41"/>
      <c r="D66" s="19"/>
      <c r="E66" s="55" t="s">
        <v>55</v>
      </c>
      <c r="F66" s="55"/>
      <c r="G66" s="55"/>
      <c r="H66" s="56" t="s">
        <v>27</v>
      </c>
      <c r="I66" s="44" t="s">
        <v>25</v>
      </c>
      <c r="J66" s="28">
        <f>AVERAGE(I32:I34)</f>
        <v>2.2851063829787233</v>
      </c>
      <c r="K66" s="28">
        <f>AVERAGE(N32:N34)</f>
        <v>0</v>
      </c>
      <c r="L66" s="28">
        <f>AVERAGE(S32:S34)</f>
        <v>0</v>
      </c>
      <c r="M66" s="28">
        <f>AVERAGE(X32:X34)</f>
        <v>0</v>
      </c>
      <c r="N66" s="28">
        <f>AVERAGE(AC32:AC34)</f>
        <v>0.64723404255319161</v>
      </c>
      <c r="O66" s="28">
        <f>AVERAGE(AH32:AH34)</f>
        <v>0</v>
      </c>
      <c r="P66" s="28">
        <f>AVERAGE(AN32:AN34)</f>
        <v>2.932340425531915</v>
      </c>
      <c r="U66"/>
      <c r="Z66"/>
      <c r="AE66"/>
      <c r="AJ66"/>
    </row>
    <row r="67" spans="3:36" ht="16" thickBot="1" x14ac:dyDescent="0.25">
      <c r="D67" s="19"/>
      <c r="E67" s="55"/>
      <c r="F67" s="55"/>
      <c r="G67" s="55"/>
      <c r="H67" s="57"/>
      <c r="I67" s="40" t="s">
        <v>26</v>
      </c>
      <c r="J67" s="45">
        <f>K34</f>
        <v>0.30684805127800613</v>
      </c>
      <c r="K67" s="12">
        <f>P34</f>
        <v>0</v>
      </c>
      <c r="L67" s="12">
        <f>U34</f>
        <v>0</v>
      </c>
      <c r="M67" s="12">
        <f>Z34</f>
        <v>0</v>
      </c>
      <c r="N67" s="12">
        <f>AE34</f>
        <v>0.27970777934995261</v>
      </c>
      <c r="O67" s="12">
        <f>AJ34</f>
        <v>0</v>
      </c>
      <c r="P67" s="40">
        <f>AP34</f>
        <v>0.52681310794405689</v>
      </c>
      <c r="U67"/>
      <c r="Z67"/>
      <c r="AE67"/>
      <c r="AJ67"/>
    </row>
    <row r="68" spans="3:36" ht="16" thickTop="1" x14ac:dyDescent="0.2">
      <c r="D68" s="19"/>
      <c r="E68" s="55" t="s">
        <v>30</v>
      </c>
      <c r="F68" s="55"/>
      <c r="G68" s="55"/>
      <c r="H68" s="56" t="s">
        <v>27</v>
      </c>
      <c r="I68" s="44" t="s">
        <v>25</v>
      </c>
      <c r="J68" s="28">
        <f>AVERAGE(I35:I37)</f>
        <v>1.5127659574468082</v>
      </c>
      <c r="K68" s="28">
        <f>AVERAGE(N35:N37)</f>
        <v>0</v>
      </c>
      <c r="L68" s="28">
        <f>AVERAGE(S35:S37)</f>
        <v>0</v>
      </c>
      <c r="M68" s="28">
        <f>AVERAGE(X35:X37)</f>
        <v>0</v>
      </c>
      <c r="N68" s="28">
        <f>AVERAGE(AC35:AC37)</f>
        <v>0.6472340425531915</v>
      </c>
      <c r="O68" s="28">
        <f>AVERAGE(AH35:AH37)</f>
        <v>0</v>
      </c>
      <c r="P68" s="28">
        <f>AVERAGE(AN35:AN37)</f>
        <v>2.16</v>
      </c>
      <c r="U68"/>
      <c r="Z68"/>
      <c r="AE68"/>
      <c r="AJ68"/>
    </row>
    <row r="69" spans="3:36" ht="16" thickBot="1" x14ac:dyDescent="0.25">
      <c r="D69" s="19"/>
      <c r="E69" s="55"/>
      <c r="F69" s="55"/>
      <c r="G69" s="55"/>
      <c r="H69" s="57"/>
      <c r="I69" s="40" t="s">
        <v>26</v>
      </c>
      <c r="J69" s="45">
        <f>K37</f>
        <v>1.2189484072578138</v>
      </c>
      <c r="K69" s="12">
        <f>P37</f>
        <v>0</v>
      </c>
      <c r="L69" s="12">
        <f>U37</f>
        <v>0</v>
      </c>
      <c r="M69" s="12">
        <f>Z37</f>
        <v>0</v>
      </c>
      <c r="N69" s="12">
        <f>AE37</f>
        <v>0.27970777934995283</v>
      </c>
      <c r="O69" s="12">
        <f>AJ37</f>
        <v>0</v>
      </c>
      <c r="P69" s="40">
        <f>AP37</f>
        <v>1.0879856044170531</v>
      </c>
      <c r="U69"/>
      <c r="Z69"/>
      <c r="AE69"/>
      <c r="AJ69"/>
    </row>
    <row r="70" spans="3:36" ht="16" thickTop="1" x14ac:dyDescent="0.2">
      <c r="D70" s="19"/>
      <c r="E70" s="55" t="s">
        <v>31</v>
      </c>
      <c r="F70" s="55"/>
      <c r="G70" s="55"/>
      <c r="H70" s="56" t="s">
        <v>27</v>
      </c>
      <c r="I70" s="44" t="s">
        <v>25</v>
      </c>
      <c r="J70" s="28">
        <f>AVERAGE(I38:I40)</f>
        <v>1.7765957446808514</v>
      </c>
      <c r="K70" s="28">
        <f>AVERAGE(N38:N40)</f>
        <v>0</v>
      </c>
      <c r="L70" s="28">
        <f>AVERAGE(S38:S40)</f>
        <v>0</v>
      </c>
      <c r="M70" s="28">
        <f>AVERAGE(X38:X40)</f>
        <v>0</v>
      </c>
      <c r="N70" s="28">
        <f>AVERAGE(AC38:AC40)</f>
        <v>0.97042553191489367</v>
      </c>
      <c r="O70" s="28">
        <f>AVERAGE(AH38:AH40)</f>
        <v>0</v>
      </c>
      <c r="P70" s="28">
        <f>AVERAGE(AN38:AN40)</f>
        <v>2.7470212765957442</v>
      </c>
      <c r="U70"/>
      <c r="Z70"/>
      <c r="AE70"/>
      <c r="AJ70"/>
    </row>
    <row r="71" spans="3:36" ht="16" thickBot="1" x14ac:dyDescent="0.25">
      <c r="D71" s="19"/>
      <c r="E71" s="55"/>
      <c r="F71" s="55"/>
      <c r="G71" s="55"/>
      <c r="H71" s="57"/>
      <c r="I71" s="40" t="s">
        <v>26</v>
      </c>
      <c r="J71" s="19">
        <f>K40</f>
        <v>1.0062525217950165</v>
      </c>
      <c r="K71" s="19">
        <f>P40</f>
        <v>0</v>
      </c>
      <c r="L71" s="19">
        <f>U40</f>
        <v>0</v>
      </c>
      <c r="M71" s="19">
        <f>Z40</f>
        <v>0</v>
      </c>
      <c r="N71" s="19">
        <f>AE40</f>
        <v>0.48478726905999014</v>
      </c>
      <c r="O71" s="19">
        <f>AJ40</f>
        <v>0</v>
      </c>
      <c r="P71" s="19">
        <f>AP40</f>
        <v>1.4782640186473883</v>
      </c>
      <c r="U71"/>
      <c r="Z71"/>
      <c r="AE71"/>
      <c r="AJ71"/>
    </row>
    <row r="72" spans="3:36" ht="16" thickTop="1" x14ac:dyDescent="0.2"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U72"/>
      <c r="Z72"/>
      <c r="AE72"/>
      <c r="AJ72"/>
    </row>
    <row r="73" spans="3:36" x14ac:dyDescent="0.2"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U73"/>
      <c r="Z73"/>
      <c r="AE73"/>
      <c r="AJ73"/>
    </row>
    <row r="74" spans="3:36" x14ac:dyDescent="0.2"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U74"/>
      <c r="Z74"/>
      <c r="AE74"/>
      <c r="AJ74"/>
    </row>
    <row r="75" spans="3:36" x14ac:dyDescent="0.2"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U75"/>
      <c r="Z75"/>
      <c r="AE75"/>
      <c r="AJ75"/>
    </row>
    <row r="76" spans="3:36" x14ac:dyDescent="0.2">
      <c r="F76"/>
      <c r="K76"/>
      <c r="P76"/>
      <c r="U76"/>
      <c r="Z76"/>
      <c r="AE76"/>
      <c r="AJ76"/>
    </row>
    <row r="77" spans="3:36" x14ac:dyDescent="0.2">
      <c r="F77"/>
      <c r="K77"/>
      <c r="P77"/>
      <c r="U77"/>
      <c r="Z77"/>
      <c r="AE77"/>
      <c r="AJ77"/>
    </row>
    <row r="78" spans="3:36" x14ac:dyDescent="0.2">
      <c r="F78"/>
      <c r="K78"/>
      <c r="P78"/>
      <c r="U78"/>
      <c r="Z78"/>
      <c r="AE78"/>
      <c r="AJ78"/>
    </row>
    <row r="79" spans="3:36" x14ac:dyDescent="0.2">
      <c r="F79"/>
      <c r="K79"/>
      <c r="P79"/>
      <c r="U79"/>
      <c r="Z79"/>
      <c r="AE79"/>
      <c r="AJ79"/>
    </row>
    <row r="80" spans="3:36" x14ac:dyDescent="0.2">
      <c r="F80"/>
      <c r="K80"/>
      <c r="P80"/>
      <c r="U80"/>
      <c r="Z80"/>
      <c r="AE80"/>
      <c r="AJ80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</sheetData>
  <mergeCells count="36">
    <mergeCell ref="A21:F22"/>
    <mergeCell ref="B24:C24"/>
    <mergeCell ref="AL24:AN24"/>
    <mergeCell ref="J25:K25"/>
    <mergeCell ref="O25:P25"/>
    <mergeCell ref="T25:U25"/>
    <mergeCell ref="Y25:Z25"/>
    <mergeCell ref="AD25:AE25"/>
    <mergeCell ref="AI25:AJ25"/>
    <mergeCell ref="E50:G51"/>
    <mergeCell ref="H50:H51"/>
    <mergeCell ref="AO25:AP25"/>
    <mergeCell ref="A26:B28"/>
    <mergeCell ref="A29:B31"/>
    <mergeCell ref="A32:B34"/>
    <mergeCell ref="A35:B37"/>
    <mergeCell ref="A38:B40"/>
    <mergeCell ref="J44:P44"/>
    <mergeCell ref="E46:G47"/>
    <mergeCell ref="H46:H47"/>
    <mergeCell ref="E48:G49"/>
    <mergeCell ref="H48:H49"/>
    <mergeCell ref="E52:G53"/>
    <mergeCell ref="H52:H53"/>
    <mergeCell ref="J60:P60"/>
    <mergeCell ref="H61:I61"/>
    <mergeCell ref="E62:G63"/>
    <mergeCell ref="H62:H63"/>
    <mergeCell ref="E70:G71"/>
    <mergeCell ref="H70:H71"/>
    <mergeCell ref="E64:G65"/>
    <mergeCell ref="H64:H65"/>
    <mergeCell ref="E66:G67"/>
    <mergeCell ref="H66:H67"/>
    <mergeCell ref="E68:G69"/>
    <mergeCell ref="H68:H69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DA5C-7F3C-4F22-9935-40A64074880E}">
  <dimension ref="A21:AP506"/>
  <sheetViews>
    <sheetView topLeftCell="A45" zoomScale="40" zoomScaleNormal="40" workbookViewId="0">
      <selection activeCell="A32" sqref="A32:B34"/>
    </sheetView>
  </sheetViews>
  <sheetFormatPr baseColWidth="10" defaultColWidth="8.83203125" defaultRowHeight="15" x14ac:dyDescent="0.2"/>
  <cols>
    <col min="2" max="2" width="15.1640625" customWidth="1"/>
    <col min="3" max="3" width="16.1640625" customWidth="1"/>
    <col min="4" max="4" width="14.1640625" customWidth="1"/>
    <col min="5" max="5" width="12.1640625" customWidth="1"/>
    <col min="6" max="6" width="14.1640625" style="3" customWidth="1"/>
    <col min="7" max="7" width="11" customWidth="1"/>
    <col min="8" max="10" width="16.33203125" bestFit="1" customWidth="1"/>
    <col min="11" max="11" width="16.33203125" style="3" bestFit="1" customWidth="1"/>
    <col min="12" max="14" width="17.33203125" bestFit="1" customWidth="1"/>
    <col min="15" max="15" width="16.33203125" bestFit="1" customWidth="1"/>
    <col min="16" max="16" width="16.33203125" style="3" bestFit="1" customWidth="1"/>
    <col min="20" max="20" width="16.33203125" bestFit="1" customWidth="1"/>
    <col min="21" max="21" width="16.33203125" style="3" bestFit="1" customWidth="1"/>
    <col min="25" max="25" width="16.33203125" bestFit="1" customWidth="1"/>
    <col min="26" max="26" width="16.33203125" style="3" bestFit="1" customWidth="1"/>
    <col min="30" max="30" width="16.33203125" bestFit="1" customWidth="1"/>
    <col min="31" max="31" width="15.33203125" style="3" customWidth="1"/>
    <col min="35" max="35" width="16.33203125" bestFit="1" customWidth="1"/>
    <col min="36" max="36" width="16.33203125" style="3" bestFit="1" customWidth="1"/>
    <col min="38" max="38" width="16.33203125" bestFit="1" customWidth="1"/>
    <col min="40" max="42" width="16.33203125" bestFit="1" customWidth="1"/>
  </cols>
  <sheetData>
    <row r="21" spans="1:42" ht="16" x14ac:dyDescent="0.2">
      <c r="A21" s="66" t="s">
        <v>43</v>
      </c>
      <c r="B21" s="66"/>
      <c r="C21" s="66"/>
      <c r="D21" s="66"/>
      <c r="E21" s="66"/>
      <c r="F21" s="67"/>
      <c r="G21" s="48" t="s">
        <v>36</v>
      </c>
      <c r="H21" s="2"/>
      <c r="I21" s="49"/>
      <c r="J21" s="2"/>
      <c r="L21" s="50" t="s">
        <v>37</v>
      </c>
      <c r="N21" s="3" t="s">
        <v>38</v>
      </c>
    </row>
    <row r="22" spans="1:42" ht="15.75" customHeight="1" x14ac:dyDescent="0.2">
      <c r="A22" s="66"/>
      <c r="B22" s="66"/>
      <c r="C22" s="66"/>
      <c r="D22" s="66"/>
      <c r="E22" s="66"/>
      <c r="F22" s="67"/>
      <c r="G22" s="50" t="s">
        <v>4</v>
      </c>
      <c r="I22" s="3"/>
      <c r="L22" s="50"/>
      <c r="N22" s="3"/>
    </row>
    <row r="23" spans="1:42" x14ac:dyDescent="0.2">
      <c r="W23" t="s">
        <v>5</v>
      </c>
      <c r="AA23" t="s">
        <v>5</v>
      </c>
    </row>
    <row r="24" spans="1:42" s="4" customFormat="1" ht="21" x14ac:dyDescent="0.2">
      <c r="B24" s="68" t="s">
        <v>6</v>
      </c>
      <c r="C24" s="68"/>
      <c r="F24" s="6"/>
      <c r="G24" s="7" t="s">
        <v>7</v>
      </c>
      <c r="I24" s="5"/>
      <c r="J24" s="8"/>
      <c r="K24" s="6"/>
      <c r="L24" s="7" t="s">
        <v>8</v>
      </c>
      <c r="M24" s="5"/>
      <c r="N24" s="8"/>
      <c r="P24" s="9"/>
      <c r="Q24" s="7" t="s">
        <v>9</v>
      </c>
      <c r="R24" s="8"/>
      <c r="T24" s="5"/>
      <c r="U24" s="9"/>
      <c r="V24" s="7" t="s">
        <v>10</v>
      </c>
      <c r="X24" s="5"/>
      <c r="Y24" s="5"/>
      <c r="Z24" s="10"/>
      <c r="AA24" s="7" t="s">
        <v>11</v>
      </c>
      <c r="AB24" s="5"/>
      <c r="AC24" s="5"/>
      <c r="AD24" s="8"/>
      <c r="AE24" s="6"/>
      <c r="AF24" s="11" t="s">
        <v>12</v>
      </c>
      <c r="AJ24" s="6"/>
      <c r="AL24" s="69" t="s">
        <v>13</v>
      </c>
      <c r="AM24" s="69"/>
      <c r="AN24" s="69"/>
      <c r="AO24" s="8"/>
    </row>
    <row r="25" spans="1:42" s="12" customFormat="1" ht="40" thickBot="1" x14ac:dyDescent="0.25">
      <c r="C25" s="12" t="s">
        <v>14</v>
      </c>
      <c r="D25" s="13" t="s">
        <v>15</v>
      </c>
      <c r="E25" s="12" t="s">
        <v>16</v>
      </c>
      <c r="F25" s="14" t="s">
        <v>17</v>
      </c>
      <c r="G25" s="15" t="s">
        <v>18</v>
      </c>
      <c r="H25" s="16" t="s">
        <v>19</v>
      </c>
      <c r="I25" s="17" t="s">
        <v>52</v>
      </c>
      <c r="J25" s="70" t="s">
        <v>20</v>
      </c>
      <c r="K25" s="71"/>
      <c r="L25" s="15" t="s">
        <v>18</v>
      </c>
      <c r="M25" s="16" t="s">
        <v>19</v>
      </c>
      <c r="N25" s="17" t="s">
        <v>52</v>
      </c>
      <c r="O25" s="70" t="s">
        <v>20</v>
      </c>
      <c r="P25" s="71"/>
      <c r="Q25" s="15" t="s">
        <v>18</v>
      </c>
      <c r="R25" s="16" t="s">
        <v>19</v>
      </c>
      <c r="S25" s="17" t="s">
        <v>52</v>
      </c>
      <c r="T25" s="70" t="s">
        <v>20</v>
      </c>
      <c r="U25" s="71"/>
      <c r="V25" s="15" t="s">
        <v>18</v>
      </c>
      <c r="W25" s="16" t="s">
        <v>19</v>
      </c>
      <c r="X25" s="17" t="s">
        <v>52</v>
      </c>
      <c r="Y25" s="70" t="s">
        <v>20</v>
      </c>
      <c r="Z25" s="71"/>
      <c r="AA25" s="15" t="s">
        <v>18</v>
      </c>
      <c r="AB25" s="16" t="s">
        <v>19</v>
      </c>
      <c r="AC25" s="17" t="s">
        <v>52</v>
      </c>
      <c r="AD25" s="70" t="s">
        <v>20</v>
      </c>
      <c r="AE25" s="71"/>
      <c r="AF25" s="15" t="s">
        <v>18</v>
      </c>
      <c r="AG25" s="16" t="s">
        <v>19</v>
      </c>
      <c r="AH25" s="17" t="s">
        <v>52</v>
      </c>
      <c r="AI25" s="70" t="s">
        <v>20</v>
      </c>
      <c r="AJ25" s="71"/>
      <c r="AL25" s="16" t="s">
        <v>18</v>
      </c>
      <c r="AM25" s="16" t="s">
        <v>19</v>
      </c>
      <c r="AN25" s="17" t="s">
        <v>52</v>
      </c>
      <c r="AO25" s="63" t="s">
        <v>21</v>
      </c>
      <c r="AP25" s="57"/>
    </row>
    <row r="26" spans="1:42" s="19" customFormat="1" ht="17.25" customHeight="1" thickTop="1" thickBot="1" x14ac:dyDescent="0.25">
      <c r="A26" s="58" t="s">
        <v>22</v>
      </c>
      <c r="B26" s="58"/>
      <c r="C26" s="18">
        <v>1</v>
      </c>
      <c r="D26" s="19">
        <v>5</v>
      </c>
      <c r="E26" s="19">
        <v>600</v>
      </c>
      <c r="F26" s="20">
        <v>18800</v>
      </c>
      <c r="G26" s="21">
        <v>228</v>
      </c>
      <c r="H26" s="19">
        <f>G26/$D26</f>
        <v>45.6</v>
      </c>
      <c r="I26" s="22">
        <f>(G26*$E26/$F26)/$D26</f>
        <v>1.4553191489361701</v>
      </c>
      <c r="J26" s="19">
        <f>AVERAGE(H26:H28)</f>
        <v>45.533333333333331</v>
      </c>
      <c r="K26" s="23">
        <f>AVERAGE(I26:I28)</f>
        <v>1.4531914893617019</v>
      </c>
      <c r="L26" s="21"/>
      <c r="M26" s="19">
        <f>L26/$D26</f>
        <v>0</v>
      </c>
      <c r="N26" s="22">
        <f>(L26*$E26/$F26)/$D26</f>
        <v>0</v>
      </c>
      <c r="O26" s="19">
        <f>AVERAGE(M26:M28)</f>
        <v>0</v>
      </c>
      <c r="P26" s="23">
        <f>AVERAGE(N26:N28)</f>
        <v>0</v>
      </c>
      <c r="Q26" s="21"/>
      <c r="R26" s="19">
        <f>Q26/$D26</f>
        <v>0</v>
      </c>
      <c r="S26" s="22">
        <f>(Q26*$E26/$F26)/$D26</f>
        <v>0</v>
      </c>
      <c r="T26" s="19">
        <f>AVERAGE(R26:R28)</f>
        <v>0</v>
      </c>
      <c r="U26" s="23">
        <f>AVERAGE(S26:S28)</f>
        <v>0</v>
      </c>
      <c r="V26" s="21"/>
      <c r="W26" s="19">
        <f>V26/$D26</f>
        <v>0</v>
      </c>
      <c r="X26" s="22">
        <f>(V26*$E26/$F26)/$D26</f>
        <v>0</v>
      </c>
      <c r="Y26" s="19">
        <f>AVERAGE(W26:W28)</f>
        <v>0</v>
      </c>
      <c r="Z26" s="23">
        <f>AVERAGE(X26:X28)</f>
        <v>0</v>
      </c>
      <c r="AA26" s="21"/>
      <c r="AB26" s="19">
        <f>AA26/$D26</f>
        <v>0</v>
      </c>
      <c r="AC26" s="22">
        <f>(AA26*$E26/$F26)/$D26</f>
        <v>0</v>
      </c>
      <c r="AD26" s="19">
        <f>AVERAGE(AB26:AB28)</f>
        <v>0</v>
      </c>
      <c r="AE26" s="23">
        <f>AVERAGE(AC26:AC28)</f>
        <v>0</v>
      </c>
      <c r="AF26" s="21"/>
      <c r="AG26" s="19">
        <f>AF26/$D26</f>
        <v>0</v>
      </c>
      <c r="AH26" s="22">
        <f>(AF26*$E26/$F26)/$D26</f>
        <v>0</v>
      </c>
      <c r="AI26" s="19">
        <f>AVERAGE(AG26:AG28)</f>
        <v>0</v>
      </c>
      <c r="AJ26" s="23">
        <f>AVERAGE(AH26:AH28)</f>
        <v>0</v>
      </c>
      <c r="AK26" s="18">
        <v>1</v>
      </c>
      <c r="AL26" s="24">
        <f>G26+L26+Q26+V26+AA26+AF26</f>
        <v>228</v>
      </c>
      <c r="AM26" s="24">
        <f>H26+M26+R26+W26+AB26+AG26</f>
        <v>45.6</v>
      </c>
      <c r="AN26" s="25">
        <f>I26+N26+S26+X26+AC26+AH26</f>
        <v>1.4553191489361701</v>
      </c>
      <c r="AO26" s="19">
        <f>AVERAGE(AM26:AM28)</f>
        <v>45.533333333333331</v>
      </c>
      <c r="AP26" s="23">
        <f>AVERAGE(AN26:AN28)</f>
        <v>1.4531914893617019</v>
      </c>
    </row>
    <row r="27" spans="1:42" s="19" customFormat="1" ht="17" thickTop="1" thickBot="1" x14ac:dyDescent="0.25">
      <c r="A27" s="59"/>
      <c r="B27" s="59"/>
      <c r="C27" s="18">
        <v>2</v>
      </c>
      <c r="D27" s="19">
        <v>5</v>
      </c>
      <c r="E27" s="19">
        <v>600</v>
      </c>
      <c r="F27" s="20">
        <v>18800</v>
      </c>
      <c r="G27" s="21">
        <v>303</v>
      </c>
      <c r="H27" s="19">
        <f t="shared" ref="H27:H40" si="0">G27/$D27</f>
        <v>60.6</v>
      </c>
      <c r="I27" s="22">
        <f t="shared" ref="I27:I34" si="1">(G27*$E27/$F27)/$D27</f>
        <v>1.9340425531914893</v>
      </c>
      <c r="K27" s="26">
        <f>STDEV(I26:I28)</f>
        <v>0.48191841621933673</v>
      </c>
      <c r="L27" s="21"/>
      <c r="M27" s="19">
        <f t="shared" ref="M27:M40" si="2">L27/$D27</f>
        <v>0</v>
      </c>
      <c r="N27" s="22">
        <f t="shared" ref="N27:N40" si="3">(L27*$E27/$F27)/$D27</f>
        <v>0</v>
      </c>
      <c r="P27" s="26">
        <f>STDEV(N26:N28)</f>
        <v>0</v>
      </c>
      <c r="Q27" s="21"/>
      <c r="R27" s="19">
        <f t="shared" ref="R27:R40" si="4">Q27/$D27</f>
        <v>0</v>
      </c>
      <c r="S27" s="22">
        <f t="shared" ref="S27:S40" si="5">(Q27*$E27/$F27)/$D27</f>
        <v>0</v>
      </c>
      <c r="U27" s="26">
        <f>STDEV(S26:S28)</f>
        <v>0</v>
      </c>
      <c r="V27" s="21"/>
      <c r="W27" s="19">
        <f t="shared" ref="W27:W40" si="6">V27/$D27</f>
        <v>0</v>
      </c>
      <c r="X27" s="22">
        <f t="shared" ref="X27:X40" si="7">(V27*$E27/$F27)/$D27</f>
        <v>0</v>
      </c>
      <c r="Z27" s="26">
        <f>STDEV(X26:X28)</f>
        <v>0</v>
      </c>
      <c r="AA27" s="21"/>
      <c r="AB27" s="19">
        <f t="shared" ref="AB27:AB40" si="8">AA27/$D27</f>
        <v>0</v>
      </c>
      <c r="AC27" s="22">
        <f t="shared" ref="AC27:AC40" si="9">(AA27*$E27/$F27)/$D27</f>
        <v>0</v>
      </c>
      <c r="AE27" s="26">
        <f>STDEV(AC26:AC28)</f>
        <v>0</v>
      </c>
      <c r="AF27" s="21"/>
      <c r="AG27" s="19">
        <f t="shared" ref="AG27:AG40" si="10">AF27/$D27</f>
        <v>0</v>
      </c>
      <c r="AH27" s="22">
        <f t="shared" ref="AH27:AH40" si="11">(AF27*$E27/$F27)/$D27</f>
        <v>0</v>
      </c>
      <c r="AJ27" s="26">
        <f>STDEV(AH26:AH28)</f>
        <v>0</v>
      </c>
      <c r="AK27" s="18">
        <v>2</v>
      </c>
      <c r="AL27" s="27">
        <f t="shared" ref="AL27:AN40" si="12">G27+L27+Q27+V27+AA27+AF27</f>
        <v>303</v>
      </c>
      <c r="AM27" s="27">
        <f t="shared" si="12"/>
        <v>60.6</v>
      </c>
      <c r="AN27" s="28">
        <f t="shared" si="12"/>
        <v>1.9340425531914893</v>
      </c>
      <c r="AP27" s="26">
        <f>STDEV(AN26:AN28)</f>
        <v>0.48191841621933673</v>
      </c>
    </row>
    <row r="28" spans="1:42" s="30" customFormat="1" ht="17" thickTop="1" thickBot="1" x14ac:dyDescent="0.25">
      <c r="A28" s="64"/>
      <c r="B28" s="64"/>
      <c r="C28" s="29">
        <v>3</v>
      </c>
      <c r="D28" s="19">
        <v>5</v>
      </c>
      <c r="E28" s="19">
        <v>600</v>
      </c>
      <c r="F28" s="20">
        <v>18800</v>
      </c>
      <c r="G28" s="21">
        <v>152</v>
      </c>
      <c r="H28" s="30">
        <f t="shared" si="0"/>
        <v>30.4</v>
      </c>
      <c r="I28" s="31">
        <f t="shared" si="1"/>
        <v>0.97021276595744688</v>
      </c>
      <c r="J28" s="19"/>
      <c r="K28" s="32"/>
      <c r="L28" s="21"/>
      <c r="M28" s="30">
        <f t="shared" si="2"/>
        <v>0</v>
      </c>
      <c r="N28" s="31">
        <f t="shared" si="3"/>
        <v>0</v>
      </c>
      <c r="O28" s="19"/>
      <c r="P28" s="32"/>
      <c r="Q28" s="21"/>
      <c r="R28" s="30">
        <f t="shared" si="4"/>
        <v>0</v>
      </c>
      <c r="S28" s="31">
        <f t="shared" si="5"/>
        <v>0</v>
      </c>
      <c r="T28" s="19"/>
      <c r="U28" s="32"/>
      <c r="V28" s="21"/>
      <c r="W28" s="30">
        <f t="shared" si="6"/>
        <v>0</v>
      </c>
      <c r="X28" s="31">
        <f t="shared" si="7"/>
        <v>0</v>
      </c>
      <c r="Y28" s="19"/>
      <c r="Z28" s="32"/>
      <c r="AA28" s="21"/>
      <c r="AB28" s="30">
        <f t="shared" si="8"/>
        <v>0</v>
      </c>
      <c r="AC28" s="31">
        <f t="shared" si="9"/>
        <v>0</v>
      </c>
      <c r="AD28" s="19"/>
      <c r="AE28" s="32"/>
      <c r="AF28" s="21"/>
      <c r="AG28" s="30">
        <f t="shared" si="10"/>
        <v>0</v>
      </c>
      <c r="AH28" s="31">
        <f t="shared" si="11"/>
        <v>0</v>
      </c>
      <c r="AI28" s="19"/>
      <c r="AJ28" s="32"/>
      <c r="AK28" s="29">
        <v>3</v>
      </c>
      <c r="AL28" s="33">
        <f t="shared" si="12"/>
        <v>152</v>
      </c>
      <c r="AM28" s="33">
        <f t="shared" si="12"/>
        <v>30.4</v>
      </c>
      <c r="AN28" s="34">
        <f t="shared" si="12"/>
        <v>0.97021276595744688</v>
      </c>
      <c r="AO28" s="19"/>
      <c r="AP28" s="32"/>
    </row>
    <row r="29" spans="1:42" s="19" customFormat="1" ht="17" thickTop="1" thickBot="1" x14ac:dyDescent="0.25">
      <c r="A29" s="58" t="s">
        <v>28</v>
      </c>
      <c r="B29" s="58"/>
      <c r="C29" s="35">
        <v>4</v>
      </c>
      <c r="D29" s="19">
        <v>5</v>
      </c>
      <c r="E29" s="19">
        <v>600</v>
      </c>
      <c r="F29" s="20">
        <v>18800</v>
      </c>
      <c r="G29" s="21">
        <v>454</v>
      </c>
      <c r="H29" s="19">
        <f t="shared" si="0"/>
        <v>90.8</v>
      </c>
      <c r="I29" s="22">
        <f>(G29*$E29/$F29)/$D29</f>
        <v>2.8978723404255318</v>
      </c>
      <c r="J29" s="19">
        <f>H29/J$26*100</f>
        <v>199.41434846266472</v>
      </c>
      <c r="K29" s="26">
        <f>AVERAGE(J29:J31)</f>
        <v>77.613469985358719</v>
      </c>
      <c r="L29" s="21"/>
      <c r="M29" s="19">
        <f t="shared" si="2"/>
        <v>0</v>
      </c>
      <c r="N29" s="22">
        <f t="shared" si="3"/>
        <v>0</v>
      </c>
      <c r="O29" s="19" t="e">
        <f>M29/O$26*100</f>
        <v>#DIV/0!</v>
      </c>
      <c r="P29" s="26" t="e">
        <f>AVERAGE(O29:O31)</f>
        <v>#DIV/0!</v>
      </c>
      <c r="Q29" s="21"/>
      <c r="R29" s="19">
        <f t="shared" si="4"/>
        <v>0</v>
      </c>
      <c r="S29" s="22">
        <f t="shared" si="5"/>
        <v>0</v>
      </c>
      <c r="T29" s="19" t="e">
        <f>R29/T$26*100</f>
        <v>#DIV/0!</v>
      </c>
      <c r="U29" s="26" t="e">
        <f>AVERAGE(T29:T31)</f>
        <v>#DIV/0!</v>
      </c>
      <c r="V29" s="21"/>
      <c r="W29" s="19">
        <f t="shared" si="6"/>
        <v>0</v>
      </c>
      <c r="X29" s="22">
        <f t="shared" si="7"/>
        <v>0</v>
      </c>
      <c r="Y29" s="19" t="e">
        <f>W29/Y$26*100</f>
        <v>#DIV/0!</v>
      </c>
      <c r="Z29" s="26" t="e">
        <f>AVERAGE(Y29:Y31)</f>
        <v>#DIV/0!</v>
      </c>
      <c r="AA29" s="21"/>
      <c r="AB29" s="19">
        <f t="shared" si="8"/>
        <v>0</v>
      </c>
      <c r="AC29" s="22">
        <f t="shared" si="9"/>
        <v>0</v>
      </c>
      <c r="AD29" s="19" t="e">
        <f>AB29/AD$26*100</f>
        <v>#DIV/0!</v>
      </c>
      <c r="AE29" s="26" t="e">
        <f>AVERAGE(AD29:AD31)</f>
        <v>#DIV/0!</v>
      </c>
      <c r="AF29" s="21"/>
      <c r="AG29" s="19">
        <f t="shared" si="10"/>
        <v>0</v>
      </c>
      <c r="AH29" s="22">
        <f t="shared" si="11"/>
        <v>0</v>
      </c>
      <c r="AI29" s="19" t="e">
        <f>AG29/AI$26*100</f>
        <v>#DIV/0!</v>
      </c>
      <c r="AJ29" s="26" t="e">
        <f>AVERAGE(AI29:AI31)</f>
        <v>#DIV/0!</v>
      </c>
      <c r="AK29" s="35">
        <v>4</v>
      </c>
      <c r="AL29" s="24">
        <f t="shared" si="12"/>
        <v>454</v>
      </c>
      <c r="AM29" s="24">
        <f t="shared" si="12"/>
        <v>90.8</v>
      </c>
      <c r="AN29" s="25">
        <f t="shared" si="12"/>
        <v>2.8978723404255318</v>
      </c>
      <c r="AO29" s="19">
        <f>AM29/AO$26*100</f>
        <v>199.41434846266472</v>
      </c>
      <c r="AP29" s="26">
        <f>AVERAGE(AO29:AO31)</f>
        <v>77.613469985358719</v>
      </c>
    </row>
    <row r="30" spans="1:42" s="19" customFormat="1" ht="17" thickTop="1" thickBot="1" x14ac:dyDescent="0.25">
      <c r="A30" s="59"/>
      <c r="B30" s="59"/>
      <c r="C30" s="35">
        <v>5</v>
      </c>
      <c r="D30" s="19">
        <v>5</v>
      </c>
      <c r="E30" s="19">
        <v>600</v>
      </c>
      <c r="F30" s="20">
        <v>18800</v>
      </c>
      <c r="G30" s="21">
        <v>76.099999999999994</v>
      </c>
      <c r="H30" s="19">
        <f t="shared" si="0"/>
        <v>15.219999999999999</v>
      </c>
      <c r="I30" s="22">
        <f t="shared" si="1"/>
        <v>0.48574468085106381</v>
      </c>
      <c r="J30" s="19">
        <f t="shared" ref="J30:J37" si="13">H30/J$26*100</f>
        <v>33.426061493411417</v>
      </c>
      <c r="K30" s="26">
        <f>STDEV(J29:J31)</f>
        <v>106.79848264429101</v>
      </c>
      <c r="L30" s="21"/>
      <c r="M30" s="19">
        <f t="shared" si="2"/>
        <v>0</v>
      </c>
      <c r="N30" s="22">
        <f t="shared" si="3"/>
        <v>0</v>
      </c>
      <c r="O30" s="19" t="e">
        <f t="shared" ref="O30:O40" si="14">M30/O$26*100</f>
        <v>#DIV/0!</v>
      </c>
      <c r="P30" s="26" t="e">
        <f>STDEV(O29:O31)</f>
        <v>#DIV/0!</v>
      </c>
      <c r="Q30" s="21"/>
      <c r="R30" s="19">
        <f t="shared" si="4"/>
        <v>0</v>
      </c>
      <c r="S30" s="22">
        <f t="shared" si="5"/>
        <v>0</v>
      </c>
      <c r="T30" s="19" t="e">
        <f t="shared" ref="T30:T40" si="15">R30/T$26*100</f>
        <v>#DIV/0!</v>
      </c>
      <c r="U30" s="26" t="e">
        <f>STDEV(T29:T31)</f>
        <v>#DIV/0!</v>
      </c>
      <c r="V30" s="21"/>
      <c r="W30" s="19">
        <f t="shared" si="6"/>
        <v>0</v>
      </c>
      <c r="X30" s="22">
        <f t="shared" si="7"/>
        <v>0</v>
      </c>
      <c r="Y30" s="19" t="e">
        <f t="shared" ref="Y30:Y40" si="16">W30/Y$26*100</f>
        <v>#DIV/0!</v>
      </c>
      <c r="Z30" s="26" t="e">
        <f>STDEV(Y29:Y31)</f>
        <v>#DIV/0!</v>
      </c>
      <c r="AA30" s="21"/>
      <c r="AB30" s="19">
        <f t="shared" si="8"/>
        <v>0</v>
      </c>
      <c r="AC30" s="22">
        <f t="shared" si="9"/>
        <v>0</v>
      </c>
      <c r="AD30" s="19" t="e">
        <f t="shared" ref="AD30:AD40" si="17">AB30/AD$26*100</f>
        <v>#DIV/0!</v>
      </c>
      <c r="AE30" s="26" t="e">
        <f>STDEV(AD29:AD31)</f>
        <v>#DIV/0!</v>
      </c>
      <c r="AF30" s="21"/>
      <c r="AG30" s="19">
        <f t="shared" si="10"/>
        <v>0</v>
      </c>
      <c r="AH30" s="22">
        <f t="shared" si="11"/>
        <v>0</v>
      </c>
      <c r="AI30" s="19" t="e">
        <f t="shared" ref="AI30:AI40" si="18">AG30/AI$26*100</f>
        <v>#DIV/0!</v>
      </c>
      <c r="AJ30" s="26" t="e">
        <f>STDEV(AI29:AI31)</f>
        <v>#DIV/0!</v>
      </c>
      <c r="AK30" s="35">
        <v>5</v>
      </c>
      <c r="AL30" s="27">
        <f t="shared" si="12"/>
        <v>76.099999999999994</v>
      </c>
      <c r="AM30" s="27">
        <f t="shared" si="12"/>
        <v>15.219999999999999</v>
      </c>
      <c r="AN30" s="28">
        <f t="shared" si="12"/>
        <v>0.48574468085106381</v>
      </c>
      <c r="AO30" s="19">
        <f t="shared" ref="AO30:AO40" si="19">AM30/AO$26*100</f>
        <v>33.426061493411417</v>
      </c>
      <c r="AP30" s="26">
        <f>STDEV(AO29:AO31)</f>
        <v>106.79848264429101</v>
      </c>
    </row>
    <row r="31" spans="1:42" s="30" customFormat="1" ht="17" thickTop="1" thickBot="1" x14ac:dyDescent="0.25">
      <c r="A31" s="60"/>
      <c r="B31" s="60"/>
      <c r="C31" s="36">
        <v>6</v>
      </c>
      <c r="D31" s="19">
        <v>5</v>
      </c>
      <c r="E31" s="19">
        <v>600</v>
      </c>
      <c r="F31" s="20">
        <v>18800</v>
      </c>
      <c r="G31" s="21">
        <v>0</v>
      </c>
      <c r="H31" s="30">
        <f t="shared" si="0"/>
        <v>0</v>
      </c>
      <c r="I31" s="31">
        <f t="shared" si="1"/>
        <v>0</v>
      </c>
      <c r="J31" s="19">
        <f t="shared" si="13"/>
        <v>0</v>
      </c>
      <c r="K31" s="32">
        <f>STDEV(I29:I31)</f>
        <v>1.5519864605542713</v>
      </c>
      <c r="L31" s="21"/>
      <c r="M31" s="30">
        <f t="shared" si="2"/>
        <v>0</v>
      </c>
      <c r="N31" s="31">
        <f t="shared" si="3"/>
        <v>0</v>
      </c>
      <c r="O31" s="19" t="e">
        <f t="shared" si="14"/>
        <v>#DIV/0!</v>
      </c>
      <c r="P31" s="32">
        <f>STDEV(N29:N31)</f>
        <v>0</v>
      </c>
      <c r="Q31" s="21"/>
      <c r="R31" s="30">
        <f t="shared" si="4"/>
        <v>0</v>
      </c>
      <c r="S31" s="31">
        <f t="shared" si="5"/>
        <v>0</v>
      </c>
      <c r="T31" s="19" t="e">
        <f t="shared" si="15"/>
        <v>#DIV/0!</v>
      </c>
      <c r="U31" s="32">
        <f>STDEV(S29:S31)</f>
        <v>0</v>
      </c>
      <c r="V31" s="21"/>
      <c r="W31" s="30">
        <f t="shared" si="6"/>
        <v>0</v>
      </c>
      <c r="X31" s="31">
        <f t="shared" si="7"/>
        <v>0</v>
      </c>
      <c r="Y31" s="19" t="e">
        <f t="shared" si="16"/>
        <v>#DIV/0!</v>
      </c>
      <c r="Z31" s="32">
        <f>STDEV(X29:X31)</f>
        <v>0</v>
      </c>
      <c r="AA31" s="21"/>
      <c r="AB31" s="30">
        <f t="shared" si="8"/>
        <v>0</v>
      </c>
      <c r="AC31" s="31">
        <f t="shared" si="9"/>
        <v>0</v>
      </c>
      <c r="AD31" s="19" t="e">
        <f t="shared" si="17"/>
        <v>#DIV/0!</v>
      </c>
      <c r="AE31" s="32">
        <f>STDEV(AC29:AC31)</f>
        <v>0</v>
      </c>
      <c r="AF31" s="21"/>
      <c r="AG31" s="30">
        <f t="shared" si="10"/>
        <v>0</v>
      </c>
      <c r="AH31" s="31">
        <f t="shared" si="11"/>
        <v>0</v>
      </c>
      <c r="AI31" s="19" t="e">
        <f t="shared" si="18"/>
        <v>#DIV/0!</v>
      </c>
      <c r="AJ31" s="32">
        <f>STDEV(AH29:AH31)</f>
        <v>0</v>
      </c>
      <c r="AK31" s="36">
        <v>6</v>
      </c>
      <c r="AL31" s="33">
        <f t="shared" si="12"/>
        <v>0</v>
      </c>
      <c r="AM31" s="33">
        <f t="shared" si="12"/>
        <v>0</v>
      </c>
      <c r="AN31" s="34">
        <f t="shared" si="12"/>
        <v>0</v>
      </c>
      <c r="AO31" s="19">
        <f t="shared" si="19"/>
        <v>0</v>
      </c>
      <c r="AP31" s="32">
        <f>STDEV(AN29:AN31)</f>
        <v>1.5519864605542713</v>
      </c>
    </row>
    <row r="32" spans="1:42" s="19" customFormat="1" ht="15" customHeight="1" thickBot="1" x14ac:dyDescent="0.25">
      <c r="A32" s="65" t="s">
        <v>55</v>
      </c>
      <c r="B32" s="65"/>
      <c r="C32" s="51">
        <v>7</v>
      </c>
      <c r="D32" s="19">
        <v>5</v>
      </c>
      <c r="E32" s="19">
        <v>600</v>
      </c>
      <c r="F32" s="20">
        <v>18800</v>
      </c>
      <c r="G32" s="21">
        <v>152</v>
      </c>
      <c r="H32" s="19">
        <f t="shared" si="0"/>
        <v>30.4</v>
      </c>
      <c r="I32" s="22">
        <f t="shared" si="1"/>
        <v>0.97021276595744688</v>
      </c>
      <c r="J32" s="19">
        <f t="shared" si="13"/>
        <v>66.764275256222547</v>
      </c>
      <c r="K32" s="26">
        <f>AVERAGE(J32:J34)</f>
        <v>110.9809663250366</v>
      </c>
      <c r="L32" s="21"/>
      <c r="M32" s="19">
        <f t="shared" si="2"/>
        <v>0</v>
      </c>
      <c r="N32" s="22">
        <f t="shared" si="3"/>
        <v>0</v>
      </c>
      <c r="O32" s="19" t="e">
        <f t="shared" si="14"/>
        <v>#DIV/0!</v>
      </c>
      <c r="P32" s="26" t="e">
        <f>AVERAGE(O32:O34)</f>
        <v>#DIV/0!</v>
      </c>
      <c r="Q32" s="21"/>
      <c r="R32" s="19">
        <f t="shared" si="4"/>
        <v>0</v>
      </c>
      <c r="S32" s="22">
        <f t="shared" si="5"/>
        <v>0</v>
      </c>
      <c r="T32" s="19" t="e">
        <f t="shared" si="15"/>
        <v>#DIV/0!</v>
      </c>
      <c r="U32" s="26" t="e">
        <f>AVERAGE(T32:T34)</f>
        <v>#DIV/0!</v>
      </c>
      <c r="V32" s="21"/>
      <c r="W32" s="19">
        <f t="shared" si="6"/>
        <v>0</v>
      </c>
      <c r="X32" s="22">
        <f t="shared" si="7"/>
        <v>0</v>
      </c>
      <c r="Y32" s="19" t="e">
        <f t="shared" si="16"/>
        <v>#DIV/0!</v>
      </c>
      <c r="Z32" s="26" t="e">
        <f>AVERAGE(Y32:Y34)</f>
        <v>#DIV/0!</v>
      </c>
      <c r="AA32" s="21"/>
      <c r="AB32" s="19">
        <f t="shared" si="8"/>
        <v>0</v>
      </c>
      <c r="AC32" s="22">
        <f t="shared" si="9"/>
        <v>0</v>
      </c>
      <c r="AD32" s="19" t="e">
        <f t="shared" si="17"/>
        <v>#DIV/0!</v>
      </c>
      <c r="AE32" s="26" t="e">
        <f>AVERAGE(AD32:AD34)</f>
        <v>#DIV/0!</v>
      </c>
      <c r="AF32" s="21"/>
      <c r="AG32" s="19">
        <f t="shared" si="10"/>
        <v>0</v>
      </c>
      <c r="AH32" s="22">
        <f t="shared" si="11"/>
        <v>0</v>
      </c>
      <c r="AI32" s="19" t="e">
        <f t="shared" si="18"/>
        <v>#DIV/0!</v>
      </c>
      <c r="AJ32" s="26" t="e">
        <f>AVERAGE(AI32:AI34)</f>
        <v>#DIV/0!</v>
      </c>
      <c r="AK32" s="51">
        <v>7</v>
      </c>
      <c r="AL32" s="24">
        <f t="shared" si="12"/>
        <v>152</v>
      </c>
      <c r="AM32" s="24">
        <f t="shared" si="12"/>
        <v>30.4</v>
      </c>
      <c r="AN32" s="25">
        <f t="shared" si="12"/>
        <v>0.97021276595744688</v>
      </c>
      <c r="AO32" s="19">
        <f t="shared" si="19"/>
        <v>66.764275256222547</v>
      </c>
      <c r="AP32" s="26">
        <f>AVERAGE(AO32:AO34)</f>
        <v>110.9809663250366</v>
      </c>
    </row>
    <row r="33" spans="1:42" s="19" customFormat="1" ht="15.5" customHeight="1" thickTop="1" thickBot="1" x14ac:dyDescent="0.25">
      <c r="A33" s="59"/>
      <c r="B33" s="59"/>
      <c r="C33" s="51">
        <v>8</v>
      </c>
      <c r="D33" s="19">
        <v>5</v>
      </c>
      <c r="E33" s="19">
        <v>600</v>
      </c>
      <c r="F33" s="20">
        <v>18800</v>
      </c>
      <c r="G33" s="21">
        <v>379</v>
      </c>
      <c r="H33" s="19">
        <f t="shared" si="0"/>
        <v>75.8</v>
      </c>
      <c r="I33" s="22">
        <f t="shared" si="1"/>
        <v>2.4191489361702128</v>
      </c>
      <c r="J33" s="19">
        <f t="shared" si="13"/>
        <v>166.47144948755491</v>
      </c>
      <c r="K33" s="26">
        <f>STDEV(J32:J34)</f>
        <v>50.800629321184275</v>
      </c>
      <c r="L33" s="21"/>
      <c r="M33" s="19">
        <f t="shared" si="2"/>
        <v>0</v>
      </c>
      <c r="N33" s="22">
        <f t="shared" si="3"/>
        <v>0</v>
      </c>
      <c r="O33" s="19" t="e">
        <f t="shared" si="14"/>
        <v>#DIV/0!</v>
      </c>
      <c r="P33" s="26" t="e">
        <f>STDEV(O32:O34)</f>
        <v>#DIV/0!</v>
      </c>
      <c r="Q33" s="21"/>
      <c r="R33" s="19">
        <f t="shared" si="4"/>
        <v>0</v>
      </c>
      <c r="S33" s="22">
        <f t="shared" si="5"/>
        <v>0</v>
      </c>
      <c r="T33" s="19" t="e">
        <f t="shared" si="15"/>
        <v>#DIV/0!</v>
      </c>
      <c r="U33" s="26" t="e">
        <f>STDEV(T32:T34)</f>
        <v>#DIV/0!</v>
      </c>
      <c r="V33" s="21"/>
      <c r="W33" s="19">
        <f t="shared" si="6"/>
        <v>0</v>
      </c>
      <c r="X33" s="22">
        <f t="shared" si="7"/>
        <v>0</v>
      </c>
      <c r="Y33" s="19" t="e">
        <f t="shared" si="16"/>
        <v>#DIV/0!</v>
      </c>
      <c r="Z33" s="26" t="e">
        <f>STDEV(Y32:Y34)</f>
        <v>#DIV/0!</v>
      </c>
      <c r="AA33" s="21"/>
      <c r="AB33" s="19">
        <f t="shared" si="8"/>
        <v>0</v>
      </c>
      <c r="AC33" s="22">
        <f t="shared" si="9"/>
        <v>0</v>
      </c>
      <c r="AD33" s="19" t="e">
        <f t="shared" si="17"/>
        <v>#DIV/0!</v>
      </c>
      <c r="AE33" s="26" t="e">
        <f>STDEV(AD32:AD34)</f>
        <v>#DIV/0!</v>
      </c>
      <c r="AF33" s="21"/>
      <c r="AG33" s="19">
        <f t="shared" si="10"/>
        <v>0</v>
      </c>
      <c r="AH33" s="22">
        <f t="shared" si="11"/>
        <v>0</v>
      </c>
      <c r="AI33" s="19" t="e">
        <f t="shared" si="18"/>
        <v>#DIV/0!</v>
      </c>
      <c r="AJ33" s="26" t="e">
        <f>STDEV(AI32:AI34)</f>
        <v>#DIV/0!</v>
      </c>
      <c r="AK33" s="51">
        <v>8</v>
      </c>
      <c r="AL33" s="27">
        <f t="shared" si="12"/>
        <v>379</v>
      </c>
      <c r="AM33" s="27">
        <f t="shared" si="12"/>
        <v>75.8</v>
      </c>
      <c r="AN33" s="28">
        <f t="shared" si="12"/>
        <v>2.4191489361702128</v>
      </c>
      <c r="AO33" s="19">
        <f t="shared" si="19"/>
        <v>166.47144948755491</v>
      </c>
      <c r="AP33" s="26">
        <f>STDEV(AO32:AO34)</f>
        <v>50.800629321184275</v>
      </c>
    </row>
    <row r="34" spans="1:42" s="30" customFormat="1" ht="15.5" customHeight="1" thickTop="1" thickBot="1" x14ac:dyDescent="0.25">
      <c r="A34" s="64"/>
      <c r="B34" s="64"/>
      <c r="C34" s="52">
        <v>9</v>
      </c>
      <c r="D34" s="19">
        <v>5</v>
      </c>
      <c r="E34" s="19">
        <v>600</v>
      </c>
      <c r="F34" s="20">
        <v>18800</v>
      </c>
      <c r="G34" s="21">
        <v>227</v>
      </c>
      <c r="H34" s="30">
        <f t="shared" si="0"/>
        <v>45.4</v>
      </c>
      <c r="I34" s="31">
        <f t="shared" si="1"/>
        <v>1.4489361702127659</v>
      </c>
      <c r="J34" s="19">
        <f>H34/J$26*100</f>
        <v>99.70717423133236</v>
      </c>
      <c r="K34" s="32">
        <f>STDEV(I32:I34)</f>
        <v>0.73823042183763521</v>
      </c>
      <c r="L34" s="21"/>
      <c r="M34" s="30">
        <f t="shared" si="2"/>
        <v>0</v>
      </c>
      <c r="N34" s="31">
        <f t="shared" si="3"/>
        <v>0</v>
      </c>
      <c r="O34" s="19" t="e">
        <f t="shared" si="14"/>
        <v>#DIV/0!</v>
      </c>
      <c r="P34" s="32">
        <f>STDEV(N32:N34)</f>
        <v>0</v>
      </c>
      <c r="Q34" s="21"/>
      <c r="R34" s="30">
        <f t="shared" si="4"/>
        <v>0</v>
      </c>
      <c r="S34" s="31">
        <f t="shared" si="5"/>
        <v>0</v>
      </c>
      <c r="T34" s="19" t="e">
        <f t="shared" si="15"/>
        <v>#DIV/0!</v>
      </c>
      <c r="U34" s="32">
        <f>STDEV(S32:S34)</f>
        <v>0</v>
      </c>
      <c r="V34" s="21"/>
      <c r="W34" s="30">
        <f t="shared" si="6"/>
        <v>0</v>
      </c>
      <c r="X34" s="31">
        <f t="shared" si="7"/>
        <v>0</v>
      </c>
      <c r="Y34" s="19" t="e">
        <f t="shared" si="16"/>
        <v>#DIV/0!</v>
      </c>
      <c r="Z34" s="32">
        <f>STDEV(X32:X34)</f>
        <v>0</v>
      </c>
      <c r="AA34" s="21"/>
      <c r="AB34" s="30">
        <f t="shared" si="8"/>
        <v>0</v>
      </c>
      <c r="AC34" s="31">
        <f t="shared" si="9"/>
        <v>0</v>
      </c>
      <c r="AD34" s="19" t="e">
        <f t="shared" si="17"/>
        <v>#DIV/0!</v>
      </c>
      <c r="AE34" s="32">
        <f>STDEV(AC32:AC34)</f>
        <v>0</v>
      </c>
      <c r="AF34" s="21"/>
      <c r="AG34" s="30">
        <f t="shared" si="10"/>
        <v>0</v>
      </c>
      <c r="AH34" s="31">
        <f t="shared" si="11"/>
        <v>0</v>
      </c>
      <c r="AI34" s="19" t="e">
        <f t="shared" si="18"/>
        <v>#DIV/0!</v>
      </c>
      <c r="AJ34" s="32">
        <f>STDEV(AH32:AH34)</f>
        <v>0</v>
      </c>
      <c r="AK34" s="52">
        <v>9</v>
      </c>
      <c r="AL34" s="33">
        <f t="shared" si="12"/>
        <v>227</v>
      </c>
      <c r="AM34" s="33">
        <f t="shared" si="12"/>
        <v>45.4</v>
      </c>
      <c r="AN34" s="34">
        <f t="shared" si="12"/>
        <v>1.4489361702127659</v>
      </c>
      <c r="AO34" s="19">
        <f t="shared" si="19"/>
        <v>99.70717423133236</v>
      </c>
      <c r="AP34" s="32">
        <f>STDEV(AN32:AN34)</f>
        <v>0.73823042183763521</v>
      </c>
    </row>
    <row r="35" spans="1:42" s="19" customFormat="1" ht="17" thickTop="1" thickBot="1" x14ac:dyDescent="0.25">
      <c r="A35" s="58" t="s">
        <v>30</v>
      </c>
      <c r="B35" s="58"/>
      <c r="C35" s="46">
        <v>10</v>
      </c>
      <c r="D35" s="19">
        <v>5</v>
      </c>
      <c r="E35" s="19">
        <v>600</v>
      </c>
      <c r="F35" s="20">
        <v>18800</v>
      </c>
      <c r="G35" s="21">
        <v>152</v>
      </c>
      <c r="H35" s="19">
        <f t="shared" si="0"/>
        <v>30.4</v>
      </c>
      <c r="I35" s="22">
        <f t="shared" ref="I35:I40" si="20">(G35*$E35/$F35)/$D35</f>
        <v>0.97021276595744688</v>
      </c>
      <c r="J35" s="19">
        <f t="shared" si="13"/>
        <v>66.764275256222547</v>
      </c>
      <c r="K35" s="26">
        <f>AVERAGE(J35:J37)</f>
        <v>100</v>
      </c>
      <c r="L35" s="21"/>
      <c r="M35" s="19">
        <f t="shared" si="2"/>
        <v>0</v>
      </c>
      <c r="N35" s="22">
        <f t="shared" si="3"/>
        <v>0</v>
      </c>
      <c r="O35" s="19" t="e">
        <f t="shared" si="14"/>
        <v>#DIV/0!</v>
      </c>
      <c r="P35" s="26" t="e">
        <f>AVERAGE(O35:O37)</f>
        <v>#DIV/0!</v>
      </c>
      <c r="Q35" s="21"/>
      <c r="R35" s="19">
        <f t="shared" si="4"/>
        <v>0</v>
      </c>
      <c r="S35" s="22">
        <f t="shared" si="5"/>
        <v>0</v>
      </c>
      <c r="T35" s="19" t="e">
        <f t="shared" si="15"/>
        <v>#DIV/0!</v>
      </c>
      <c r="U35" s="26" t="e">
        <f>AVERAGE(T35:T37)</f>
        <v>#DIV/0!</v>
      </c>
      <c r="V35" s="21"/>
      <c r="W35" s="19">
        <f t="shared" si="6"/>
        <v>0</v>
      </c>
      <c r="X35" s="22">
        <f t="shared" si="7"/>
        <v>0</v>
      </c>
      <c r="Y35" s="19" t="e">
        <f t="shared" si="16"/>
        <v>#DIV/0!</v>
      </c>
      <c r="Z35" s="26" t="e">
        <f>AVERAGE(Y35:Y37)</f>
        <v>#DIV/0!</v>
      </c>
      <c r="AA35" s="21"/>
      <c r="AB35" s="19">
        <f t="shared" si="8"/>
        <v>0</v>
      </c>
      <c r="AC35" s="22">
        <f t="shared" si="9"/>
        <v>0</v>
      </c>
      <c r="AD35" s="19" t="e">
        <f t="shared" si="17"/>
        <v>#DIV/0!</v>
      </c>
      <c r="AE35" s="26" t="e">
        <f>AVERAGE(AD35:AD37)</f>
        <v>#DIV/0!</v>
      </c>
      <c r="AF35" s="21"/>
      <c r="AG35" s="19">
        <f t="shared" si="10"/>
        <v>0</v>
      </c>
      <c r="AH35" s="22">
        <f t="shared" si="11"/>
        <v>0</v>
      </c>
      <c r="AI35" s="19" t="e">
        <f t="shared" si="18"/>
        <v>#DIV/0!</v>
      </c>
      <c r="AJ35" s="26" t="e">
        <f>AVERAGE(AI35:AI37)</f>
        <v>#DIV/0!</v>
      </c>
      <c r="AK35" s="46">
        <v>10</v>
      </c>
      <c r="AL35" s="24">
        <f t="shared" si="12"/>
        <v>152</v>
      </c>
      <c r="AM35" s="24">
        <f t="shared" si="12"/>
        <v>30.4</v>
      </c>
      <c r="AN35" s="25">
        <f t="shared" si="12"/>
        <v>0.97021276595744688</v>
      </c>
      <c r="AO35" s="19">
        <f t="shared" si="19"/>
        <v>66.764275256222547</v>
      </c>
      <c r="AP35" s="26">
        <f>AVERAGE(AO35:AO37)</f>
        <v>100</v>
      </c>
    </row>
    <row r="36" spans="1:42" s="19" customFormat="1" ht="17" thickTop="1" thickBot="1" x14ac:dyDescent="0.25">
      <c r="A36" s="59"/>
      <c r="B36" s="59"/>
      <c r="C36" s="46">
        <v>11</v>
      </c>
      <c r="D36" s="19">
        <v>5</v>
      </c>
      <c r="E36" s="19">
        <v>600</v>
      </c>
      <c r="F36" s="20">
        <v>18800</v>
      </c>
      <c r="G36" s="21">
        <v>152</v>
      </c>
      <c r="H36" s="19">
        <f t="shared" si="0"/>
        <v>30.4</v>
      </c>
      <c r="I36" s="22">
        <f t="shared" si="20"/>
        <v>0.97021276595744688</v>
      </c>
      <c r="J36" s="19">
        <f t="shared" si="13"/>
        <v>66.764275256222547</v>
      </c>
      <c r="K36" s="26">
        <f>STDEV(J35:J37)</f>
        <v>57.565963882596677</v>
      </c>
      <c r="L36" s="21"/>
      <c r="M36" s="19">
        <f t="shared" si="2"/>
        <v>0</v>
      </c>
      <c r="N36" s="22">
        <f t="shared" si="3"/>
        <v>0</v>
      </c>
      <c r="O36" s="19" t="e">
        <f t="shared" si="14"/>
        <v>#DIV/0!</v>
      </c>
      <c r="P36" s="26" t="e">
        <f>STDEV(O35:O37)</f>
        <v>#DIV/0!</v>
      </c>
      <c r="Q36" s="21"/>
      <c r="R36" s="19">
        <f t="shared" si="4"/>
        <v>0</v>
      </c>
      <c r="S36" s="22">
        <f t="shared" si="5"/>
        <v>0</v>
      </c>
      <c r="T36" s="19" t="e">
        <f t="shared" si="15"/>
        <v>#DIV/0!</v>
      </c>
      <c r="U36" s="26" t="e">
        <f>STDEV(T35:T37)</f>
        <v>#DIV/0!</v>
      </c>
      <c r="V36" s="21"/>
      <c r="W36" s="19">
        <f t="shared" si="6"/>
        <v>0</v>
      </c>
      <c r="X36" s="22">
        <f t="shared" si="7"/>
        <v>0</v>
      </c>
      <c r="Y36" s="19" t="e">
        <f t="shared" si="16"/>
        <v>#DIV/0!</v>
      </c>
      <c r="Z36" s="26" t="e">
        <f>STDEV(Y35:Y37)</f>
        <v>#DIV/0!</v>
      </c>
      <c r="AA36" s="21"/>
      <c r="AB36" s="19">
        <f t="shared" si="8"/>
        <v>0</v>
      </c>
      <c r="AC36" s="22">
        <f t="shared" si="9"/>
        <v>0</v>
      </c>
      <c r="AD36" s="19" t="e">
        <f t="shared" si="17"/>
        <v>#DIV/0!</v>
      </c>
      <c r="AE36" s="26" t="e">
        <f>STDEV(AD35:AD37)</f>
        <v>#DIV/0!</v>
      </c>
      <c r="AF36" s="21"/>
      <c r="AG36" s="19">
        <f t="shared" si="10"/>
        <v>0</v>
      </c>
      <c r="AH36" s="22">
        <f t="shared" si="11"/>
        <v>0</v>
      </c>
      <c r="AI36" s="19" t="e">
        <f t="shared" si="18"/>
        <v>#DIV/0!</v>
      </c>
      <c r="AJ36" s="26" t="e">
        <f>STDEV(AI35:AI37)</f>
        <v>#DIV/0!</v>
      </c>
      <c r="AK36" s="46">
        <v>11</v>
      </c>
      <c r="AL36" s="27">
        <f t="shared" si="12"/>
        <v>152</v>
      </c>
      <c r="AM36" s="27">
        <f t="shared" si="12"/>
        <v>30.4</v>
      </c>
      <c r="AN36" s="28">
        <f t="shared" si="12"/>
        <v>0.97021276595744688</v>
      </c>
      <c r="AO36" s="19">
        <f t="shared" si="19"/>
        <v>66.764275256222547</v>
      </c>
      <c r="AP36" s="26">
        <f>STDEV(AO35:AO37)</f>
        <v>57.565963882596677</v>
      </c>
    </row>
    <row r="37" spans="1:42" s="30" customFormat="1" ht="17" thickTop="1" thickBot="1" x14ac:dyDescent="0.25">
      <c r="A37" s="60"/>
      <c r="B37" s="60"/>
      <c r="C37" s="47">
        <v>12</v>
      </c>
      <c r="D37" s="19">
        <v>5</v>
      </c>
      <c r="E37" s="19">
        <v>600</v>
      </c>
      <c r="F37" s="20">
        <v>18800</v>
      </c>
      <c r="G37" s="21">
        <v>379</v>
      </c>
      <c r="H37" s="30">
        <f t="shared" si="0"/>
        <v>75.8</v>
      </c>
      <c r="I37" s="31">
        <f t="shared" si="20"/>
        <v>2.4191489361702128</v>
      </c>
      <c r="J37" s="19">
        <f t="shared" si="13"/>
        <v>166.47144948755491</v>
      </c>
      <c r="K37" s="32">
        <f>STDEV(I35:I37)</f>
        <v>0.83654368791092537</v>
      </c>
      <c r="L37" s="21"/>
      <c r="M37" s="30">
        <f t="shared" si="2"/>
        <v>0</v>
      </c>
      <c r="N37" s="31">
        <f t="shared" si="3"/>
        <v>0</v>
      </c>
      <c r="O37" s="19" t="e">
        <f t="shared" si="14"/>
        <v>#DIV/0!</v>
      </c>
      <c r="P37" s="32">
        <f>STDEV(N35:N37)</f>
        <v>0</v>
      </c>
      <c r="Q37" s="21"/>
      <c r="R37" s="30">
        <f t="shared" si="4"/>
        <v>0</v>
      </c>
      <c r="S37" s="31">
        <f t="shared" si="5"/>
        <v>0</v>
      </c>
      <c r="T37" s="19" t="e">
        <f t="shared" si="15"/>
        <v>#DIV/0!</v>
      </c>
      <c r="U37" s="32">
        <f>STDEV(S35:S37)</f>
        <v>0</v>
      </c>
      <c r="V37" s="21"/>
      <c r="W37" s="30">
        <f t="shared" si="6"/>
        <v>0</v>
      </c>
      <c r="X37" s="31">
        <f t="shared" si="7"/>
        <v>0</v>
      </c>
      <c r="Y37" s="19" t="e">
        <f t="shared" si="16"/>
        <v>#DIV/0!</v>
      </c>
      <c r="Z37" s="32">
        <f>STDEV(X35:X37)</f>
        <v>0</v>
      </c>
      <c r="AA37" s="21"/>
      <c r="AB37" s="30">
        <f t="shared" si="8"/>
        <v>0</v>
      </c>
      <c r="AC37" s="31">
        <f t="shared" si="9"/>
        <v>0</v>
      </c>
      <c r="AD37" s="19" t="e">
        <f t="shared" si="17"/>
        <v>#DIV/0!</v>
      </c>
      <c r="AE37" s="32">
        <f>STDEV(AC35:AC37)</f>
        <v>0</v>
      </c>
      <c r="AF37" s="21"/>
      <c r="AG37" s="30">
        <f t="shared" si="10"/>
        <v>0</v>
      </c>
      <c r="AH37" s="31">
        <f t="shared" si="11"/>
        <v>0</v>
      </c>
      <c r="AI37" s="19" t="e">
        <f t="shared" si="18"/>
        <v>#DIV/0!</v>
      </c>
      <c r="AJ37" s="32">
        <f>STDEV(AH35:AH37)</f>
        <v>0</v>
      </c>
      <c r="AK37" s="47">
        <v>12</v>
      </c>
      <c r="AL37" s="33">
        <f t="shared" si="12"/>
        <v>379</v>
      </c>
      <c r="AM37" s="33">
        <f t="shared" si="12"/>
        <v>75.8</v>
      </c>
      <c r="AN37" s="34">
        <f t="shared" si="12"/>
        <v>2.4191489361702128</v>
      </c>
      <c r="AO37" s="19">
        <f t="shared" si="19"/>
        <v>166.47144948755491</v>
      </c>
      <c r="AP37" s="32">
        <f>STDEV(AN35:AN37)</f>
        <v>0.83654368791092537</v>
      </c>
    </row>
    <row r="38" spans="1:42" s="19" customFormat="1" ht="17" thickTop="1" thickBot="1" x14ac:dyDescent="0.25">
      <c r="A38" s="58" t="s">
        <v>31</v>
      </c>
      <c r="B38" s="58"/>
      <c r="C38" s="53">
        <v>13</v>
      </c>
      <c r="D38" s="19">
        <v>5</v>
      </c>
      <c r="E38" s="19">
        <v>600</v>
      </c>
      <c r="F38" s="20">
        <v>18800</v>
      </c>
      <c r="G38" s="21">
        <v>152</v>
      </c>
      <c r="H38" s="19">
        <f t="shared" si="0"/>
        <v>30.4</v>
      </c>
      <c r="I38" s="22">
        <f t="shared" si="20"/>
        <v>0.97021276595744688</v>
      </c>
      <c r="J38" s="19">
        <f>H38/J$26*100</f>
        <v>66.764275256222547</v>
      </c>
      <c r="K38" s="26">
        <f>AVERAGE(J38:J40)</f>
        <v>89.165446559297223</v>
      </c>
      <c r="L38" s="21"/>
      <c r="M38" s="19">
        <f t="shared" si="2"/>
        <v>0</v>
      </c>
      <c r="N38" s="22">
        <f t="shared" si="3"/>
        <v>0</v>
      </c>
      <c r="O38" s="19" t="e">
        <f t="shared" si="14"/>
        <v>#DIV/0!</v>
      </c>
      <c r="P38" s="26" t="e">
        <f>AVERAGE(O38:O40)</f>
        <v>#DIV/0!</v>
      </c>
      <c r="Q38" s="21"/>
      <c r="R38" s="19">
        <f t="shared" si="4"/>
        <v>0</v>
      </c>
      <c r="S38" s="22">
        <f t="shared" si="5"/>
        <v>0</v>
      </c>
      <c r="T38" s="19" t="e">
        <f t="shared" si="15"/>
        <v>#DIV/0!</v>
      </c>
      <c r="U38" s="26" t="e">
        <f>AVERAGE(T38:T40)</f>
        <v>#DIV/0!</v>
      </c>
      <c r="V38" s="21"/>
      <c r="W38" s="19">
        <f t="shared" si="6"/>
        <v>0</v>
      </c>
      <c r="X38" s="22">
        <f t="shared" si="7"/>
        <v>0</v>
      </c>
      <c r="Y38" s="19" t="e">
        <f t="shared" si="16"/>
        <v>#DIV/0!</v>
      </c>
      <c r="Z38" s="26" t="e">
        <f>AVERAGE(Y38:Y40)</f>
        <v>#DIV/0!</v>
      </c>
      <c r="AA38" s="21"/>
      <c r="AB38" s="19">
        <f t="shared" si="8"/>
        <v>0</v>
      </c>
      <c r="AC38" s="22">
        <f t="shared" si="9"/>
        <v>0</v>
      </c>
      <c r="AD38" s="19" t="e">
        <f t="shared" si="17"/>
        <v>#DIV/0!</v>
      </c>
      <c r="AE38" s="26" t="e">
        <f>AVERAGE(AD38:AD40)</f>
        <v>#DIV/0!</v>
      </c>
      <c r="AF38" s="21"/>
      <c r="AG38" s="19">
        <f t="shared" si="10"/>
        <v>0</v>
      </c>
      <c r="AH38" s="22">
        <f t="shared" si="11"/>
        <v>0</v>
      </c>
      <c r="AI38" s="19" t="e">
        <f t="shared" si="18"/>
        <v>#DIV/0!</v>
      </c>
      <c r="AJ38" s="26" t="e">
        <f>AVERAGE(AI38:AI40)</f>
        <v>#DIV/0!</v>
      </c>
      <c r="AK38" s="53">
        <v>13</v>
      </c>
      <c r="AL38" s="24">
        <f t="shared" si="12"/>
        <v>152</v>
      </c>
      <c r="AM38" s="24">
        <f t="shared" si="12"/>
        <v>30.4</v>
      </c>
      <c r="AN38" s="25">
        <f t="shared" si="12"/>
        <v>0.97021276595744688</v>
      </c>
      <c r="AO38" s="19">
        <f t="shared" si="19"/>
        <v>66.764275256222547</v>
      </c>
      <c r="AP38" s="26">
        <f>AVERAGE(AO38:AO40)</f>
        <v>89.165446559297223</v>
      </c>
    </row>
    <row r="39" spans="1:42" s="19" customFormat="1" ht="17" thickTop="1" thickBot="1" x14ac:dyDescent="0.25">
      <c r="A39" s="59"/>
      <c r="B39" s="59"/>
      <c r="C39" s="53">
        <v>14</v>
      </c>
      <c r="D39" s="19">
        <v>5</v>
      </c>
      <c r="E39" s="19">
        <v>600</v>
      </c>
      <c r="F39" s="20">
        <v>18800</v>
      </c>
      <c r="G39" s="21">
        <v>305</v>
      </c>
      <c r="H39" s="19">
        <f t="shared" si="0"/>
        <v>61</v>
      </c>
      <c r="I39" s="22">
        <f t="shared" si="20"/>
        <v>1.946808510638298</v>
      </c>
      <c r="J39" s="19">
        <f t="shared" ref="J39:J40" si="21">H39/J$26*100</f>
        <v>133.96778916544656</v>
      </c>
      <c r="K39" s="26">
        <f>STDEV(J38:J40)</f>
        <v>38.799966845979213</v>
      </c>
      <c r="L39" s="21"/>
      <c r="M39" s="19">
        <f t="shared" si="2"/>
        <v>0</v>
      </c>
      <c r="N39" s="22">
        <f t="shared" si="3"/>
        <v>0</v>
      </c>
      <c r="O39" s="19" t="e">
        <f t="shared" si="14"/>
        <v>#DIV/0!</v>
      </c>
      <c r="P39" s="26" t="e">
        <f>STDEV(O38:O40)</f>
        <v>#DIV/0!</v>
      </c>
      <c r="Q39" s="21"/>
      <c r="R39" s="19">
        <f t="shared" si="4"/>
        <v>0</v>
      </c>
      <c r="S39" s="22">
        <f t="shared" si="5"/>
        <v>0</v>
      </c>
      <c r="T39" s="19" t="e">
        <f t="shared" si="15"/>
        <v>#DIV/0!</v>
      </c>
      <c r="U39" s="26" t="e">
        <f>STDEV(T38:T40)</f>
        <v>#DIV/0!</v>
      </c>
      <c r="V39" s="21"/>
      <c r="W39" s="19">
        <f t="shared" si="6"/>
        <v>0</v>
      </c>
      <c r="X39" s="22">
        <f t="shared" si="7"/>
        <v>0</v>
      </c>
      <c r="Y39" s="19" t="e">
        <f t="shared" si="16"/>
        <v>#DIV/0!</v>
      </c>
      <c r="Z39" s="26" t="e">
        <f>STDEV(Y38:Y40)</f>
        <v>#DIV/0!</v>
      </c>
      <c r="AA39" s="21"/>
      <c r="AB39" s="19">
        <f t="shared" si="8"/>
        <v>0</v>
      </c>
      <c r="AC39" s="22">
        <f t="shared" si="9"/>
        <v>0</v>
      </c>
      <c r="AD39" s="19" t="e">
        <f t="shared" si="17"/>
        <v>#DIV/0!</v>
      </c>
      <c r="AE39" s="26" t="e">
        <f>STDEV(AD38:AD40)</f>
        <v>#DIV/0!</v>
      </c>
      <c r="AF39" s="21"/>
      <c r="AG39" s="19">
        <f t="shared" si="10"/>
        <v>0</v>
      </c>
      <c r="AH39" s="22">
        <f t="shared" si="11"/>
        <v>0</v>
      </c>
      <c r="AI39" s="19" t="e">
        <f t="shared" si="18"/>
        <v>#DIV/0!</v>
      </c>
      <c r="AJ39" s="26" t="e">
        <f>STDEV(AI38:AI40)</f>
        <v>#DIV/0!</v>
      </c>
      <c r="AK39" s="53">
        <v>14</v>
      </c>
      <c r="AL39" s="27">
        <f t="shared" si="12"/>
        <v>305</v>
      </c>
      <c r="AM39" s="27">
        <f t="shared" si="12"/>
        <v>61</v>
      </c>
      <c r="AN39" s="28">
        <f t="shared" si="12"/>
        <v>1.946808510638298</v>
      </c>
      <c r="AO39" s="19">
        <f t="shared" si="19"/>
        <v>133.96778916544656</v>
      </c>
      <c r="AP39" s="26">
        <f>STDEV(AO38:AO40)</f>
        <v>38.799966845979213</v>
      </c>
    </row>
    <row r="40" spans="1:42" s="30" customFormat="1" ht="17" thickTop="1" thickBot="1" x14ac:dyDescent="0.25">
      <c r="A40" s="60"/>
      <c r="B40" s="60"/>
      <c r="C40" s="54">
        <v>15</v>
      </c>
      <c r="D40" s="19">
        <v>5</v>
      </c>
      <c r="E40" s="19">
        <v>600</v>
      </c>
      <c r="F40" s="20">
        <v>18800</v>
      </c>
      <c r="G40" s="21">
        <v>152</v>
      </c>
      <c r="H40" s="30">
        <f t="shared" si="0"/>
        <v>30.4</v>
      </c>
      <c r="I40" s="31">
        <f t="shared" si="20"/>
        <v>0.97021276595744688</v>
      </c>
      <c r="J40" s="19">
        <f t="shared" si="21"/>
        <v>66.764275256222547</v>
      </c>
      <c r="K40" s="32">
        <f>STDEV(I38:I40)</f>
        <v>0.56383781608093253</v>
      </c>
      <c r="L40" s="21"/>
      <c r="M40" s="30">
        <f t="shared" si="2"/>
        <v>0</v>
      </c>
      <c r="N40" s="31">
        <f t="shared" si="3"/>
        <v>0</v>
      </c>
      <c r="O40" s="19" t="e">
        <f t="shared" si="14"/>
        <v>#DIV/0!</v>
      </c>
      <c r="P40" s="32">
        <f>STDEV(N38:N40)</f>
        <v>0</v>
      </c>
      <c r="Q40" s="21"/>
      <c r="R40" s="30">
        <f t="shared" si="4"/>
        <v>0</v>
      </c>
      <c r="S40" s="31">
        <f t="shared" si="5"/>
        <v>0</v>
      </c>
      <c r="T40" s="19" t="e">
        <f t="shared" si="15"/>
        <v>#DIV/0!</v>
      </c>
      <c r="U40" s="32">
        <f>STDEV(S38:S40)</f>
        <v>0</v>
      </c>
      <c r="V40" s="21"/>
      <c r="W40" s="30">
        <f t="shared" si="6"/>
        <v>0</v>
      </c>
      <c r="X40" s="31">
        <f t="shared" si="7"/>
        <v>0</v>
      </c>
      <c r="Y40" s="19" t="e">
        <f t="shared" si="16"/>
        <v>#DIV/0!</v>
      </c>
      <c r="Z40" s="32">
        <f>STDEV(X38:X40)</f>
        <v>0</v>
      </c>
      <c r="AA40" s="21"/>
      <c r="AB40" s="30">
        <f t="shared" si="8"/>
        <v>0</v>
      </c>
      <c r="AC40" s="31">
        <f t="shared" si="9"/>
        <v>0</v>
      </c>
      <c r="AD40" s="19" t="e">
        <f t="shared" si="17"/>
        <v>#DIV/0!</v>
      </c>
      <c r="AE40" s="32">
        <f>STDEV(AC38:AC40)</f>
        <v>0</v>
      </c>
      <c r="AF40" s="21"/>
      <c r="AG40" s="30">
        <f t="shared" si="10"/>
        <v>0</v>
      </c>
      <c r="AH40" s="31">
        <f t="shared" si="11"/>
        <v>0</v>
      </c>
      <c r="AI40" s="19" t="e">
        <f t="shared" si="18"/>
        <v>#DIV/0!</v>
      </c>
      <c r="AJ40" s="32">
        <f>STDEV(AH38:AH40)</f>
        <v>0</v>
      </c>
      <c r="AK40" s="54">
        <v>15</v>
      </c>
      <c r="AL40" s="33">
        <f t="shared" si="12"/>
        <v>152</v>
      </c>
      <c r="AM40" s="33">
        <f t="shared" si="12"/>
        <v>30.4</v>
      </c>
      <c r="AN40" s="34">
        <f t="shared" si="12"/>
        <v>0.97021276595744688</v>
      </c>
      <c r="AO40" s="19">
        <f t="shared" si="19"/>
        <v>66.764275256222547</v>
      </c>
      <c r="AP40" s="32">
        <f>STDEV(AN38:AN40)</f>
        <v>0.56383781608093253</v>
      </c>
    </row>
    <row r="41" spans="1:42" x14ac:dyDescent="0.2">
      <c r="F41"/>
      <c r="K41"/>
      <c r="P41"/>
      <c r="U41"/>
      <c r="Z41"/>
      <c r="AE41"/>
      <c r="AJ41"/>
    </row>
    <row r="42" spans="1:42" x14ac:dyDescent="0.2">
      <c r="F42"/>
      <c r="K42"/>
      <c r="P42"/>
      <c r="U42"/>
      <c r="Z42"/>
      <c r="AE42"/>
      <c r="AJ42"/>
    </row>
    <row r="43" spans="1:42" x14ac:dyDescent="0.2"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U43"/>
      <c r="Z43"/>
      <c r="AE43"/>
      <c r="AJ43"/>
    </row>
    <row r="44" spans="1:42" x14ac:dyDescent="0.2">
      <c r="E44" s="19"/>
      <c r="F44" s="19"/>
      <c r="G44" s="19"/>
      <c r="H44" s="19"/>
      <c r="I44" s="19"/>
      <c r="J44" s="56" t="s">
        <v>43</v>
      </c>
      <c r="K44" s="56"/>
      <c r="L44" s="56"/>
      <c r="M44" s="56"/>
      <c r="N44" s="56"/>
      <c r="O44" s="56"/>
      <c r="P44" s="56"/>
      <c r="U44"/>
      <c r="Z44"/>
      <c r="AE44"/>
      <c r="AJ44"/>
    </row>
    <row r="45" spans="1:42" ht="15" customHeight="1" x14ac:dyDescent="0.2">
      <c r="E45" s="19"/>
      <c r="F45" s="19"/>
      <c r="G45" s="19"/>
      <c r="H45" s="19"/>
      <c r="I45" s="19"/>
      <c r="J45" s="37" t="s">
        <v>7</v>
      </c>
      <c r="K45" s="37" t="s">
        <v>8</v>
      </c>
      <c r="L45" s="37" t="s">
        <v>9</v>
      </c>
      <c r="M45" s="37" t="s">
        <v>10</v>
      </c>
      <c r="N45" s="37" t="s">
        <v>11</v>
      </c>
      <c r="O45" s="38" t="s">
        <v>12</v>
      </c>
      <c r="P45" s="37" t="s">
        <v>23</v>
      </c>
      <c r="U45"/>
      <c r="Z45"/>
      <c r="AE45"/>
      <c r="AJ45"/>
    </row>
    <row r="46" spans="1:42" ht="15" customHeight="1" x14ac:dyDescent="0.2">
      <c r="E46" s="55" t="s">
        <v>28</v>
      </c>
      <c r="F46" s="55"/>
      <c r="G46" s="55"/>
      <c r="H46" s="56" t="s">
        <v>24</v>
      </c>
      <c r="I46" s="26" t="s">
        <v>25</v>
      </c>
      <c r="J46" s="19">
        <f>K29</f>
        <v>77.613469985358719</v>
      </c>
      <c r="K46" s="19" t="e">
        <f>P29</f>
        <v>#DIV/0!</v>
      </c>
      <c r="L46" s="19" t="e">
        <f>U29</f>
        <v>#DIV/0!</v>
      </c>
      <c r="M46" s="19" t="e">
        <f>Z29</f>
        <v>#DIV/0!</v>
      </c>
      <c r="N46" s="19" t="e">
        <f>AE29</f>
        <v>#DIV/0!</v>
      </c>
      <c r="O46" s="19" t="e">
        <f>AJ29</f>
        <v>#DIV/0!</v>
      </c>
      <c r="P46" s="39">
        <f>AP29</f>
        <v>77.613469985358719</v>
      </c>
      <c r="U46"/>
      <c r="Z46"/>
      <c r="AE46"/>
      <c r="AJ46"/>
    </row>
    <row r="47" spans="1:42" ht="16" thickBot="1" x14ac:dyDescent="0.25">
      <c r="E47" s="55"/>
      <c r="F47" s="55"/>
      <c r="G47" s="55"/>
      <c r="H47" s="57"/>
      <c r="I47" s="40" t="s">
        <v>26</v>
      </c>
      <c r="J47" s="12">
        <f>STDEV(J29:J31)</f>
        <v>106.79848264429101</v>
      </c>
      <c r="K47" s="12" t="e">
        <f>P30</f>
        <v>#DIV/0!</v>
      </c>
      <c r="L47" s="12" t="e">
        <f>U30</f>
        <v>#DIV/0!</v>
      </c>
      <c r="M47" s="12" t="e">
        <f>Z30</f>
        <v>#DIV/0!</v>
      </c>
      <c r="N47" s="12" t="e">
        <f>AE30</f>
        <v>#DIV/0!</v>
      </c>
      <c r="O47" s="12" t="e">
        <f>AJ30</f>
        <v>#DIV/0!</v>
      </c>
      <c r="P47" s="40">
        <f>AP30</f>
        <v>106.79848264429101</v>
      </c>
      <c r="U47"/>
      <c r="Z47"/>
      <c r="AE47"/>
      <c r="AJ47"/>
    </row>
    <row r="48" spans="1:42" ht="16" thickTop="1" x14ac:dyDescent="0.2">
      <c r="E48" s="55" t="s">
        <v>55</v>
      </c>
      <c r="F48" s="55"/>
      <c r="G48" s="55"/>
      <c r="H48" s="56" t="s">
        <v>24</v>
      </c>
      <c r="I48" s="26" t="s">
        <v>25</v>
      </c>
      <c r="J48" s="19">
        <f>K32</f>
        <v>110.9809663250366</v>
      </c>
      <c r="K48" s="19" t="e">
        <f>P32</f>
        <v>#DIV/0!</v>
      </c>
      <c r="L48" s="19" t="e">
        <f>U32</f>
        <v>#DIV/0!</v>
      </c>
      <c r="M48" s="19" t="e">
        <f>Z32</f>
        <v>#DIV/0!</v>
      </c>
      <c r="N48" s="19" t="e">
        <f>AE32</f>
        <v>#DIV/0!</v>
      </c>
      <c r="O48" s="19" t="e">
        <f>AJ32</f>
        <v>#DIV/0!</v>
      </c>
      <c r="P48" s="26">
        <f>AP32</f>
        <v>110.9809663250366</v>
      </c>
      <c r="U48"/>
      <c r="Z48"/>
      <c r="AE48"/>
      <c r="AJ48"/>
    </row>
    <row r="49" spans="3:36" ht="16" thickBot="1" x14ac:dyDescent="0.25">
      <c r="E49" s="55"/>
      <c r="F49" s="55"/>
      <c r="G49" s="55"/>
      <c r="H49" s="57"/>
      <c r="I49" s="40" t="s">
        <v>26</v>
      </c>
      <c r="J49" s="19">
        <f>K33</f>
        <v>50.800629321184275</v>
      </c>
      <c r="K49" s="19" t="e">
        <f>P33</f>
        <v>#DIV/0!</v>
      </c>
      <c r="L49" s="19" t="e">
        <f>U33</f>
        <v>#DIV/0!</v>
      </c>
      <c r="M49" s="19" t="e">
        <f>Z33</f>
        <v>#DIV/0!</v>
      </c>
      <c r="N49" s="19" t="e">
        <f>AE33</f>
        <v>#DIV/0!</v>
      </c>
      <c r="O49" s="19" t="e">
        <f>AJ33</f>
        <v>#DIV/0!</v>
      </c>
      <c r="P49" s="26">
        <f>AP33</f>
        <v>50.800629321184275</v>
      </c>
      <c r="U49"/>
      <c r="Z49"/>
      <c r="AE49"/>
      <c r="AJ49"/>
    </row>
    <row r="50" spans="3:36" ht="16" thickTop="1" x14ac:dyDescent="0.2">
      <c r="E50" s="55" t="s">
        <v>30</v>
      </c>
      <c r="F50" s="55"/>
      <c r="G50" s="55"/>
      <c r="H50" s="56" t="s">
        <v>24</v>
      </c>
      <c r="I50" s="26" t="s">
        <v>25</v>
      </c>
      <c r="J50" s="19">
        <f>K35</f>
        <v>100</v>
      </c>
      <c r="K50" s="19" t="e">
        <f>P35</f>
        <v>#DIV/0!</v>
      </c>
      <c r="L50" s="19" t="e">
        <f>U35</f>
        <v>#DIV/0!</v>
      </c>
      <c r="M50" s="19" t="e">
        <f>Z35</f>
        <v>#DIV/0!</v>
      </c>
      <c r="N50" s="19" t="e">
        <f>AE35</f>
        <v>#DIV/0!</v>
      </c>
      <c r="O50" s="19" t="e">
        <f>AJ35</f>
        <v>#DIV/0!</v>
      </c>
      <c r="P50" s="26">
        <f>AP35</f>
        <v>100</v>
      </c>
      <c r="U50"/>
      <c r="Z50"/>
      <c r="AE50"/>
      <c r="AJ50"/>
    </row>
    <row r="51" spans="3:36" ht="16" thickBot="1" x14ac:dyDescent="0.25">
      <c r="D51" s="19"/>
      <c r="E51" s="55"/>
      <c r="F51" s="55"/>
      <c r="G51" s="55"/>
      <c r="H51" s="57"/>
      <c r="I51" s="40" t="s">
        <v>26</v>
      </c>
      <c r="J51" s="19">
        <f>K36</f>
        <v>57.565963882596677</v>
      </c>
      <c r="K51" s="19" t="e">
        <f>P36</f>
        <v>#DIV/0!</v>
      </c>
      <c r="L51" s="19" t="e">
        <f>U36</f>
        <v>#DIV/0!</v>
      </c>
      <c r="M51" s="19" t="e">
        <f>Z36</f>
        <v>#DIV/0!</v>
      </c>
      <c r="N51" s="19" t="e">
        <f>AE36</f>
        <v>#DIV/0!</v>
      </c>
      <c r="O51" s="19" t="e">
        <f>AJ36</f>
        <v>#DIV/0!</v>
      </c>
      <c r="P51" s="26">
        <f>AP36</f>
        <v>57.565963882596677</v>
      </c>
      <c r="U51"/>
      <c r="Z51"/>
      <c r="AE51"/>
      <c r="AJ51"/>
    </row>
    <row r="52" spans="3:36" ht="16" thickTop="1" x14ac:dyDescent="0.2">
      <c r="C52" s="41"/>
      <c r="D52" s="19"/>
      <c r="E52" s="55" t="s">
        <v>31</v>
      </c>
      <c r="F52" s="55"/>
      <c r="G52" s="55"/>
      <c r="H52" s="56" t="s">
        <v>24</v>
      </c>
      <c r="I52" s="26" t="s">
        <v>25</v>
      </c>
      <c r="J52" s="19">
        <f>K38</f>
        <v>89.165446559297223</v>
      </c>
      <c r="K52" s="19" t="e">
        <f>P38</f>
        <v>#DIV/0!</v>
      </c>
      <c r="L52" s="19" t="e">
        <f>U38</f>
        <v>#DIV/0!</v>
      </c>
      <c r="M52" s="19" t="e">
        <f>Z38</f>
        <v>#DIV/0!</v>
      </c>
      <c r="N52" s="19" t="e">
        <f>AE38</f>
        <v>#DIV/0!</v>
      </c>
      <c r="O52" s="19" t="e">
        <f>AJ38</f>
        <v>#DIV/0!</v>
      </c>
      <c r="P52" s="19">
        <f>AP38</f>
        <v>89.165446559297223</v>
      </c>
      <c r="U52"/>
      <c r="Z52"/>
      <c r="AE52"/>
      <c r="AJ52"/>
    </row>
    <row r="53" spans="3:36" ht="16" thickBot="1" x14ac:dyDescent="0.25">
      <c r="C53" s="41"/>
      <c r="D53" s="19"/>
      <c r="E53" s="55"/>
      <c r="F53" s="55"/>
      <c r="G53" s="55"/>
      <c r="H53" s="57"/>
      <c r="I53" s="40" t="s">
        <v>26</v>
      </c>
      <c r="J53" s="19">
        <f>STDEV(J38:J40)</f>
        <v>38.799966845979213</v>
      </c>
      <c r="K53" s="19" t="e">
        <f>P39</f>
        <v>#DIV/0!</v>
      </c>
      <c r="L53" s="19" t="e">
        <f>U39</f>
        <v>#DIV/0!</v>
      </c>
      <c r="M53" s="19" t="e">
        <f>Z39</f>
        <v>#DIV/0!</v>
      </c>
      <c r="N53" s="19" t="e">
        <f>AE39</f>
        <v>#DIV/0!</v>
      </c>
      <c r="O53" s="19" t="e">
        <f>AJ39</f>
        <v>#DIV/0!</v>
      </c>
      <c r="P53" s="19">
        <f>AP39</f>
        <v>38.799966845979213</v>
      </c>
      <c r="U53"/>
      <c r="Z53"/>
      <c r="AE53"/>
      <c r="AJ53"/>
    </row>
    <row r="54" spans="3:36" ht="16" thickTop="1" x14ac:dyDescent="0.2">
      <c r="C54" s="41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U54"/>
      <c r="Z54"/>
      <c r="AE54"/>
      <c r="AJ54"/>
    </row>
    <row r="55" spans="3:36" x14ac:dyDescent="0.2">
      <c r="C55" s="41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U55"/>
      <c r="Z55"/>
      <c r="AE55"/>
      <c r="AJ55"/>
    </row>
    <row r="56" spans="3:36" x14ac:dyDescent="0.2">
      <c r="C56" s="41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U56"/>
      <c r="Z56"/>
      <c r="AE56"/>
      <c r="AJ56"/>
    </row>
    <row r="57" spans="3:36" x14ac:dyDescent="0.2">
      <c r="C57" s="41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U57"/>
      <c r="Z57"/>
      <c r="AE57"/>
      <c r="AJ57"/>
    </row>
    <row r="58" spans="3:36" x14ac:dyDescent="0.2">
      <c r="C58" s="41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U58"/>
      <c r="Z58"/>
      <c r="AE58"/>
      <c r="AJ58"/>
    </row>
    <row r="59" spans="3:36" x14ac:dyDescent="0.2">
      <c r="C59" s="4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U59"/>
      <c r="Z59"/>
      <c r="AE59"/>
      <c r="AJ59"/>
    </row>
    <row r="60" spans="3:36" x14ac:dyDescent="0.2">
      <c r="C60" s="41"/>
      <c r="D60" s="19"/>
      <c r="E60" s="19"/>
      <c r="F60" s="19"/>
      <c r="G60" s="19"/>
      <c r="H60" s="19"/>
      <c r="I60" s="19"/>
      <c r="J60" s="56" t="s">
        <v>43</v>
      </c>
      <c r="K60" s="56"/>
      <c r="L60" s="56"/>
      <c r="M60" s="56"/>
      <c r="N60" s="56"/>
      <c r="O60" s="56"/>
      <c r="P60" s="56"/>
      <c r="U60"/>
      <c r="Z60"/>
      <c r="AE60"/>
      <c r="AJ60"/>
    </row>
    <row r="61" spans="3:36" x14ac:dyDescent="0.2">
      <c r="C61" s="41"/>
      <c r="D61" s="19"/>
      <c r="E61" s="19"/>
      <c r="F61" s="19"/>
      <c r="G61" s="19"/>
      <c r="H61" s="61"/>
      <c r="I61" s="62"/>
      <c r="J61" s="37" t="s">
        <v>7</v>
      </c>
      <c r="K61" s="37" t="s">
        <v>8</v>
      </c>
      <c r="L61" s="37" t="s">
        <v>9</v>
      </c>
      <c r="M61" s="37" t="s">
        <v>10</v>
      </c>
      <c r="N61" s="37" t="s">
        <v>11</v>
      </c>
      <c r="O61" s="38" t="s">
        <v>12</v>
      </c>
      <c r="P61" s="37" t="s">
        <v>23</v>
      </c>
      <c r="U61"/>
      <c r="Z61"/>
      <c r="AE61"/>
      <c r="AJ61"/>
    </row>
    <row r="62" spans="3:36" x14ac:dyDescent="0.2">
      <c r="C62" s="41"/>
      <c r="D62" s="19"/>
      <c r="E62" s="55" t="s">
        <v>22</v>
      </c>
      <c r="F62" s="55"/>
      <c r="G62" s="55"/>
      <c r="H62" s="56" t="s">
        <v>27</v>
      </c>
      <c r="I62" s="26" t="s">
        <v>25</v>
      </c>
      <c r="J62" s="42">
        <f>K26</f>
        <v>1.4531914893617019</v>
      </c>
      <c r="K62" s="42">
        <f>P26</f>
        <v>0</v>
      </c>
      <c r="L62" s="42">
        <f>U26</f>
        <v>0</v>
      </c>
      <c r="M62" s="42">
        <f>Z26</f>
        <v>0</v>
      </c>
      <c r="N62" s="42">
        <f>AE26</f>
        <v>0</v>
      </c>
      <c r="O62" s="42">
        <f>AJ26</f>
        <v>0</v>
      </c>
      <c r="P62" s="43">
        <f>AP26</f>
        <v>1.4531914893617019</v>
      </c>
      <c r="U62"/>
      <c r="Z62"/>
      <c r="AE62"/>
      <c r="AJ62"/>
    </row>
    <row r="63" spans="3:36" ht="16" thickBot="1" x14ac:dyDescent="0.25">
      <c r="C63" s="41"/>
      <c r="D63" s="19"/>
      <c r="E63" s="55"/>
      <c r="F63" s="55"/>
      <c r="G63" s="55"/>
      <c r="H63" s="57"/>
      <c r="I63" s="40" t="s">
        <v>26</v>
      </c>
      <c r="J63" s="42">
        <f>K27</f>
        <v>0.48191841621933673</v>
      </c>
      <c r="K63" s="42">
        <f>P27</f>
        <v>0</v>
      </c>
      <c r="L63" s="42">
        <f>U27</f>
        <v>0</v>
      </c>
      <c r="M63" s="42">
        <f>Z27</f>
        <v>0</v>
      </c>
      <c r="N63" s="42">
        <f>AE27</f>
        <v>0</v>
      </c>
      <c r="O63" s="42">
        <f>AJ27</f>
        <v>0</v>
      </c>
      <c r="P63" s="43">
        <f>AP27</f>
        <v>0.48191841621933673</v>
      </c>
      <c r="U63"/>
      <c r="Z63"/>
      <c r="AE63"/>
      <c r="AJ63"/>
    </row>
    <row r="64" spans="3:36" ht="16" thickTop="1" x14ac:dyDescent="0.2">
      <c r="C64" s="41"/>
      <c r="D64" s="19"/>
      <c r="E64" s="55" t="s">
        <v>28</v>
      </c>
      <c r="F64" s="55"/>
      <c r="G64" s="55"/>
      <c r="H64" s="56" t="s">
        <v>27</v>
      </c>
      <c r="I64" s="44" t="s">
        <v>25</v>
      </c>
      <c r="J64" s="28">
        <f>AVERAGE(I29:I31)</f>
        <v>1.127872340425532</v>
      </c>
      <c r="K64" s="28">
        <f>AVERAGE(N29:N31)</f>
        <v>0</v>
      </c>
      <c r="L64" s="28">
        <f>AVERAGE(S30:S32)</f>
        <v>0</v>
      </c>
      <c r="M64" s="28">
        <f>AVERAGE(X29:X31)</f>
        <v>0</v>
      </c>
      <c r="N64" s="28">
        <f>AVERAGE(AC29:AC31)</f>
        <v>0</v>
      </c>
      <c r="O64" s="28">
        <f>AVERAGE(AH29:AH31)</f>
        <v>0</v>
      </c>
      <c r="P64" s="28">
        <f>AVERAGE(AN29:AN31)</f>
        <v>1.127872340425532</v>
      </c>
      <c r="U64"/>
      <c r="Z64"/>
      <c r="AE64"/>
      <c r="AJ64"/>
    </row>
    <row r="65" spans="3:36" ht="16" thickBot="1" x14ac:dyDescent="0.25">
      <c r="C65" s="41"/>
      <c r="D65" s="19"/>
      <c r="E65" s="55"/>
      <c r="F65" s="55"/>
      <c r="G65" s="55"/>
      <c r="H65" s="57"/>
      <c r="I65" s="40" t="s">
        <v>26</v>
      </c>
      <c r="J65" s="45">
        <f>K31</f>
        <v>1.5519864605542713</v>
      </c>
      <c r="K65" s="12">
        <f>P31</f>
        <v>0</v>
      </c>
      <c r="L65" s="12">
        <f>U31</f>
        <v>0</v>
      </c>
      <c r="M65" s="12">
        <f>Z31</f>
        <v>0</v>
      </c>
      <c r="N65" s="12">
        <f>AE31</f>
        <v>0</v>
      </c>
      <c r="O65" s="12">
        <f>AJ31</f>
        <v>0</v>
      </c>
      <c r="P65" s="40">
        <f>AP31</f>
        <v>1.5519864605542713</v>
      </c>
      <c r="U65"/>
      <c r="Z65"/>
      <c r="AE65"/>
      <c r="AJ65"/>
    </row>
    <row r="66" spans="3:36" ht="16" thickTop="1" x14ac:dyDescent="0.2">
      <c r="C66" s="41"/>
      <c r="D66" s="19"/>
      <c r="E66" s="55" t="s">
        <v>55</v>
      </c>
      <c r="F66" s="55"/>
      <c r="G66" s="55"/>
      <c r="H66" s="56" t="s">
        <v>27</v>
      </c>
      <c r="I66" s="44" t="s">
        <v>25</v>
      </c>
      <c r="J66" s="28">
        <f>AVERAGE(I32:I34)</f>
        <v>1.6127659574468085</v>
      </c>
      <c r="K66" s="28">
        <f>AVERAGE(N32:N34)</f>
        <v>0</v>
      </c>
      <c r="L66" s="28">
        <f>AVERAGE(S32:S34)</f>
        <v>0</v>
      </c>
      <c r="M66" s="28">
        <f>AVERAGE(X32:X34)</f>
        <v>0</v>
      </c>
      <c r="N66" s="28">
        <f>AVERAGE(AC32:AC34)</f>
        <v>0</v>
      </c>
      <c r="O66" s="28">
        <f>AVERAGE(AH32:AH34)</f>
        <v>0</v>
      </c>
      <c r="P66" s="28">
        <f>AVERAGE(AN32:AN34)</f>
        <v>1.6127659574468085</v>
      </c>
      <c r="U66"/>
      <c r="Z66"/>
      <c r="AE66"/>
      <c r="AJ66"/>
    </row>
    <row r="67" spans="3:36" ht="16" thickBot="1" x14ac:dyDescent="0.25">
      <c r="D67" s="19"/>
      <c r="E67" s="55"/>
      <c r="F67" s="55"/>
      <c r="G67" s="55"/>
      <c r="H67" s="57"/>
      <c r="I67" s="40" t="s">
        <v>26</v>
      </c>
      <c r="J67" s="45">
        <f>K34</f>
        <v>0.73823042183763521</v>
      </c>
      <c r="K67" s="12">
        <f>P34</f>
        <v>0</v>
      </c>
      <c r="L67" s="12">
        <f>U34</f>
        <v>0</v>
      </c>
      <c r="M67" s="12">
        <f>Z34</f>
        <v>0</v>
      </c>
      <c r="N67" s="12">
        <f>AE34</f>
        <v>0</v>
      </c>
      <c r="O67" s="12">
        <f>AJ34</f>
        <v>0</v>
      </c>
      <c r="P67" s="40">
        <f>AP34</f>
        <v>0.73823042183763521</v>
      </c>
      <c r="U67"/>
      <c r="Z67"/>
      <c r="AE67"/>
      <c r="AJ67"/>
    </row>
    <row r="68" spans="3:36" ht="16" thickTop="1" x14ac:dyDescent="0.2">
      <c r="D68" s="19"/>
      <c r="E68" s="55" t="s">
        <v>30</v>
      </c>
      <c r="F68" s="55"/>
      <c r="G68" s="55"/>
      <c r="H68" s="56" t="s">
        <v>27</v>
      </c>
      <c r="I68" s="44" t="s">
        <v>25</v>
      </c>
      <c r="J68" s="28">
        <f>AVERAGE(I35:I37)</f>
        <v>1.4531914893617024</v>
      </c>
      <c r="K68" s="28">
        <f>AVERAGE(N35:N37)</f>
        <v>0</v>
      </c>
      <c r="L68" s="28">
        <f>AVERAGE(S35:S37)</f>
        <v>0</v>
      </c>
      <c r="M68" s="28">
        <f>AVERAGE(X35:X37)</f>
        <v>0</v>
      </c>
      <c r="N68" s="28">
        <f>AVERAGE(AC35:AC37)</f>
        <v>0</v>
      </c>
      <c r="O68" s="28">
        <f>AVERAGE(AH35:AH37)</f>
        <v>0</v>
      </c>
      <c r="P68" s="28">
        <f>AVERAGE(AN35:AN37)</f>
        <v>1.4531914893617024</v>
      </c>
      <c r="U68"/>
      <c r="Z68"/>
      <c r="AE68"/>
      <c r="AJ68"/>
    </row>
    <row r="69" spans="3:36" ht="16" thickBot="1" x14ac:dyDescent="0.25">
      <c r="D69" s="19"/>
      <c r="E69" s="55"/>
      <c r="F69" s="55"/>
      <c r="G69" s="55"/>
      <c r="H69" s="57"/>
      <c r="I69" s="40" t="s">
        <v>26</v>
      </c>
      <c r="J69" s="45">
        <f>K37</f>
        <v>0.83654368791092537</v>
      </c>
      <c r="K69" s="12">
        <f>P37</f>
        <v>0</v>
      </c>
      <c r="L69" s="12">
        <f>U37</f>
        <v>0</v>
      </c>
      <c r="M69" s="12">
        <f>Z37</f>
        <v>0</v>
      </c>
      <c r="N69" s="12">
        <f>AE37</f>
        <v>0</v>
      </c>
      <c r="O69" s="12">
        <f>AJ37</f>
        <v>0</v>
      </c>
      <c r="P69" s="40">
        <f>AP37</f>
        <v>0.83654368791092537</v>
      </c>
      <c r="U69"/>
      <c r="Z69"/>
      <c r="AE69"/>
      <c r="AJ69"/>
    </row>
    <row r="70" spans="3:36" ht="16" thickTop="1" x14ac:dyDescent="0.2">
      <c r="D70" s="19"/>
      <c r="E70" s="55" t="s">
        <v>31</v>
      </c>
      <c r="F70" s="55"/>
      <c r="G70" s="55"/>
      <c r="H70" s="56" t="s">
        <v>27</v>
      </c>
      <c r="I70" s="44" t="s">
        <v>25</v>
      </c>
      <c r="J70" s="28">
        <f>AVERAGE(I38:I40)</f>
        <v>1.2957446808510638</v>
      </c>
      <c r="K70" s="28">
        <f>AVERAGE(N38:N40)</f>
        <v>0</v>
      </c>
      <c r="L70" s="28">
        <f>AVERAGE(S38:S40)</f>
        <v>0</v>
      </c>
      <c r="M70" s="28">
        <f>AVERAGE(X38:X40)</f>
        <v>0</v>
      </c>
      <c r="N70" s="28">
        <f>AVERAGE(AC38:AC40)</f>
        <v>0</v>
      </c>
      <c r="O70" s="28">
        <f>AVERAGE(AH38:AH40)</f>
        <v>0</v>
      </c>
      <c r="P70" s="28">
        <f>AVERAGE(AN38:AN40)</f>
        <v>1.2957446808510638</v>
      </c>
      <c r="U70"/>
      <c r="Z70"/>
      <c r="AE70"/>
      <c r="AJ70"/>
    </row>
    <row r="71" spans="3:36" ht="16" thickBot="1" x14ac:dyDescent="0.25">
      <c r="D71" s="19"/>
      <c r="E71" s="55"/>
      <c r="F71" s="55"/>
      <c r="G71" s="55"/>
      <c r="H71" s="57"/>
      <c r="I71" s="40" t="s">
        <v>26</v>
      </c>
      <c r="J71" s="19">
        <f>K40</f>
        <v>0.56383781608093253</v>
      </c>
      <c r="K71" s="19">
        <f>P40</f>
        <v>0</v>
      </c>
      <c r="L71" s="19">
        <f>U40</f>
        <v>0</v>
      </c>
      <c r="M71" s="19">
        <f>Z40</f>
        <v>0</v>
      </c>
      <c r="N71" s="19">
        <f>AE40</f>
        <v>0</v>
      </c>
      <c r="O71" s="19">
        <f>AJ40</f>
        <v>0</v>
      </c>
      <c r="P71" s="19">
        <f>AP40</f>
        <v>0.56383781608093253</v>
      </c>
      <c r="U71"/>
      <c r="Z71"/>
      <c r="AE71"/>
      <c r="AJ71"/>
    </row>
    <row r="72" spans="3:36" ht="16" thickTop="1" x14ac:dyDescent="0.2"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U72"/>
      <c r="Z72"/>
      <c r="AE72"/>
      <c r="AJ72"/>
    </row>
    <row r="73" spans="3:36" x14ac:dyDescent="0.2"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U73"/>
      <c r="Z73"/>
      <c r="AE73"/>
      <c r="AJ73"/>
    </row>
    <row r="74" spans="3:36" x14ac:dyDescent="0.2"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U74"/>
      <c r="Z74"/>
      <c r="AE74"/>
      <c r="AJ74"/>
    </row>
    <row r="75" spans="3:36" x14ac:dyDescent="0.2"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U75"/>
      <c r="Z75"/>
      <c r="AE75"/>
      <c r="AJ75"/>
    </row>
    <row r="76" spans="3:36" x14ac:dyDescent="0.2">
      <c r="F76"/>
      <c r="K76"/>
      <c r="P76"/>
      <c r="U76"/>
      <c r="Z76"/>
      <c r="AE76"/>
      <c r="AJ76"/>
    </row>
    <row r="77" spans="3:36" x14ac:dyDescent="0.2">
      <c r="F77"/>
      <c r="K77"/>
      <c r="P77"/>
      <c r="U77"/>
      <c r="Z77"/>
      <c r="AE77"/>
      <c r="AJ77"/>
    </row>
    <row r="78" spans="3:36" x14ac:dyDescent="0.2">
      <c r="F78"/>
      <c r="K78"/>
      <c r="P78"/>
      <c r="U78"/>
      <c r="Z78"/>
      <c r="AE78"/>
      <c r="AJ78"/>
    </row>
    <row r="79" spans="3:36" x14ac:dyDescent="0.2">
      <c r="F79"/>
      <c r="K79"/>
      <c r="P79"/>
      <c r="U79"/>
      <c r="Z79"/>
      <c r="AE79"/>
      <c r="AJ79"/>
    </row>
    <row r="80" spans="3:36" x14ac:dyDescent="0.2">
      <c r="F80"/>
      <c r="K80"/>
      <c r="P80"/>
      <c r="U80"/>
      <c r="Z80"/>
      <c r="AE80"/>
      <c r="AJ80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</sheetData>
  <mergeCells count="36">
    <mergeCell ref="A21:F22"/>
    <mergeCell ref="B24:C24"/>
    <mergeCell ref="AL24:AN24"/>
    <mergeCell ref="J25:K25"/>
    <mergeCell ref="O25:P25"/>
    <mergeCell ref="T25:U25"/>
    <mergeCell ref="Y25:Z25"/>
    <mergeCell ref="AD25:AE25"/>
    <mergeCell ref="AI25:AJ25"/>
    <mergeCell ref="E50:G51"/>
    <mergeCell ref="H50:H51"/>
    <mergeCell ref="AO25:AP25"/>
    <mergeCell ref="A26:B28"/>
    <mergeCell ref="A29:B31"/>
    <mergeCell ref="A32:B34"/>
    <mergeCell ref="A35:B37"/>
    <mergeCell ref="A38:B40"/>
    <mergeCell ref="J44:P44"/>
    <mergeCell ref="E46:G47"/>
    <mergeCell ref="H46:H47"/>
    <mergeCell ref="E48:G49"/>
    <mergeCell ref="H48:H49"/>
    <mergeCell ref="E52:G53"/>
    <mergeCell ref="H52:H53"/>
    <mergeCell ref="J60:P60"/>
    <mergeCell ref="H61:I61"/>
    <mergeCell ref="E62:G63"/>
    <mergeCell ref="H62:H63"/>
    <mergeCell ref="E70:G71"/>
    <mergeCell ref="H70:H71"/>
    <mergeCell ref="E64:G65"/>
    <mergeCell ref="H64:H65"/>
    <mergeCell ref="E66:G67"/>
    <mergeCell ref="H66:H67"/>
    <mergeCell ref="E68:G69"/>
    <mergeCell ref="H68:H69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6DA6A-74E9-4B2A-AE4C-C52F63572BD7}">
  <dimension ref="A21:AP506"/>
  <sheetViews>
    <sheetView topLeftCell="A37" zoomScale="40" zoomScaleNormal="40" workbookViewId="0">
      <selection activeCell="A32" sqref="A32:B34"/>
    </sheetView>
  </sheetViews>
  <sheetFormatPr baseColWidth="10" defaultColWidth="8.83203125" defaultRowHeight="15" x14ac:dyDescent="0.2"/>
  <cols>
    <col min="2" max="2" width="15.1640625" customWidth="1"/>
    <col min="3" max="3" width="16.1640625" customWidth="1"/>
    <col min="4" max="4" width="14.1640625" customWidth="1"/>
    <col min="5" max="5" width="12.1640625" customWidth="1"/>
    <col min="6" max="6" width="14.1640625" style="3" customWidth="1"/>
    <col min="7" max="7" width="11" customWidth="1"/>
    <col min="8" max="10" width="16.33203125" bestFit="1" customWidth="1"/>
    <col min="11" max="11" width="16.33203125" style="3" bestFit="1" customWidth="1"/>
    <col min="12" max="14" width="17.33203125" bestFit="1" customWidth="1"/>
    <col min="15" max="15" width="16.33203125" bestFit="1" customWidth="1"/>
    <col min="16" max="16" width="16.33203125" style="3" bestFit="1" customWidth="1"/>
    <col min="20" max="20" width="16.33203125" bestFit="1" customWidth="1"/>
    <col min="21" max="21" width="16.33203125" style="3" bestFit="1" customWidth="1"/>
    <col min="25" max="25" width="16.33203125" bestFit="1" customWidth="1"/>
    <col min="26" max="26" width="16.33203125" style="3" bestFit="1" customWidth="1"/>
    <col min="30" max="30" width="16.33203125" bestFit="1" customWidth="1"/>
    <col min="31" max="31" width="15.33203125" style="3" customWidth="1"/>
    <col min="35" max="35" width="16.33203125" bestFit="1" customWidth="1"/>
    <col min="36" max="36" width="16.33203125" style="3" bestFit="1" customWidth="1"/>
    <col min="38" max="38" width="16.33203125" bestFit="1" customWidth="1"/>
    <col min="40" max="42" width="16.33203125" bestFit="1" customWidth="1"/>
  </cols>
  <sheetData>
    <row r="21" spans="1:42" ht="16" x14ac:dyDescent="0.2">
      <c r="A21" s="66" t="s">
        <v>44</v>
      </c>
      <c r="B21" s="66"/>
      <c r="C21" s="66"/>
      <c r="D21" s="66"/>
      <c r="E21" s="66"/>
      <c r="F21" s="67"/>
      <c r="G21" s="48" t="s">
        <v>36</v>
      </c>
      <c r="H21" s="2"/>
      <c r="I21" s="49"/>
      <c r="J21" s="2"/>
      <c r="L21" s="50" t="s">
        <v>37</v>
      </c>
      <c r="N21" s="3" t="s">
        <v>38</v>
      </c>
    </row>
    <row r="22" spans="1:42" ht="15.75" customHeight="1" x14ac:dyDescent="0.2">
      <c r="A22" s="66"/>
      <c r="B22" s="66"/>
      <c r="C22" s="66"/>
      <c r="D22" s="66"/>
      <c r="E22" s="66"/>
      <c r="F22" s="67"/>
      <c r="G22" s="50" t="s">
        <v>4</v>
      </c>
      <c r="I22" s="3"/>
      <c r="L22" s="50"/>
      <c r="N22" s="3"/>
    </row>
    <row r="23" spans="1:42" x14ac:dyDescent="0.2">
      <c r="W23" t="s">
        <v>5</v>
      </c>
      <c r="AA23" t="s">
        <v>5</v>
      </c>
    </row>
    <row r="24" spans="1:42" s="4" customFormat="1" ht="21" x14ac:dyDescent="0.2">
      <c r="B24" s="68" t="s">
        <v>6</v>
      </c>
      <c r="C24" s="68"/>
      <c r="F24" s="6"/>
      <c r="G24" s="7" t="s">
        <v>7</v>
      </c>
      <c r="I24" s="5"/>
      <c r="J24" s="8"/>
      <c r="K24" s="6"/>
      <c r="L24" s="7" t="s">
        <v>8</v>
      </c>
      <c r="M24" s="5"/>
      <c r="N24" s="8"/>
      <c r="P24" s="9"/>
      <c r="Q24" s="7" t="s">
        <v>9</v>
      </c>
      <c r="R24" s="8"/>
      <c r="T24" s="5"/>
      <c r="U24" s="9"/>
      <c r="V24" s="7" t="s">
        <v>10</v>
      </c>
      <c r="X24" s="5"/>
      <c r="Y24" s="5"/>
      <c r="Z24" s="10"/>
      <c r="AA24" s="7" t="s">
        <v>11</v>
      </c>
      <c r="AB24" s="5"/>
      <c r="AC24" s="5"/>
      <c r="AD24" s="8"/>
      <c r="AE24" s="6"/>
      <c r="AF24" s="11" t="s">
        <v>12</v>
      </c>
      <c r="AJ24" s="6"/>
      <c r="AL24" s="69" t="s">
        <v>13</v>
      </c>
      <c r="AM24" s="69"/>
      <c r="AN24" s="69"/>
      <c r="AO24" s="8"/>
    </row>
    <row r="25" spans="1:42" s="12" customFormat="1" ht="40" thickBot="1" x14ac:dyDescent="0.25">
      <c r="C25" s="12" t="s">
        <v>14</v>
      </c>
      <c r="D25" s="13" t="s">
        <v>15</v>
      </c>
      <c r="E25" s="12" t="s">
        <v>16</v>
      </c>
      <c r="F25" s="14" t="s">
        <v>17</v>
      </c>
      <c r="G25" s="15" t="s">
        <v>18</v>
      </c>
      <c r="H25" s="16" t="s">
        <v>19</v>
      </c>
      <c r="I25" s="17" t="s">
        <v>52</v>
      </c>
      <c r="J25" s="70" t="s">
        <v>20</v>
      </c>
      <c r="K25" s="71"/>
      <c r="L25" s="15" t="s">
        <v>18</v>
      </c>
      <c r="M25" s="16" t="s">
        <v>19</v>
      </c>
      <c r="N25" s="17" t="s">
        <v>52</v>
      </c>
      <c r="O25" s="70" t="s">
        <v>20</v>
      </c>
      <c r="P25" s="71"/>
      <c r="Q25" s="15" t="s">
        <v>18</v>
      </c>
      <c r="R25" s="16" t="s">
        <v>19</v>
      </c>
      <c r="S25" s="17" t="s">
        <v>52</v>
      </c>
      <c r="T25" s="70" t="s">
        <v>20</v>
      </c>
      <c r="U25" s="71"/>
      <c r="V25" s="15" t="s">
        <v>18</v>
      </c>
      <c r="W25" s="16" t="s">
        <v>19</v>
      </c>
      <c r="X25" s="17" t="s">
        <v>52</v>
      </c>
      <c r="Y25" s="70" t="s">
        <v>20</v>
      </c>
      <c r="Z25" s="71"/>
      <c r="AA25" s="15" t="s">
        <v>18</v>
      </c>
      <c r="AB25" s="16" t="s">
        <v>19</v>
      </c>
      <c r="AC25" s="17" t="s">
        <v>52</v>
      </c>
      <c r="AD25" s="70" t="s">
        <v>20</v>
      </c>
      <c r="AE25" s="71"/>
      <c r="AF25" s="15" t="s">
        <v>18</v>
      </c>
      <c r="AG25" s="16" t="s">
        <v>19</v>
      </c>
      <c r="AH25" s="17" t="s">
        <v>52</v>
      </c>
      <c r="AI25" s="70" t="s">
        <v>20</v>
      </c>
      <c r="AJ25" s="71"/>
      <c r="AL25" s="16" t="s">
        <v>18</v>
      </c>
      <c r="AM25" s="16" t="s">
        <v>19</v>
      </c>
      <c r="AN25" s="17" t="s">
        <v>52</v>
      </c>
      <c r="AO25" s="63" t="s">
        <v>21</v>
      </c>
      <c r="AP25" s="57"/>
    </row>
    <row r="26" spans="1:42" s="19" customFormat="1" ht="17.25" customHeight="1" thickTop="1" thickBot="1" x14ac:dyDescent="0.25">
      <c r="A26" s="58" t="s">
        <v>22</v>
      </c>
      <c r="B26" s="58"/>
      <c r="C26" s="18">
        <v>1</v>
      </c>
      <c r="D26" s="19">
        <v>5</v>
      </c>
      <c r="E26" s="19">
        <v>600</v>
      </c>
      <c r="F26" s="20">
        <v>18800</v>
      </c>
      <c r="G26" s="21">
        <v>152</v>
      </c>
      <c r="H26" s="19">
        <f>G26/$D26</f>
        <v>30.4</v>
      </c>
      <c r="I26" s="22">
        <f>(G26*$E26/$F26)/$D26</f>
        <v>0.97021276595744688</v>
      </c>
      <c r="J26" s="19">
        <f>AVERAGE(H26:H28)</f>
        <v>30.406666666666666</v>
      </c>
      <c r="K26" s="23">
        <f>AVERAGE(I26:I28)</f>
        <v>0.97042553191489367</v>
      </c>
      <c r="L26" s="21"/>
      <c r="M26" s="19">
        <f>L26/$D26</f>
        <v>0</v>
      </c>
      <c r="N26" s="22">
        <f>(L26*$E26/$F26)/$D26</f>
        <v>0</v>
      </c>
      <c r="O26" s="19">
        <f>AVERAGE(M26:M28)</f>
        <v>0</v>
      </c>
      <c r="P26" s="23">
        <f>AVERAGE(N26:N28)</f>
        <v>0</v>
      </c>
      <c r="Q26" s="21"/>
      <c r="R26" s="19">
        <f>Q26/$D26</f>
        <v>0</v>
      </c>
      <c r="S26" s="22">
        <f>(Q26*$E26/$F26)/$D26</f>
        <v>0</v>
      </c>
      <c r="T26" s="19">
        <f>AVERAGE(R26:R28)</f>
        <v>0</v>
      </c>
      <c r="U26" s="23">
        <f>AVERAGE(S26:S28)</f>
        <v>0</v>
      </c>
      <c r="V26" s="21"/>
      <c r="W26" s="19">
        <f>V26/$D26</f>
        <v>0</v>
      </c>
      <c r="X26" s="22">
        <f>(V26*$E26/$F26)/$D26</f>
        <v>0</v>
      </c>
      <c r="Y26" s="19">
        <f>AVERAGE(W26:W28)</f>
        <v>0</v>
      </c>
      <c r="Z26" s="23">
        <f>AVERAGE(X26:X28)</f>
        <v>0</v>
      </c>
      <c r="AA26" s="21"/>
      <c r="AB26" s="19">
        <f>AA26/$D26</f>
        <v>0</v>
      </c>
      <c r="AC26" s="22">
        <f>(AA26*$E26/$F26)/$D26</f>
        <v>0</v>
      </c>
      <c r="AD26" s="19">
        <f>AVERAGE(AB26:AB28)</f>
        <v>0</v>
      </c>
      <c r="AE26" s="23">
        <f>AVERAGE(AC26:AC28)</f>
        <v>0</v>
      </c>
      <c r="AF26" s="21"/>
      <c r="AG26" s="19">
        <f>AF26/$D26</f>
        <v>0</v>
      </c>
      <c r="AH26" s="22">
        <f>(AF26*$E26/$F26)/$D26</f>
        <v>0</v>
      </c>
      <c r="AI26" s="19">
        <f>AVERAGE(AG26:AG28)</f>
        <v>0</v>
      </c>
      <c r="AJ26" s="23">
        <f>AVERAGE(AH26:AH28)</f>
        <v>0</v>
      </c>
      <c r="AK26" s="18">
        <v>1</v>
      </c>
      <c r="AL26" s="24">
        <f>G26+L26+Q26+V26+AA26+AF26</f>
        <v>152</v>
      </c>
      <c r="AM26" s="24">
        <f>H26+M26+R26+W26+AB26+AG26</f>
        <v>30.4</v>
      </c>
      <c r="AN26" s="25">
        <f>I26+N26+S26+X26+AC26+AH26</f>
        <v>0.97021276595744688</v>
      </c>
      <c r="AO26" s="19">
        <f>AVERAGE(AM26:AM28)</f>
        <v>30.406666666666666</v>
      </c>
      <c r="AP26" s="23">
        <f>AVERAGE(AN26:AN28)</f>
        <v>0.97042553191489367</v>
      </c>
    </row>
    <row r="27" spans="1:42" s="19" customFormat="1" ht="17" thickTop="1" thickBot="1" x14ac:dyDescent="0.25">
      <c r="A27" s="59"/>
      <c r="B27" s="59"/>
      <c r="C27" s="18">
        <v>2</v>
      </c>
      <c r="D27" s="19">
        <v>5</v>
      </c>
      <c r="E27" s="19">
        <v>600</v>
      </c>
      <c r="F27" s="20">
        <v>18800</v>
      </c>
      <c r="G27" s="21">
        <v>228</v>
      </c>
      <c r="H27" s="19">
        <f t="shared" ref="H27:H40" si="0">G27/$D27</f>
        <v>45.6</v>
      </c>
      <c r="I27" s="22">
        <f t="shared" ref="I27:I34" si="1">(G27*$E27/$F27)/$D27</f>
        <v>1.4553191489361701</v>
      </c>
      <c r="K27" s="26">
        <f>STDEV(I26:I28)</f>
        <v>0.48478726905999014</v>
      </c>
      <c r="L27" s="21"/>
      <c r="M27" s="19">
        <f t="shared" ref="M27:M40" si="2">L27/$D27</f>
        <v>0</v>
      </c>
      <c r="N27" s="22">
        <f t="shared" ref="N27:N40" si="3">(L27*$E27/$F27)/$D27</f>
        <v>0</v>
      </c>
      <c r="P27" s="26">
        <f>STDEV(N26:N28)</f>
        <v>0</v>
      </c>
      <c r="Q27" s="21"/>
      <c r="R27" s="19">
        <f t="shared" ref="R27:R40" si="4">Q27/$D27</f>
        <v>0</v>
      </c>
      <c r="S27" s="22">
        <f t="shared" ref="S27:S40" si="5">(Q27*$E27/$F27)/$D27</f>
        <v>0</v>
      </c>
      <c r="U27" s="26">
        <f>STDEV(S26:S28)</f>
        <v>0</v>
      </c>
      <c r="V27" s="21"/>
      <c r="W27" s="19">
        <f t="shared" ref="W27:W40" si="6">V27/$D27</f>
        <v>0</v>
      </c>
      <c r="X27" s="22">
        <f t="shared" ref="X27:X40" si="7">(V27*$E27/$F27)/$D27</f>
        <v>0</v>
      </c>
      <c r="Z27" s="26">
        <f>STDEV(X26:X28)</f>
        <v>0</v>
      </c>
      <c r="AA27" s="21"/>
      <c r="AB27" s="19">
        <f t="shared" ref="AB27:AB40" si="8">AA27/$D27</f>
        <v>0</v>
      </c>
      <c r="AC27" s="22">
        <f t="shared" ref="AC27:AC40" si="9">(AA27*$E27/$F27)/$D27</f>
        <v>0</v>
      </c>
      <c r="AE27" s="26">
        <f>STDEV(AC26:AC28)</f>
        <v>0</v>
      </c>
      <c r="AF27" s="21"/>
      <c r="AG27" s="19">
        <f t="shared" ref="AG27:AG40" si="10">AF27/$D27</f>
        <v>0</v>
      </c>
      <c r="AH27" s="22">
        <f t="shared" ref="AH27:AH40" si="11">(AF27*$E27/$F27)/$D27</f>
        <v>0</v>
      </c>
      <c r="AJ27" s="26">
        <f>STDEV(AH26:AH28)</f>
        <v>0</v>
      </c>
      <c r="AK27" s="18">
        <v>2</v>
      </c>
      <c r="AL27" s="27">
        <f t="shared" ref="AL27:AN40" si="12">G27+L27+Q27+V27+AA27+AF27</f>
        <v>228</v>
      </c>
      <c r="AM27" s="27">
        <f t="shared" si="12"/>
        <v>45.6</v>
      </c>
      <c r="AN27" s="28">
        <f t="shared" si="12"/>
        <v>1.4553191489361701</v>
      </c>
      <c r="AP27" s="26">
        <f>STDEV(AN26:AN28)</f>
        <v>0.48478726905999014</v>
      </c>
    </row>
    <row r="28" spans="1:42" s="30" customFormat="1" ht="17" thickTop="1" thickBot="1" x14ac:dyDescent="0.25">
      <c r="A28" s="64"/>
      <c r="B28" s="64"/>
      <c r="C28" s="29">
        <v>3</v>
      </c>
      <c r="D28" s="19">
        <v>5</v>
      </c>
      <c r="E28" s="19">
        <v>600</v>
      </c>
      <c r="F28" s="20">
        <v>18800</v>
      </c>
      <c r="G28" s="21">
        <v>76.099999999999994</v>
      </c>
      <c r="H28" s="30">
        <f t="shared" si="0"/>
        <v>15.219999999999999</v>
      </c>
      <c r="I28" s="31">
        <f t="shared" si="1"/>
        <v>0.48574468085106381</v>
      </c>
      <c r="J28" s="19"/>
      <c r="K28" s="32"/>
      <c r="L28" s="21"/>
      <c r="M28" s="30">
        <f t="shared" si="2"/>
        <v>0</v>
      </c>
      <c r="N28" s="31">
        <f t="shared" si="3"/>
        <v>0</v>
      </c>
      <c r="O28" s="19"/>
      <c r="P28" s="32"/>
      <c r="Q28" s="21"/>
      <c r="R28" s="30">
        <f t="shared" si="4"/>
        <v>0</v>
      </c>
      <c r="S28" s="31">
        <f t="shared" si="5"/>
        <v>0</v>
      </c>
      <c r="T28" s="19"/>
      <c r="U28" s="32"/>
      <c r="V28" s="21"/>
      <c r="W28" s="30">
        <f t="shared" si="6"/>
        <v>0</v>
      </c>
      <c r="X28" s="31">
        <f t="shared" si="7"/>
        <v>0</v>
      </c>
      <c r="Y28" s="19"/>
      <c r="Z28" s="32"/>
      <c r="AA28" s="21"/>
      <c r="AB28" s="30">
        <f t="shared" si="8"/>
        <v>0</v>
      </c>
      <c r="AC28" s="31">
        <f t="shared" si="9"/>
        <v>0</v>
      </c>
      <c r="AD28" s="19"/>
      <c r="AE28" s="32"/>
      <c r="AF28" s="21"/>
      <c r="AG28" s="30">
        <f t="shared" si="10"/>
        <v>0</v>
      </c>
      <c r="AH28" s="31">
        <f t="shared" si="11"/>
        <v>0</v>
      </c>
      <c r="AI28" s="19"/>
      <c r="AJ28" s="32"/>
      <c r="AK28" s="29">
        <v>3</v>
      </c>
      <c r="AL28" s="33">
        <f t="shared" si="12"/>
        <v>76.099999999999994</v>
      </c>
      <c r="AM28" s="33">
        <f t="shared" si="12"/>
        <v>15.219999999999999</v>
      </c>
      <c r="AN28" s="34">
        <f t="shared" si="12"/>
        <v>0.48574468085106381</v>
      </c>
      <c r="AO28" s="19"/>
      <c r="AP28" s="32"/>
    </row>
    <row r="29" spans="1:42" s="19" customFormat="1" ht="17" thickTop="1" thickBot="1" x14ac:dyDescent="0.25">
      <c r="A29" s="58" t="s">
        <v>28</v>
      </c>
      <c r="B29" s="58"/>
      <c r="C29" s="35">
        <v>4</v>
      </c>
      <c r="D29" s="19">
        <v>5</v>
      </c>
      <c r="E29" s="19">
        <v>600</v>
      </c>
      <c r="F29" s="20">
        <v>18800</v>
      </c>
      <c r="G29" s="21">
        <v>152</v>
      </c>
      <c r="H29" s="19">
        <f t="shared" si="0"/>
        <v>30.4</v>
      </c>
      <c r="I29" s="22">
        <f>(G29*$E29/$F29)/$D29</f>
        <v>0.97021276595744688</v>
      </c>
      <c r="J29" s="19">
        <f>H29/J$26*100</f>
        <v>99.978074983556226</v>
      </c>
      <c r="K29" s="26">
        <f>AVERAGE(J29:J31)</f>
        <v>66.695900021925013</v>
      </c>
      <c r="L29" s="21"/>
      <c r="M29" s="19">
        <f t="shared" si="2"/>
        <v>0</v>
      </c>
      <c r="N29" s="22">
        <f t="shared" si="3"/>
        <v>0</v>
      </c>
      <c r="O29" s="19" t="e">
        <f>M29/O$26*100</f>
        <v>#DIV/0!</v>
      </c>
      <c r="P29" s="26" t="e">
        <f>AVERAGE(O29:O31)</f>
        <v>#DIV/0!</v>
      </c>
      <c r="Q29" s="21"/>
      <c r="R29" s="19">
        <f t="shared" si="4"/>
        <v>0</v>
      </c>
      <c r="S29" s="22">
        <f t="shared" si="5"/>
        <v>0</v>
      </c>
      <c r="T29" s="19" t="e">
        <f>R29/T$26*100</f>
        <v>#DIV/0!</v>
      </c>
      <c r="U29" s="26" t="e">
        <f>AVERAGE(T29:T31)</f>
        <v>#DIV/0!</v>
      </c>
      <c r="V29" s="21"/>
      <c r="W29" s="19">
        <f t="shared" si="6"/>
        <v>0</v>
      </c>
      <c r="X29" s="22">
        <f t="shared" si="7"/>
        <v>0</v>
      </c>
      <c r="Y29" s="19" t="e">
        <f>W29/Y$26*100</f>
        <v>#DIV/0!</v>
      </c>
      <c r="Z29" s="26" t="e">
        <f>AVERAGE(Y29:Y31)</f>
        <v>#DIV/0!</v>
      </c>
      <c r="AA29" s="21"/>
      <c r="AB29" s="19">
        <f t="shared" si="8"/>
        <v>0</v>
      </c>
      <c r="AC29" s="22">
        <f t="shared" si="9"/>
        <v>0</v>
      </c>
      <c r="AD29" s="19" t="e">
        <f>AB29/AD$26*100</f>
        <v>#DIV/0!</v>
      </c>
      <c r="AE29" s="26" t="e">
        <f>AVERAGE(AD29:AD31)</f>
        <v>#DIV/0!</v>
      </c>
      <c r="AF29" s="21"/>
      <c r="AG29" s="19">
        <f t="shared" si="10"/>
        <v>0</v>
      </c>
      <c r="AH29" s="22">
        <f t="shared" si="11"/>
        <v>0</v>
      </c>
      <c r="AI29" s="19" t="e">
        <f>AG29/AI$26*100</f>
        <v>#DIV/0!</v>
      </c>
      <c r="AJ29" s="26" t="e">
        <f>AVERAGE(AI29:AI31)</f>
        <v>#DIV/0!</v>
      </c>
      <c r="AK29" s="35">
        <v>4</v>
      </c>
      <c r="AL29" s="24">
        <f t="shared" si="12"/>
        <v>152</v>
      </c>
      <c r="AM29" s="24">
        <f t="shared" si="12"/>
        <v>30.4</v>
      </c>
      <c r="AN29" s="25">
        <f t="shared" si="12"/>
        <v>0.97021276595744688</v>
      </c>
      <c r="AO29" s="19">
        <f>AM29/AO$26*100</f>
        <v>99.978074983556226</v>
      </c>
      <c r="AP29" s="26">
        <f>AVERAGE(AO29:AO31)</f>
        <v>66.695900021925013</v>
      </c>
    </row>
    <row r="30" spans="1:42" s="19" customFormat="1" ht="17" thickTop="1" thickBot="1" x14ac:dyDescent="0.25">
      <c r="A30" s="59"/>
      <c r="B30" s="59"/>
      <c r="C30" s="35">
        <v>5</v>
      </c>
      <c r="D30" s="19">
        <v>5</v>
      </c>
      <c r="E30" s="19">
        <v>600</v>
      </c>
      <c r="F30" s="20">
        <v>18800</v>
      </c>
      <c r="G30" s="21">
        <v>76.099999999999994</v>
      </c>
      <c r="H30" s="19">
        <f t="shared" si="0"/>
        <v>15.219999999999999</v>
      </c>
      <c r="I30" s="22">
        <f t="shared" si="1"/>
        <v>0.48574468085106381</v>
      </c>
      <c r="J30" s="19">
        <f t="shared" ref="J30:J37" si="13">H30/J$26*100</f>
        <v>50.054812541109406</v>
      </c>
      <c r="K30" s="26">
        <f>STDEV(J29:J31)</f>
        <v>28.823209009970991</v>
      </c>
      <c r="L30" s="21"/>
      <c r="M30" s="19">
        <f t="shared" si="2"/>
        <v>0</v>
      </c>
      <c r="N30" s="22">
        <f t="shared" si="3"/>
        <v>0</v>
      </c>
      <c r="O30" s="19" t="e">
        <f t="shared" ref="O30:O40" si="14">M30/O$26*100</f>
        <v>#DIV/0!</v>
      </c>
      <c r="P30" s="26" t="e">
        <f>STDEV(O29:O31)</f>
        <v>#DIV/0!</v>
      </c>
      <c r="Q30" s="21"/>
      <c r="R30" s="19">
        <f t="shared" si="4"/>
        <v>0</v>
      </c>
      <c r="S30" s="22">
        <f t="shared" si="5"/>
        <v>0</v>
      </c>
      <c r="T30" s="19" t="e">
        <f t="shared" ref="T30:T40" si="15">R30/T$26*100</f>
        <v>#DIV/0!</v>
      </c>
      <c r="U30" s="26" t="e">
        <f>STDEV(T29:T31)</f>
        <v>#DIV/0!</v>
      </c>
      <c r="V30" s="21"/>
      <c r="W30" s="19">
        <f t="shared" si="6"/>
        <v>0</v>
      </c>
      <c r="X30" s="22">
        <f t="shared" si="7"/>
        <v>0</v>
      </c>
      <c r="Y30" s="19" t="e">
        <f t="shared" ref="Y30:Y40" si="16">W30/Y$26*100</f>
        <v>#DIV/0!</v>
      </c>
      <c r="Z30" s="26" t="e">
        <f>STDEV(Y29:Y31)</f>
        <v>#DIV/0!</v>
      </c>
      <c r="AA30" s="21"/>
      <c r="AB30" s="19">
        <f t="shared" si="8"/>
        <v>0</v>
      </c>
      <c r="AC30" s="22">
        <f t="shared" si="9"/>
        <v>0</v>
      </c>
      <c r="AD30" s="19" t="e">
        <f t="shared" ref="AD30:AD40" si="17">AB30/AD$26*100</f>
        <v>#DIV/0!</v>
      </c>
      <c r="AE30" s="26" t="e">
        <f>STDEV(AD29:AD31)</f>
        <v>#DIV/0!</v>
      </c>
      <c r="AF30" s="21"/>
      <c r="AG30" s="19">
        <f t="shared" si="10"/>
        <v>0</v>
      </c>
      <c r="AH30" s="22">
        <f t="shared" si="11"/>
        <v>0</v>
      </c>
      <c r="AI30" s="19" t="e">
        <f t="shared" ref="AI30:AI40" si="18">AG30/AI$26*100</f>
        <v>#DIV/0!</v>
      </c>
      <c r="AJ30" s="26" t="e">
        <f>STDEV(AI29:AI31)</f>
        <v>#DIV/0!</v>
      </c>
      <c r="AK30" s="35">
        <v>5</v>
      </c>
      <c r="AL30" s="27">
        <f t="shared" si="12"/>
        <v>76.099999999999994</v>
      </c>
      <c r="AM30" s="27">
        <f t="shared" si="12"/>
        <v>15.219999999999999</v>
      </c>
      <c r="AN30" s="28">
        <f t="shared" si="12"/>
        <v>0.48574468085106381</v>
      </c>
      <c r="AO30" s="19">
        <f t="shared" ref="AO30:AO40" si="19">AM30/AO$26*100</f>
        <v>50.054812541109406</v>
      </c>
      <c r="AP30" s="26">
        <f>STDEV(AO29:AO31)</f>
        <v>28.823209009970991</v>
      </c>
    </row>
    <row r="31" spans="1:42" s="30" customFormat="1" ht="17" thickTop="1" thickBot="1" x14ac:dyDescent="0.25">
      <c r="A31" s="60"/>
      <c r="B31" s="60"/>
      <c r="C31" s="36">
        <v>6</v>
      </c>
      <c r="D31" s="19">
        <v>5</v>
      </c>
      <c r="E31" s="19">
        <v>600</v>
      </c>
      <c r="F31" s="20">
        <v>18800</v>
      </c>
      <c r="G31" s="21">
        <v>76.099999999999994</v>
      </c>
      <c r="H31" s="30">
        <f t="shared" si="0"/>
        <v>15.219999999999999</v>
      </c>
      <c r="I31" s="31">
        <f t="shared" si="1"/>
        <v>0.48574468085106381</v>
      </c>
      <c r="J31" s="19">
        <f t="shared" si="13"/>
        <v>50.054812541109406</v>
      </c>
      <c r="K31" s="32">
        <f>STDEV(I29:I31)</f>
        <v>0.27970777934995261</v>
      </c>
      <c r="L31" s="21"/>
      <c r="M31" s="30">
        <f t="shared" si="2"/>
        <v>0</v>
      </c>
      <c r="N31" s="31">
        <f t="shared" si="3"/>
        <v>0</v>
      </c>
      <c r="O31" s="19" t="e">
        <f t="shared" si="14"/>
        <v>#DIV/0!</v>
      </c>
      <c r="P31" s="32">
        <f>STDEV(N29:N31)</f>
        <v>0</v>
      </c>
      <c r="Q31" s="21"/>
      <c r="R31" s="30">
        <f t="shared" si="4"/>
        <v>0</v>
      </c>
      <c r="S31" s="31">
        <f t="shared" si="5"/>
        <v>0</v>
      </c>
      <c r="T31" s="19" t="e">
        <f t="shared" si="15"/>
        <v>#DIV/0!</v>
      </c>
      <c r="U31" s="32">
        <f>STDEV(S29:S31)</f>
        <v>0</v>
      </c>
      <c r="V31" s="21"/>
      <c r="W31" s="30">
        <f t="shared" si="6"/>
        <v>0</v>
      </c>
      <c r="X31" s="31">
        <f t="shared" si="7"/>
        <v>0</v>
      </c>
      <c r="Y31" s="19" t="e">
        <f t="shared" si="16"/>
        <v>#DIV/0!</v>
      </c>
      <c r="Z31" s="32">
        <f>STDEV(X29:X31)</f>
        <v>0</v>
      </c>
      <c r="AA31" s="21"/>
      <c r="AB31" s="30">
        <f t="shared" si="8"/>
        <v>0</v>
      </c>
      <c r="AC31" s="31">
        <f t="shared" si="9"/>
        <v>0</v>
      </c>
      <c r="AD31" s="19" t="e">
        <f t="shared" si="17"/>
        <v>#DIV/0!</v>
      </c>
      <c r="AE31" s="32">
        <f>STDEV(AC29:AC31)</f>
        <v>0</v>
      </c>
      <c r="AF31" s="21"/>
      <c r="AG31" s="30">
        <f t="shared" si="10"/>
        <v>0</v>
      </c>
      <c r="AH31" s="31">
        <f t="shared" si="11"/>
        <v>0</v>
      </c>
      <c r="AI31" s="19" t="e">
        <f t="shared" si="18"/>
        <v>#DIV/0!</v>
      </c>
      <c r="AJ31" s="32">
        <f>STDEV(AH29:AH31)</f>
        <v>0</v>
      </c>
      <c r="AK31" s="36">
        <v>6</v>
      </c>
      <c r="AL31" s="33">
        <f t="shared" si="12"/>
        <v>76.099999999999994</v>
      </c>
      <c r="AM31" s="33">
        <f t="shared" si="12"/>
        <v>15.219999999999999</v>
      </c>
      <c r="AN31" s="34">
        <f t="shared" si="12"/>
        <v>0.48574468085106381</v>
      </c>
      <c r="AO31" s="19">
        <f t="shared" si="19"/>
        <v>50.054812541109406</v>
      </c>
      <c r="AP31" s="32">
        <f>STDEV(AN29:AN31)</f>
        <v>0.27970777934995261</v>
      </c>
    </row>
    <row r="32" spans="1:42" s="19" customFormat="1" ht="15" customHeight="1" thickBot="1" x14ac:dyDescent="0.25">
      <c r="A32" s="65" t="s">
        <v>55</v>
      </c>
      <c r="B32" s="65"/>
      <c r="C32" s="51">
        <v>7</v>
      </c>
      <c r="D32" s="19">
        <v>5</v>
      </c>
      <c r="E32" s="19">
        <v>600</v>
      </c>
      <c r="F32" s="20">
        <v>18800</v>
      </c>
      <c r="G32" s="21">
        <v>152</v>
      </c>
      <c r="H32" s="19">
        <f t="shared" si="0"/>
        <v>30.4</v>
      </c>
      <c r="I32" s="22">
        <f t="shared" si="1"/>
        <v>0.97021276595744688</v>
      </c>
      <c r="J32" s="19">
        <f t="shared" si="13"/>
        <v>99.978074983556226</v>
      </c>
      <c r="K32" s="26">
        <f>AVERAGE(J32:J34)</f>
        <v>83.336987502740627</v>
      </c>
      <c r="L32" s="21"/>
      <c r="M32" s="19">
        <f t="shared" si="2"/>
        <v>0</v>
      </c>
      <c r="N32" s="22">
        <f t="shared" si="3"/>
        <v>0</v>
      </c>
      <c r="O32" s="19" t="e">
        <f t="shared" si="14"/>
        <v>#DIV/0!</v>
      </c>
      <c r="P32" s="26" t="e">
        <f>AVERAGE(O32:O34)</f>
        <v>#DIV/0!</v>
      </c>
      <c r="Q32" s="21"/>
      <c r="R32" s="19">
        <f t="shared" si="4"/>
        <v>0</v>
      </c>
      <c r="S32" s="22">
        <f t="shared" si="5"/>
        <v>0</v>
      </c>
      <c r="T32" s="19" t="e">
        <f t="shared" si="15"/>
        <v>#DIV/0!</v>
      </c>
      <c r="U32" s="26" t="e">
        <f>AVERAGE(T32:T34)</f>
        <v>#DIV/0!</v>
      </c>
      <c r="V32" s="21"/>
      <c r="W32" s="19">
        <f t="shared" si="6"/>
        <v>0</v>
      </c>
      <c r="X32" s="22">
        <f t="shared" si="7"/>
        <v>0</v>
      </c>
      <c r="Y32" s="19" t="e">
        <f t="shared" si="16"/>
        <v>#DIV/0!</v>
      </c>
      <c r="Z32" s="26" t="e">
        <f>AVERAGE(Y32:Y34)</f>
        <v>#DIV/0!</v>
      </c>
      <c r="AA32" s="21"/>
      <c r="AB32" s="19">
        <f t="shared" si="8"/>
        <v>0</v>
      </c>
      <c r="AC32" s="22">
        <f t="shared" si="9"/>
        <v>0</v>
      </c>
      <c r="AD32" s="19" t="e">
        <f t="shared" si="17"/>
        <v>#DIV/0!</v>
      </c>
      <c r="AE32" s="26" t="e">
        <f>AVERAGE(AD32:AD34)</f>
        <v>#DIV/0!</v>
      </c>
      <c r="AF32" s="21"/>
      <c r="AG32" s="19">
        <f t="shared" si="10"/>
        <v>0</v>
      </c>
      <c r="AH32" s="22">
        <f t="shared" si="11"/>
        <v>0</v>
      </c>
      <c r="AI32" s="19" t="e">
        <f t="shared" si="18"/>
        <v>#DIV/0!</v>
      </c>
      <c r="AJ32" s="26" t="e">
        <f>AVERAGE(AI32:AI34)</f>
        <v>#DIV/0!</v>
      </c>
      <c r="AK32" s="51">
        <v>7</v>
      </c>
      <c r="AL32" s="24">
        <f t="shared" si="12"/>
        <v>152</v>
      </c>
      <c r="AM32" s="24">
        <f t="shared" si="12"/>
        <v>30.4</v>
      </c>
      <c r="AN32" s="25">
        <f t="shared" si="12"/>
        <v>0.97021276595744688</v>
      </c>
      <c r="AO32" s="19">
        <f t="shared" si="19"/>
        <v>99.978074983556226</v>
      </c>
      <c r="AP32" s="26">
        <f>AVERAGE(AO32:AO34)</f>
        <v>83.336987502740627</v>
      </c>
    </row>
    <row r="33" spans="1:42" s="19" customFormat="1" ht="15.5" customHeight="1" thickTop="1" thickBot="1" x14ac:dyDescent="0.25">
      <c r="A33" s="59"/>
      <c r="B33" s="59"/>
      <c r="C33" s="51">
        <v>8</v>
      </c>
      <c r="D33" s="19">
        <v>5</v>
      </c>
      <c r="E33" s="19">
        <v>600</v>
      </c>
      <c r="F33" s="20">
        <v>18800</v>
      </c>
      <c r="G33" s="21">
        <v>152</v>
      </c>
      <c r="H33" s="19">
        <f t="shared" si="0"/>
        <v>30.4</v>
      </c>
      <c r="I33" s="22">
        <f t="shared" si="1"/>
        <v>0.97021276595744688</v>
      </c>
      <c r="J33" s="19">
        <f t="shared" si="13"/>
        <v>99.978074983556226</v>
      </c>
      <c r="K33" s="26">
        <f>STDEV(J32:J34)</f>
        <v>28.823209009971009</v>
      </c>
      <c r="L33" s="21"/>
      <c r="M33" s="19">
        <f t="shared" si="2"/>
        <v>0</v>
      </c>
      <c r="N33" s="22">
        <f t="shared" si="3"/>
        <v>0</v>
      </c>
      <c r="O33" s="19" t="e">
        <f t="shared" si="14"/>
        <v>#DIV/0!</v>
      </c>
      <c r="P33" s="26" t="e">
        <f>STDEV(O32:O34)</f>
        <v>#DIV/0!</v>
      </c>
      <c r="Q33" s="21"/>
      <c r="R33" s="19">
        <f t="shared" si="4"/>
        <v>0</v>
      </c>
      <c r="S33" s="22">
        <f t="shared" si="5"/>
        <v>0</v>
      </c>
      <c r="T33" s="19" t="e">
        <f t="shared" si="15"/>
        <v>#DIV/0!</v>
      </c>
      <c r="U33" s="26" t="e">
        <f>STDEV(T32:T34)</f>
        <v>#DIV/0!</v>
      </c>
      <c r="V33" s="21"/>
      <c r="W33" s="19">
        <f t="shared" si="6"/>
        <v>0</v>
      </c>
      <c r="X33" s="22">
        <f t="shared" si="7"/>
        <v>0</v>
      </c>
      <c r="Y33" s="19" t="e">
        <f t="shared" si="16"/>
        <v>#DIV/0!</v>
      </c>
      <c r="Z33" s="26" t="e">
        <f>STDEV(Y32:Y34)</f>
        <v>#DIV/0!</v>
      </c>
      <c r="AA33" s="21"/>
      <c r="AB33" s="19">
        <f t="shared" si="8"/>
        <v>0</v>
      </c>
      <c r="AC33" s="22">
        <f t="shared" si="9"/>
        <v>0</v>
      </c>
      <c r="AD33" s="19" t="e">
        <f t="shared" si="17"/>
        <v>#DIV/0!</v>
      </c>
      <c r="AE33" s="26" t="e">
        <f>STDEV(AD32:AD34)</f>
        <v>#DIV/0!</v>
      </c>
      <c r="AF33" s="21"/>
      <c r="AG33" s="19">
        <f t="shared" si="10"/>
        <v>0</v>
      </c>
      <c r="AH33" s="22">
        <f t="shared" si="11"/>
        <v>0</v>
      </c>
      <c r="AI33" s="19" t="e">
        <f t="shared" si="18"/>
        <v>#DIV/0!</v>
      </c>
      <c r="AJ33" s="26" t="e">
        <f>STDEV(AI32:AI34)</f>
        <v>#DIV/0!</v>
      </c>
      <c r="AK33" s="51">
        <v>8</v>
      </c>
      <c r="AL33" s="27">
        <f t="shared" si="12"/>
        <v>152</v>
      </c>
      <c r="AM33" s="27">
        <f t="shared" si="12"/>
        <v>30.4</v>
      </c>
      <c r="AN33" s="28">
        <f t="shared" si="12"/>
        <v>0.97021276595744688</v>
      </c>
      <c r="AO33" s="19">
        <f t="shared" si="19"/>
        <v>99.978074983556226</v>
      </c>
      <c r="AP33" s="26">
        <f>STDEV(AO32:AO34)</f>
        <v>28.823209009971009</v>
      </c>
    </row>
    <row r="34" spans="1:42" s="30" customFormat="1" ht="15.5" customHeight="1" thickTop="1" thickBot="1" x14ac:dyDescent="0.25">
      <c r="A34" s="64"/>
      <c r="B34" s="64"/>
      <c r="C34" s="52">
        <v>9</v>
      </c>
      <c r="D34" s="19">
        <v>5</v>
      </c>
      <c r="E34" s="19">
        <v>600</v>
      </c>
      <c r="F34" s="20">
        <v>18800</v>
      </c>
      <c r="G34" s="21">
        <v>76.099999999999994</v>
      </c>
      <c r="H34" s="30">
        <f t="shared" si="0"/>
        <v>15.219999999999999</v>
      </c>
      <c r="I34" s="31">
        <f t="shared" si="1"/>
        <v>0.48574468085106381</v>
      </c>
      <c r="J34" s="19">
        <f>H34/J$26*100</f>
        <v>50.054812541109406</v>
      </c>
      <c r="K34" s="32">
        <f>STDEV(I32:I34)</f>
        <v>0.27970777934995245</v>
      </c>
      <c r="L34" s="21"/>
      <c r="M34" s="30">
        <f t="shared" si="2"/>
        <v>0</v>
      </c>
      <c r="N34" s="31">
        <f t="shared" si="3"/>
        <v>0</v>
      </c>
      <c r="O34" s="19" t="e">
        <f t="shared" si="14"/>
        <v>#DIV/0!</v>
      </c>
      <c r="P34" s="32">
        <f>STDEV(N32:N34)</f>
        <v>0</v>
      </c>
      <c r="Q34" s="21"/>
      <c r="R34" s="30">
        <f t="shared" si="4"/>
        <v>0</v>
      </c>
      <c r="S34" s="31">
        <f t="shared" si="5"/>
        <v>0</v>
      </c>
      <c r="T34" s="19" t="e">
        <f t="shared" si="15"/>
        <v>#DIV/0!</v>
      </c>
      <c r="U34" s="32">
        <f>STDEV(S32:S34)</f>
        <v>0</v>
      </c>
      <c r="V34" s="21"/>
      <c r="W34" s="30">
        <f t="shared" si="6"/>
        <v>0</v>
      </c>
      <c r="X34" s="31">
        <f t="shared" si="7"/>
        <v>0</v>
      </c>
      <c r="Y34" s="19" t="e">
        <f t="shared" si="16"/>
        <v>#DIV/0!</v>
      </c>
      <c r="Z34" s="32">
        <f>STDEV(X32:X34)</f>
        <v>0</v>
      </c>
      <c r="AA34" s="21"/>
      <c r="AB34" s="30">
        <f t="shared" si="8"/>
        <v>0</v>
      </c>
      <c r="AC34" s="31">
        <f t="shared" si="9"/>
        <v>0</v>
      </c>
      <c r="AD34" s="19" t="e">
        <f t="shared" si="17"/>
        <v>#DIV/0!</v>
      </c>
      <c r="AE34" s="32">
        <f>STDEV(AC32:AC34)</f>
        <v>0</v>
      </c>
      <c r="AF34" s="21"/>
      <c r="AG34" s="30">
        <f t="shared" si="10"/>
        <v>0</v>
      </c>
      <c r="AH34" s="31">
        <f t="shared" si="11"/>
        <v>0</v>
      </c>
      <c r="AI34" s="19" t="e">
        <f t="shared" si="18"/>
        <v>#DIV/0!</v>
      </c>
      <c r="AJ34" s="32">
        <f>STDEV(AH32:AH34)</f>
        <v>0</v>
      </c>
      <c r="AK34" s="52">
        <v>9</v>
      </c>
      <c r="AL34" s="33">
        <f t="shared" si="12"/>
        <v>76.099999999999994</v>
      </c>
      <c r="AM34" s="33">
        <f t="shared" si="12"/>
        <v>15.219999999999999</v>
      </c>
      <c r="AN34" s="34">
        <f t="shared" si="12"/>
        <v>0.48574468085106381</v>
      </c>
      <c r="AO34" s="19">
        <f t="shared" si="19"/>
        <v>50.054812541109406</v>
      </c>
      <c r="AP34" s="32">
        <f>STDEV(AN32:AN34)</f>
        <v>0.27970777934995245</v>
      </c>
    </row>
    <row r="35" spans="1:42" s="19" customFormat="1" ht="17" thickTop="1" thickBot="1" x14ac:dyDescent="0.25">
      <c r="A35" s="58" t="s">
        <v>30</v>
      </c>
      <c r="B35" s="58"/>
      <c r="C35" s="46">
        <v>10</v>
      </c>
      <c r="D35" s="19">
        <v>5</v>
      </c>
      <c r="E35" s="19">
        <v>600</v>
      </c>
      <c r="F35" s="20">
        <v>18800</v>
      </c>
      <c r="G35" s="21">
        <v>152</v>
      </c>
      <c r="H35" s="19">
        <f t="shared" si="0"/>
        <v>30.4</v>
      </c>
      <c r="I35" s="22">
        <f t="shared" ref="I35:I40" si="20">(G35*$E35/$F35)/$D35</f>
        <v>0.97021276595744688</v>
      </c>
      <c r="J35" s="19">
        <f t="shared" si="13"/>
        <v>99.978074983556226</v>
      </c>
      <c r="K35" s="26">
        <f>AVERAGE(J35:J37)</f>
        <v>83.336987502740612</v>
      </c>
      <c r="L35" s="21"/>
      <c r="M35" s="19">
        <f t="shared" si="2"/>
        <v>0</v>
      </c>
      <c r="N35" s="22">
        <f t="shared" si="3"/>
        <v>0</v>
      </c>
      <c r="O35" s="19" t="e">
        <f t="shared" si="14"/>
        <v>#DIV/0!</v>
      </c>
      <c r="P35" s="26" t="e">
        <f>AVERAGE(O35:O37)</f>
        <v>#DIV/0!</v>
      </c>
      <c r="Q35" s="21"/>
      <c r="R35" s="19">
        <f t="shared" si="4"/>
        <v>0</v>
      </c>
      <c r="S35" s="22">
        <f t="shared" si="5"/>
        <v>0</v>
      </c>
      <c r="T35" s="19" t="e">
        <f t="shared" si="15"/>
        <v>#DIV/0!</v>
      </c>
      <c r="U35" s="26" t="e">
        <f>AVERAGE(T35:T37)</f>
        <v>#DIV/0!</v>
      </c>
      <c r="V35" s="21"/>
      <c r="W35" s="19">
        <f t="shared" si="6"/>
        <v>0</v>
      </c>
      <c r="X35" s="22">
        <f t="shared" si="7"/>
        <v>0</v>
      </c>
      <c r="Y35" s="19" t="e">
        <f t="shared" si="16"/>
        <v>#DIV/0!</v>
      </c>
      <c r="Z35" s="26" t="e">
        <f>AVERAGE(Y35:Y37)</f>
        <v>#DIV/0!</v>
      </c>
      <c r="AA35" s="21"/>
      <c r="AB35" s="19">
        <f t="shared" si="8"/>
        <v>0</v>
      </c>
      <c r="AC35" s="22">
        <f t="shared" si="9"/>
        <v>0</v>
      </c>
      <c r="AD35" s="19" t="e">
        <f t="shared" si="17"/>
        <v>#DIV/0!</v>
      </c>
      <c r="AE35" s="26" t="e">
        <f>AVERAGE(AD35:AD37)</f>
        <v>#DIV/0!</v>
      </c>
      <c r="AF35" s="21"/>
      <c r="AG35" s="19">
        <f t="shared" si="10"/>
        <v>0</v>
      </c>
      <c r="AH35" s="22">
        <f t="shared" si="11"/>
        <v>0</v>
      </c>
      <c r="AI35" s="19" t="e">
        <f t="shared" si="18"/>
        <v>#DIV/0!</v>
      </c>
      <c r="AJ35" s="26" t="e">
        <f>AVERAGE(AI35:AI37)</f>
        <v>#DIV/0!</v>
      </c>
      <c r="AK35" s="46">
        <v>10</v>
      </c>
      <c r="AL35" s="24">
        <f t="shared" si="12"/>
        <v>152</v>
      </c>
      <c r="AM35" s="24">
        <f t="shared" si="12"/>
        <v>30.4</v>
      </c>
      <c r="AN35" s="25">
        <f t="shared" si="12"/>
        <v>0.97021276595744688</v>
      </c>
      <c r="AO35" s="19">
        <f t="shared" si="19"/>
        <v>99.978074983556226</v>
      </c>
      <c r="AP35" s="26">
        <f>AVERAGE(AO35:AO37)</f>
        <v>83.336987502740612</v>
      </c>
    </row>
    <row r="36" spans="1:42" s="19" customFormat="1" ht="17" thickTop="1" thickBot="1" x14ac:dyDescent="0.25">
      <c r="A36" s="59"/>
      <c r="B36" s="59"/>
      <c r="C36" s="46">
        <v>11</v>
      </c>
      <c r="D36" s="19">
        <v>5</v>
      </c>
      <c r="E36" s="19">
        <v>600</v>
      </c>
      <c r="F36" s="20">
        <v>18800</v>
      </c>
      <c r="G36" s="21">
        <v>76.099999999999994</v>
      </c>
      <c r="H36" s="19">
        <f t="shared" si="0"/>
        <v>15.219999999999999</v>
      </c>
      <c r="I36" s="22">
        <f t="shared" si="20"/>
        <v>0.48574468085106381</v>
      </c>
      <c r="J36" s="19">
        <f t="shared" si="13"/>
        <v>50.054812541109406</v>
      </c>
      <c r="K36" s="26">
        <f>STDEV(J35:J37)</f>
        <v>28.82320900997107</v>
      </c>
      <c r="L36" s="21"/>
      <c r="M36" s="19">
        <f t="shared" si="2"/>
        <v>0</v>
      </c>
      <c r="N36" s="22">
        <f t="shared" si="3"/>
        <v>0</v>
      </c>
      <c r="O36" s="19" t="e">
        <f t="shared" si="14"/>
        <v>#DIV/0!</v>
      </c>
      <c r="P36" s="26" t="e">
        <f>STDEV(O35:O37)</f>
        <v>#DIV/0!</v>
      </c>
      <c r="Q36" s="21"/>
      <c r="R36" s="19">
        <f t="shared" si="4"/>
        <v>0</v>
      </c>
      <c r="S36" s="22">
        <f t="shared" si="5"/>
        <v>0</v>
      </c>
      <c r="T36" s="19" t="e">
        <f t="shared" si="15"/>
        <v>#DIV/0!</v>
      </c>
      <c r="U36" s="26" t="e">
        <f>STDEV(T35:T37)</f>
        <v>#DIV/0!</v>
      </c>
      <c r="V36" s="21"/>
      <c r="W36" s="19">
        <f t="shared" si="6"/>
        <v>0</v>
      </c>
      <c r="X36" s="22">
        <f t="shared" si="7"/>
        <v>0</v>
      </c>
      <c r="Y36" s="19" t="e">
        <f t="shared" si="16"/>
        <v>#DIV/0!</v>
      </c>
      <c r="Z36" s="26" t="e">
        <f>STDEV(Y35:Y37)</f>
        <v>#DIV/0!</v>
      </c>
      <c r="AA36" s="21"/>
      <c r="AB36" s="19">
        <f t="shared" si="8"/>
        <v>0</v>
      </c>
      <c r="AC36" s="22">
        <f t="shared" si="9"/>
        <v>0</v>
      </c>
      <c r="AD36" s="19" t="e">
        <f t="shared" si="17"/>
        <v>#DIV/0!</v>
      </c>
      <c r="AE36" s="26" t="e">
        <f>STDEV(AD35:AD37)</f>
        <v>#DIV/0!</v>
      </c>
      <c r="AF36" s="21"/>
      <c r="AG36" s="19">
        <f t="shared" si="10"/>
        <v>0</v>
      </c>
      <c r="AH36" s="22">
        <f t="shared" si="11"/>
        <v>0</v>
      </c>
      <c r="AI36" s="19" t="e">
        <f t="shared" si="18"/>
        <v>#DIV/0!</v>
      </c>
      <c r="AJ36" s="26" t="e">
        <f>STDEV(AI35:AI37)</f>
        <v>#DIV/0!</v>
      </c>
      <c r="AK36" s="46">
        <v>11</v>
      </c>
      <c r="AL36" s="27">
        <f t="shared" si="12"/>
        <v>76.099999999999994</v>
      </c>
      <c r="AM36" s="27">
        <f t="shared" si="12"/>
        <v>15.219999999999999</v>
      </c>
      <c r="AN36" s="28">
        <f t="shared" si="12"/>
        <v>0.48574468085106381</v>
      </c>
      <c r="AO36" s="19">
        <f t="shared" si="19"/>
        <v>50.054812541109406</v>
      </c>
      <c r="AP36" s="26">
        <f>STDEV(AO35:AO37)</f>
        <v>28.82320900997107</v>
      </c>
    </row>
    <row r="37" spans="1:42" s="30" customFormat="1" ht="17" thickTop="1" thickBot="1" x14ac:dyDescent="0.25">
      <c r="A37" s="60"/>
      <c r="B37" s="60"/>
      <c r="C37" s="47">
        <v>12</v>
      </c>
      <c r="D37" s="19">
        <v>5</v>
      </c>
      <c r="E37" s="19">
        <v>600</v>
      </c>
      <c r="F37" s="20">
        <v>18800</v>
      </c>
      <c r="G37" s="21">
        <v>152</v>
      </c>
      <c r="H37" s="30">
        <f t="shared" si="0"/>
        <v>30.4</v>
      </c>
      <c r="I37" s="31">
        <f t="shared" si="20"/>
        <v>0.97021276595744688</v>
      </c>
      <c r="J37" s="19">
        <f t="shared" si="13"/>
        <v>99.978074983556226</v>
      </c>
      <c r="K37" s="32">
        <f>STDEV(I35:I37)</f>
        <v>0.27970777934995245</v>
      </c>
      <c r="L37" s="21"/>
      <c r="M37" s="30">
        <f t="shared" si="2"/>
        <v>0</v>
      </c>
      <c r="N37" s="31">
        <f t="shared" si="3"/>
        <v>0</v>
      </c>
      <c r="O37" s="19" t="e">
        <f t="shared" si="14"/>
        <v>#DIV/0!</v>
      </c>
      <c r="P37" s="32">
        <f>STDEV(N35:N37)</f>
        <v>0</v>
      </c>
      <c r="Q37" s="21"/>
      <c r="R37" s="30">
        <f t="shared" si="4"/>
        <v>0</v>
      </c>
      <c r="S37" s="31">
        <f t="shared" si="5"/>
        <v>0</v>
      </c>
      <c r="T37" s="19" t="e">
        <f t="shared" si="15"/>
        <v>#DIV/0!</v>
      </c>
      <c r="U37" s="32">
        <f>STDEV(S35:S37)</f>
        <v>0</v>
      </c>
      <c r="V37" s="21"/>
      <c r="W37" s="30">
        <f t="shared" si="6"/>
        <v>0</v>
      </c>
      <c r="X37" s="31">
        <f t="shared" si="7"/>
        <v>0</v>
      </c>
      <c r="Y37" s="19" t="e">
        <f t="shared" si="16"/>
        <v>#DIV/0!</v>
      </c>
      <c r="Z37" s="32">
        <f>STDEV(X35:X37)</f>
        <v>0</v>
      </c>
      <c r="AA37" s="21"/>
      <c r="AB37" s="30">
        <f t="shared" si="8"/>
        <v>0</v>
      </c>
      <c r="AC37" s="31">
        <f t="shared" si="9"/>
        <v>0</v>
      </c>
      <c r="AD37" s="19" t="e">
        <f t="shared" si="17"/>
        <v>#DIV/0!</v>
      </c>
      <c r="AE37" s="32">
        <f>STDEV(AC35:AC37)</f>
        <v>0</v>
      </c>
      <c r="AF37" s="21"/>
      <c r="AG37" s="30">
        <f t="shared" si="10"/>
        <v>0</v>
      </c>
      <c r="AH37" s="31">
        <f t="shared" si="11"/>
        <v>0</v>
      </c>
      <c r="AI37" s="19" t="e">
        <f t="shared" si="18"/>
        <v>#DIV/0!</v>
      </c>
      <c r="AJ37" s="32">
        <f>STDEV(AH35:AH37)</f>
        <v>0</v>
      </c>
      <c r="AK37" s="47">
        <v>12</v>
      </c>
      <c r="AL37" s="33">
        <f t="shared" si="12"/>
        <v>152</v>
      </c>
      <c r="AM37" s="33">
        <f t="shared" si="12"/>
        <v>30.4</v>
      </c>
      <c r="AN37" s="34">
        <f t="shared" si="12"/>
        <v>0.97021276595744688</v>
      </c>
      <c r="AO37" s="19">
        <f t="shared" si="19"/>
        <v>99.978074983556226</v>
      </c>
      <c r="AP37" s="32">
        <f>STDEV(AN35:AN37)</f>
        <v>0.27970777934995245</v>
      </c>
    </row>
    <row r="38" spans="1:42" s="19" customFormat="1" ht="17" thickTop="1" thickBot="1" x14ac:dyDescent="0.25">
      <c r="A38" s="58" t="s">
        <v>31</v>
      </c>
      <c r="B38" s="58"/>
      <c r="C38" s="53">
        <v>13</v>
      </c>
      <c r="D38" s="19">
        <v>5</v>
      </c>
      <c r="E38" s="19">
        <v>600</v>
      </c>
      <c r="F38" s="20">
        <v>18800</v>
      </c>
      <c r="G38" s="21">
        <v>76.099999999999994</v>
      </c>
      <c r="H38" s="19">
        <f t="shared" si="0"/>
        <v>15.219999999999999</v>
      </c>
      <c r="I38" s="22">
        <f t="shared" si="20"/>
        <v>0.48574468085106381</v>
      </c>
      <c r="J38" s="19">
        <f>H38/J$26*100</f>
        <v>50.054812541109406</v>
      </c>
      <c r="K38" s="26">
        <f>AVERAGE(J38:J40)</f>
        <v>83.336987502740612</v>
      </c>
      <c r="L38" s="21"/>
      <c r="M38" s="19">
        <f t="shared" si="2"/>
        <v>0</v>
      </c>
      <c r="N38" s="22">
        <f t="shared" si="3"/>
        <v>0</v>
      </c>
      <c r="O38" s="19" t="e">
        <f t="shared" si="14"/>
        <v>#DIV/0!</v>
      </c>
      <c r="P38" s="26" t="e">
        <f>AVERAGE(O38:O40)</f>
        <v>#DIV/0!</v>
      </c>
      <c r="Q38" s="21"/>
      <c r="R38" s="19">
        <f t="shared" si="4"/>
        <v>0</v>
      </c>
      <c r="S38" s="22">
        <f t="shared" si="5"/>
        <v>0</v>
      </c>
      <c r="T38" s="19" t="e">
        <f t="shared" si="15"/>
        <v>#DIV/0!</v>
      </c>
      <c r="U38" s="26" t="e">
        <f>AVERAGE(T38:T40)</f>
        <v>#DIV/0!</v>
      </c>
      <c r="V38" s="21"/>
      <c r="W38" s="19">
        <f t="shared" si="6"/>
        <v>0</v>
      </c>
      <c r="X38" s="22">
        <f t="shared" si="7"/>
        <v>0</v>
      </c>
      <c r="Y38" s="19" t="e">
        <f t="shared" si="16"/>
        <v>#DIV/0!</v>
      </c>
      <c r="Z38" s="26" t="e">
        <f>AVERAGE(Y38:Y40)</f>
        <v>#DIV/0!</v>
      </c>
      <c r="AA38" s="21"/>
      <c r="AB38" s="19">
        <f t="shared" si="8"/>
        <v>0</v>
      </c>
      <c r="AC38" s="22">
        <f t="shared" si="9"/>
        <v>0</v>
      </c>
      <c r="AD38" s="19" t="e">
        <f t="shared" si="17"/>
        <v>#DIV/0!</v>
      </c>
      <c r="AE38" s="26" t="e">
        <f>AVERAGE(AD38:AD40)</f>
        <v>#DIV/0!</v>
      </c>
      <c r="AF38" s="21"/>
      <c r="AG38" s="19">
        <f t="shared" si="10"/>
        <v>0</v>
      </c>
      <c r="AH38" s="22">
        <f t="shared" si="11"/>
        <v>0</v>
      </c>
      <c r="AI38" s="19" t="e">
        <f t="shared" si="18"/>
        <v>#DIV/0!</v>
      </c>
      <c r="AJ38" s="26" t="e">
        <f>AVERAGE(AI38:AI40)</f>
        <v>#DIV/0!</v>
      </c>
      <c r="AK38" s="53">
        <v>13</v>
      </c>
      <c r="AL38" s="24">
        <f t="shared" si="12"/>
        <v>76.099999999999994</v>
      </c>
      <c r="AM38" s="24">
        <f t="shared" si="12"/>
        <v>15.219999999999999</v>
      </c>
      <c r="AN38" s="25">
        <f t="shared" si="12"/>
        <v>0.48574468085106381</v>
      </c>
      <c r="AO38" s="19">
        <f t="shared" si="19"/>
        <v>50.054812541109406</v>
      </c>
      <c r="AP38" s="26">
        <f>AVERAGE(AO38:AO40)</f>
        <v>83.336987502740612</v>
      </c>
    </row>
    <row r="39" spans="1:42" s="19" customFormat="1" ht="17" thickTop="1" thickBot="1" x14ac:dyDescent="0.25">
      <c r="A39" s="59"/>
      <c r="B39" s="59"/>
      <c r="C39" s="53">
        <v>14</v>
      </c>
      <c r="D39" s="19">
        <v>5</v>
      </c>
      <c r="E39" s="19">
        <v>600</v>
      </c>
      <c r="F39" s="20">
        <v>18800</v>
      </c>
      <c r="G39" s="21">
        <v>152</v>
      </c>
      <c r="H39" s="19">
        <f t="shared" si="0"/>
        <v>30.4</v>
      </c>
      <c r="I39" s="22">
        <f t="shared" si="20"/>
        <v>0.97021276595744688</v>
      </c>
      <c r="J39" s="19">
        <f t="shared" ref="J39:J40" si="21">H39/J$26*100</f>
        <v>99.978074983556226</v>
      </c>
      <c r="K39" s="26">
        <f>STDEV(J38:J40)</f>
        <v>28.82320900997107</v>
      </c>
      <c r="L39" s="21"/>
      <c r="M39" s="19">
        <f t="shared" si="2"/>
        <v>0</v>
      </c>
      <c r="N39" s="22">
        <f t="shared" si="3"/>
        <v>0</v>
      </c>
      <c r="O39" s="19" t="e">
        <f t="shared" si="14"/>
        <v>#DIV/0!</v>
      </c>
      <c r="P39" s="26" t="e">
        <f>STDEV(O38:O40)</f>
        <v>#DIV/0!</v>
      </c>
      <c r="Q39" s="21"/>
      <c r="R39" s="19">
        <f t="shared" si="4"/>
        <v>0</v>
      </c>
      <c r="S39" s="22">
        <f t="shared" si="5"/>
        <v>0</v>
      </c>
      <c r="T39" s="19" t="e">
        <f t="shared" si="15"/>
        <v>#DIV/0!</v>
      </c>
      <c r="U39" s="26" t="e">
        <f>STDEV(T38:T40)</f>
        <v>#DIV/0!</v>
      </c>
      <c r="V39" s="21"/>
      <c r="W39" s="19">
        <f t="shared" si="6"/>
        <v>0</v>
      </c>
      <c r="X39" s="22">
        <f t="shared" si="7"/>
        <v>0</v>
      </c>
      <c r="Y39" s="19" t="e">
        <f t="shared" si="16"/>
        <v>#DIV/0!</v>
      </c>
      <c r="Z39" s="26" t="e">
        <f>STDEV(Y38:Y40)</f>
        <v>#DIV/0!</v>
      </c>
      <c r="AA39" s="21"/>
      <c r="AB39" s="19">
        <f t="shared" si="8"/>
        <v>0</v>
      </c>
      <c r="AC39" s="22">
        <f t="shared" si="9"/>
        <v>0</v>
      </c>
      <c r="AD39" s="19" t="e">
        <f t="shared" si="17"/>
        <v>#DIV/0!</v>
      </c>
      <c r="AE39" s="26" t="e">
        <f>STDEV(AD38:AD40)</f>
        <v>#DIV/0!</v>
      </c>
      <c r="AF39" s="21"/>
      <c r="AG39" s="19">
        <f t="shared" si="10"/>
        <v>0</v>
      </c>
      <c r="AH39" s="22">
        <f t="shared" si="11"/>
        <v>0</v>
      </c>
      <c r="AI39" s="19" t="e">
        <f t="shared" si="18"/>
        <v>#DIV/0!</v>
      </c>
      <c r="AJ39" s="26" t="e">
        <f>STDEV(AI38:AI40)</f>
        <v>#DIV/0!</v>
      </c>
      <c r="AK39" s="53">
        <v>14</v>
      </c>
      <c r="AL39" s="27">
        <f t="shared" si="12"/>
        <v>152</v>
      </c>
      <c r="AM39" s="27">
        <f t="shared" si="12"/>
        <v>30.4</v>
      </c>
      <c r="AN39" s="28">
        <f t="shared" si="12"/>
        <v>0.97021276595744688</v>
      </c>
      <c r="AO39" s="19">
        <f t="shared" si="19"/>
        <v>99.978074983556226</v>
      </c>
      <c r="AP39" s="26">
        <f>STDEV(AO38:AO40)</f>
        <v>28.82320900997107</v>
      </c>
    </row>
    <row r="40" spans="1:42" s="30" customFormat="1" ht="17" thickTop="1" thickBot="1" x14ac:dyDescent="0.25">
      <c r="A40" s="60"/>
      <c r="B40" s="60"/>
      <c r="C40" s="54">
        <v>15</v>
      </c>
      <c r="D40" s="19">
        <v>5</v>
      </c>
      <c r="E40" s="19">
        <v>600</v>
      </c>
      <c r="F40" s="20">
        <v>18800</v>
      </c>
      <c r="G40" s="21">
        <v>152</v>
      </c>
      <c r="H40" s="30">
        <f t="shared" si="0"/>
        <v>30.4</v>
      </c>
      <c r="I40" s="31">
        <f t="shared" si="20"/>
        <v>0.97021276595744688</v>
      </c>
      <c r="J40" s="19">
        <f t="shared" si="21"/>
        <v>99.978074983556226</v>
      </c>
      <c r="K40" s="32">
        <f>STDEV(I38:I40)</f>
        <v>0.27970777934995245</v>
      </c>
      <c r="L40" s="21"/>
      <c r="M40" s="30">
        <f t="shared" si="2"/>
        <v>0</v>
      </c>
      <c r="N40" s="31">
        <f t="shared" si="3"/>
        <v>0</v>
      </c>
      <c r="O40" s="19" t="e">
        <f t="shared" si="14"/>
        <v>#DIV/0!</v>
      </c>
      <c r="P40" s="32">
        <f>STDEV(N38:N40)</f>
        <v>0</v>
      </c>
      <c r="Q40" s="21"/>
      <c r="R40" s="30">
        <f t="shared" si="4"/>
        <v>0</v>
      </c>
      <c r="S40" s="31">
        <f t="shared" si="5"/>
        <v>0</v>
      </c>
      <c r="T40" s="19" t="e">
        <f t="shared" si="15"/>
        <v>#DIV/0!</v>
      </c>
      <c r="U40" s="32">
        <f>STDEV(S38:S40)</f>
        <v>0</v>
      </c>
      <c r="V40" s="21"/>
      <c r="W40" s="30">
        <f t="shared" si="6"/>
        <v>0</v>
      </c>
      <c r="X40" s="31">
        <f t="shared" si="7"/>
        <v>0</v>
      </c>
      <c r="Y40" s="19" t="e">
        <f t="shared" si="16"/>
        <v>#DIV/0!</v>
      </c>
      <c r="Z40" s="32">
        <f>STDEV(X38:X40)</f>
        <v>0</v>
      </c>
      <c r="AA40" s="21"/>
      <c r="AB40" s="30">
        <f t="shared" si="8"/>
        <v>0</v>
      </c>
      <c r="AC40" s="31">
        <f t="shared" si="9"/>
        <v>0</v>
      </c>
      <c r="AD40" s="19" t="e">
        <f t="shared" si="17"/>
        <v>#DIV/0!</v>
      </c>
      <c r="AE40" s="32">
        <f>STDEV(AC38:AC40)</f>
        <v>0</v>
      </c>
      <c r="AF40" s="21"/>
      <c r="AG40" s="30">
        <f t="shared" si="10"/>
        <v>0</v>
      </c>
      <c r="AH40" s="31">
        <f t="shared" si="11"/>
        <v>0</v>
      </c>
      <c r="AI40" s="19" t="e">
        <f t="shared" si="18"/>
        <v>#DIV/0!</v>
      </c>
      <c r="AJ40" s="32">
        <f>STDEV(AH38:AH40)</f>
        <v>0</v>
      </c>
      <c r="AK40" s="54">
        <v>15</v>
      </c>
      <c r="AL40" s="33">
        <f t="shared" si="12"/>
        <v>152</v>
      </c>
      <c r="AM40" s="33">
        <f t="shared" si="12"/>
        <v>30.4</v>
      </c>
      <c r="AN40" s="34">
        <f t="shared" si="12"/>
        <v>0.97021276595744688</v>
      </c>
      <c r="AO40" s="19">
        <f t="shared" si="19"/>
        <v>99.978074983556226</v>
      </c>
      <c r="AP40" s="32">
        <f>STDEV(AN38:AN40)</f>
        <v>0.27970777934995245</v>
      </c>
    </row>
    <row r="41" spans="1:42" x14ac:dyDescent="0.2">
      <c r="F41"/>
      <c r="K41"/>
      <c r="P41"/>
      <c r="U41"/>
      <c r="Z41"/>
      <c r="AE41"/>
      <c r="AJ41"/>
    </row>
    <row r="42" spans="1:42" x14ac:dyDescent="0.2">
      <c r="F42"/>
      <c r="K42"/>
      <c r="P42"/>
      <c r="U42"/>
      <c r="Z42"/>
      <c r="AE42"/>
      <c r="AJ42"/>
    </row>
    <row r="43" spans="1:42" x14ac:dyDescent="0.2"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U43"/>
      <c r="Z43"/>
      <c r="AE43"/>
      <c r="AJ43"/>
    </row>
    <row r="44" spans="1:42" x14ac:dyDescent="0.2">
      <c r="E44" s="19"/>
      <c r="F44" s="19"/>
      <c r="G44" s="19"/>
      <c r="H44" s="19"/>
      <c r="I44" s="19"/>
      <c r="J44" s="56" t="s">
        <v>44</v>
      </c>
      <c r="K44" s="56"/>
      <c r="L44" s="56"/>
      <c r="M44" s="56"/>
      <c r="N44" s="56"/>
      <c r="O44" s="56"/>
      <c r="P44" s="56"/>
      <c r="U44"/>
      <c r="Z44"/>
      <c r="AE44"/>
      <c r="AJ44"/>
    </row>
    <row r="45" spans="1:42" ht="15" customHeight="1" x14ac:dyDescent="0.2">
      <c r="E45" s="19"/>
      <c r="F45" s="19"/>
      <c r="G45" s="19"/>
      <c r="H45" s="19"/>
      <c r="I45" s="19"/>
      <c r="J45" s="37" t="s">
        <v>7</v>
      </c>
      <c r="K45" s="37" t="s">
        <v>8</v>
      </c>
      <c r="L45" s="37" t="s">
        <v>9</v>
      </c>
      <c r="M45" s="37" t="s">
        <v>10</v>
      </c>
      <c r="N45" s="37" t="s">
        <v>11</v>
      </c>
      <c r="O45" s="38" t="s">
        <v>12</v>
      </c>
      <c r="P45" s="37" t="s">
        <v>23</v>
      </c>
      <c r="U45"/>
      <c r="Z45"/>
      <c r="AE45"/>
      <c r="AJ45"/>
    </row>
    <row r="46" spans="1:42" ht="15" customHeight="1" x14ac:dyDescent="0.2">
      <c r="E46" s="55" t="s">
        <v>28</v>
      </c>
      <c r="F46" s="55"/>
      <c r="G46" s="55"/>
      <c r="H46" s="56" t="s">
        <v>24</v>
      </c>
      <c r="I46" s="26" t="s">
        <v>25</v>
      </c>
      <c r="J46" s="19">
        <f>K29</f>
        <v>66.695900021925013</v>
      </c>
      <c r="K46" s="19" t="e">
        <f>P29</f>
        <v>#DIV/0!</v>
      </c>
      <c r="L46" s="19" t="e">
        <f>U29</f>
        <v>#DIV/0!</v>
      </c>
      <c r="M46" s="19" t="e">
        <f>Z29</f>
        <v>#DIV/0!</v>
      </c>
      <c r="N46" s="19" t="e">
        <f>AE29</f>
        <v>#DIV/0!</v>
      </c>
      <c r="O46" s="19" t="e">
        <f>AJ29</f>
        <v>#DIV/0!</v>
      </c>
      <c r="P46" s="39">
        <f>AP29</f>
        <v>66.695900021925013</v>
      </c>
      <c r="U46"/>
      <c r="Z46"/>
      <c r="AE46"/>
      <c r="AJ46"/>
    </row>
    <row r="47" spans="1:42" ht="16" thickBot="1" x14ac:dyDescent="0.25">
      <c r="E47" s="55"/>
      <c r="F47" s="55"/>
      <c r="G47" s="55"/>
      <c r="H47" s="57"/>
      <c r="I47" s="40" t="s">
        <v>26</v>
      </c>
      <c r="J47" s="12">
        <f>STDEV(J29:J31)</f>
        <v>28.823209009970991</v>
      </c>
      <c r="K47" s="12" t="e">
        <f>P30</f>
        <v>#DIV/0!</v>
      </c>
      <c r="L47" s="12" t="e">
        <f>U30</f>
        <v>#DIV/0!</v>
      </c>
      <c r="M47" s="12" t="e">
        <f>Z30</f>
        <v>#DIV/0!</v>
      </c>
      <c r="N47" s="12" t="e">
        <f>AE30</f>
        <v>#DIV/0!</v>
      </c>
      <c r="O47" s="12" t="e">
        <f>AJ30</f>
        <v>#DIV/0!</v>
      </c>
      <c r="P47" s="40">
        <f>AP30</f>
        <v>28.823209009970991</v>
      </c>
      <c r="U47"/>
      <c r="Z47"/>
      <c r="AE47"/>
      <c r="AJ47"/>
    </row>
    <row r="48" spans="1:42" ht="16" thickTop="1" x14ac:dyDescent="0.2">
      <c r="E48" s="55" t="s">
        <v>55</v>
      </c>
      <c r="F48" s="55"/>
      <c r="G48" s="55"/>
      <c r="H48" s="56" t="s">
        <v>24</v>
      </c>
      <c r="I48" s="26" t="s">
        <v>25</v>
      </c>
      <c r="J48" s="19">
        <f>K32</f>
        <v>83.336987502740627</v>
      </c>
      <c r="K48" s="19" t="e">
        <f>P32</f>
        <v>#DIV/0!</v>
      </c>
      <c r="L48" s="19" t="e">
        <f>U32</f>
        <v>#DIV/0!</v>
      </c>
      <c r="M48" s="19" t="e">
        <f>Z32</f>
        <v>#DIV/0!</v>
      </c>
      <c r="N48" s="19" t="e">
        <f>AE32</f>
        <v>#DIV/0!</v>
      </c>
      <c r="O48" s="19" t="e">
        <f>AJ32</f>
        <v>#DIV/0!</v>
      </c>
      <c r="P48" s="26">
        <f>AP32</f>
        <v>83.336987502740627</v>
      </c>
      <c r="U48"/>
      <c r="Z48"/>
      <c r="AE48"/>
      <c r="AJ48"/>
    </row>
    <row r="49" spans="3:36" ht="16" thickBot="1" x14ac:dyDescent="0.25">
      <c r="E49" s="55"/>
      <c r="F49" s="55"/>
      <c r="G49" s="55"/>
      <c r="H49" s="57"/>
      <c r="I49" s="40" t="s">
        <v>26</v>
      </c>
      <c r="J49" s="19">
        <f>K33</f>
        <v>28.823209009971009</v>
      </c>
      <c r="K49" s="19" t="e">
        <f>P33</f>
        <v>#DIV/0!</v>
      </c>
      <c r="L49" s="19" t="e">
        <f>U33</f>
        <v>#DIV/0!</v>
      </c>
      <c r="M49" s="19" t="e">
        <f>Z33</f>
        <v>#DIV/0!</v>
      </c>
      <c r="N49" s="19" t="e">
        <f>AE33</f>
        <v>#DIV/0!</v>
      </c>
      <c r="O49" s="19" t="e">
        <f>AJ33</f>
        <v>#DIV/0!</v>
      </c>
      <c r="P49" s="26">
        <f>AP33</f>
        <v>28.823209009971009</v>
      </c>
      <c r="U49"/>
      <c r="Z49"/>
      <c r="AE49"/>
      <c r="AJ49"/>
    </row>
    <row r="50" spans="3:36" ht="16" thickTop="1" x14ac:dyDescent="0.2">
      <c r="E50" s="55" t="s">
        <v>30</v>
      </c>
      <c r="F50" s="55"/>
      <c r="G50" s="55"/>
      <c r="H50" s="56" t="s">
        <v>24</v>
      </c>
      <c r="I50" s="26" t="s">
        <v>25</v>
      </c>
      <c r="J50" s="19">
        <f>K35</f>
        <v>83.336987502740612</v>
      </c>
      <c r="K50" s="19" t="e">
        <f>P35</f>
        <v>#DIV/0!</v>
      </c>
      <c r="L50" s="19" t="e">
        <f>U35</f>
        <v>#DIV/0!</v>
      </c>
      <c r="M50" s="19" t="e">
        <f>Z35</f>
        <v>#DIV/0!</v>
      </c>
      <c r="N50" s="19" t="e">
        <f>AE35</f>
        <v>#DIV/0!</v>
      </c>
      <c r="O50" s="19" t="e">
        <f>AJ35</f>
        <v>#DIV/0!</v>
      </c>
      <c r="P50" s="26">
        <f>AP35</f>
        <v>83.336987502740612</v>
      </c>
      <c r="U50"/>
      <c r="Z50"/>
      <c r="AE50"/>
      <c r="AJ50"/>
    </row>
    <row r="51" spans="3:36" ht="16" thickBot="1" x14ac:dyDescent="0.25">
      <c r="D51" s="19"/>
      <c r="E51" s="55"/>
      <c r="F51" s="55"/>
      <c r="G51" s="55"/>
      <c r="H51" s="57"/>
      <c r="I51" s="40" t="s">
        <v>26</v>
      </c>
      <c r="J51" s="19">
        <f>K36</f>
        <v>28.82320900997107</v>
      </c>
      <c r="K51" s="19" t="e">
        <f>P36</f>
        <v>#DIV/0!</v>
      </c>
      <c r="L51" s="19" t="e">
        <f>U36</f>
        <v>#DIV/0!</v>
      </c>
      <c r="M51" s="19" t="e">
        <f>Z36</f>
        <v>#DIV/0!</v>
      </c>
      <c r="N51" s="19" t="e">
        <f>AE36</f>
        <v>#DIV/0!</v>
      </c>
      <c r="O51" s="19" t="e">
        <f>AJ36</f>
        <v>#DIV/0!</v>
      </c>
      <c r="P51" s="26">
        <f>AP36</f>
        <v>28.82320900997107</v>
      </c>
      <c r="U51"/>
      <c r="Z51"/>
      <c r="AE51"/>
      <c r="AJ51"/>
    </row>
    <row r="52" spans="3:36" ht="16" thickTop="1" x14ac:dyDescent="0.2">
      <c r="C52" s="41"/>
      <c r="D52" s="19"/>
      <c r="E52" s="55" t="s">
        <v>31</v>
      </c>
      <c r="F52" s="55"/>
      <c r="G52" s="55"/>
      <c r="H52" s="56" t="s">
        <v>24</v>
      </c>
      <c r="I52" s="26" t="s">
        <v>25</v>
      </c>
      <c r="J52" s="19">
        <f>K38</f>
        <v>83.336987502740612</v>
      </c>
      <c r="K52" s="19" t="e">
        <f>P38</f>
        <v>#DIV/0!</v>
      </c>
      <c r="L52" s="19" t="e">
        <f>U38</f>
        <v>#DIV/0!</v>
      </c>
      <c r="M52" s="19" t="e">
        <f>Z38</f>
        <v>#DIV/0!</v>
      </c>
      <c r="N52" s="19" t="e">
        <f>AE38</f>
        <v>#DIV/0!</v>
      </c>
      <c r="O52" s="19" t="e">
        <f>AJ38</f>
        <v>#DIV/0!</v>
      </c>
      <c r="P52" s="19">
        <f>AP38</f>
        <v>83.336987502740612</v>
      </c>
      <c r="U52"/>
      <c r="Z52"/>
      <c r="AE52"/>
      <c r="AJ52"/>
    </row>
    <row r="53" spans="3:36" ht="16" thickBot="1" x14ac:dyDescent="0.25">
      <c r="C53" s="41"/>
      <c r="D53" s="19"/>
      <c r="E53" s="55"/>
      <c r="F53" s="55"/>
      <c r="G53" s="55"/>
      <c r="H53" s="57"/>
      <c r="I53" s="40" t="s">
        <v>26</v>
      </c>
      <c r="J53" s="19">
        <f>STDEV(J38:J40)</f>
        <v>28.82320900997107</v>
      </c>
      <c r="K53" s="19" t="e">
        <f>P39</f>
        <v>#DIV/0!</v>
      </c>
      <c r="L53" s="19" t="e">
        <f>U39</f>
        <v>#DIV/0!</v>
      </c>
      <c r="M53" s="19" t="e">
        <f>Z39</f>
        <v>#DIV/0!</v>
      </c>
      <c r="N53" s="19" t="e">
        <f>AE39</f>
        <v>#DIV/0!</v>
      </c>
      <c r="O53" s="19" t="e">
        <f>AJ39</f>
        <v>#DIV/0!</v>
      </c>
      <c r="P53" s="19">
        <f>AP39</f>
        <v>28.82320900997107</v>
      </c>
      <c r="U53"/>
      <c r="Z53"/>
      <c r="AE53"/>
      <c r="AJ53"/>
    </row>
    <row r="54" spans="3:36" ht="16" thickTop="1" x14ac:dyDescent="0.2">
      <c r="C54" s="41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U54"/>
      <c r="Z54"/>
      <c r="AE54"/>
      <c r="AJ54"/>
    </row>
    <row r="55" spans="3:36" x14ac:dyDescent="0.2">
      <c r="C55" s="41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U55"/>
      <c r="Z55"/>
      <c r="AE55"/>
      <c r="AJ55"/>
    </row>
    <row r="56" spans="3:36" x14ac:dyDescent="0.2">
      <c r="C56" s="41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U56"/>
      <c r="Z56"/>
      <c r="AE56"/>
      <c r="AJ56"/>
    </row>
    <row r="57" spans="3:36" x14ac:dyDescent="0.2">
      <c r="C57" s="41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U57"/>
      <c r="Z57"/>
      <c r="AE57"/>
      <c r="AJ57"/>
    </row>
    <row r="58" spans="3:36" x14ac:dyDescent="0.2">
      <c r="C58" s="41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U58"/>
      <c r="Z58"/>
      <c r="AE58"/>
      <c r="AJ58"/>
    </row>
    <row r="59" spans="3:36" x14ac:dyDescent="0.2">
      <c r="C59" s="4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U59"/>
      <c r="Z59"/>
      <c r="AE59"/>
      <c r="AJ59"/>
    </row>
    <row r="60" spans="3:36" x14ac:dyDescent="0.2">
      <c r="C60" s="41"/>
      <c r="D60" s="19"/>
      <c r="E60" s="19"/>
      <c r="F60" s="19"/>
      <c r="G60" s="19"/>
      <c r="H60" s="19"/>
      <c r="I60" s="19"/>
      <c r="J60" s="56" t="s">
        <v>44</v>
      </c>
      <c r="K60" s="56"/>
      <c r="L60" s="56"/>
      <c r="M60" s="56"/>
      <c r="N60" s="56"/>
      <c r="O60" s="56"/>
      <c r="P60" s="56"/>
      <c r="U60"/>
      <c r="Z60"/>
      <c r="AE60"/>
      <c r="AJ60"/>
    </row>
    <row r="61" spans="3:36" x14ac:dyDescent="0.2">
      <c r="C61" s="41"/>
      <c r="D61" s="19"/>
      <c r="E61" s="19"/>
      <c r="F61" s="19"/>
      <c r="G61" s="19"/>
      <c r="H61" s="61"/>
      <c r="I61" s="62"/>
      <c r="J61" s="37" t="s">
        <v>7</v>
      </c>
      <c r="K61" s="37" t="s">
        <v>8</v>
      </c>
      <c r="L61" s="37" t="s">
        <v>9</v>
      </c>
      <c r="M61" s="37" t="s">
        <v>10</v>
      </c>
      <c r="N61" s="37" t="s">
        <v>11</v>
      </c>
      <c r="O61" s="38" t="s">
        <v>12</v>
      </c>
      <c r="P61" s="37" t="s">
        <v>23</v>
      </c>
      <c r="U61"/>
      <c r="Z61"/>
      <c r="AE61"/>
      <c r="AJ61"/>
    </row>
    <row r="62" spans="3:36" x14ac:dyDescent="0.2">
      <c r="C62" s="41"/>
      <c r="D62" s="19"/>
      <c r="E62" s="55" t="s">
        <v>22</v>
      </c>
      <c r="F62" s="55"/>
      <c r="G62" s="55"/>
      <c r="H62" s="56" t="s">
        <v>27</v>
      </c>
      <c r="I62" s="26" t="s">
        <v>25</v>
      </c>
      <c r="J62" s="42">
        <f>K26</f>
        <v>0.97042553191489367</v>
      </c>
      <c r="K62" s="42">
        <f>P26</f>
        <v>0</v>
      </c>
      <c r="L62" s="42">
        <f>U26</f>
        <v>0</v>
      </c>
      <c r="M62" s="42">
        <f>Z26</f>
        <v>0</v>
      </c>
      <c r="N62" s="42">
        <f>AE26</f>
        <v>0</v>
      </c>
      <c r="O62" s="42">
        <f>AJ26</f>
        <v>0</v>
      </c>
      <c r="P62" s="43">
        <f>AP26</f>
        <v>0.97042553191489367</v>
      </c>
      <c r="U62"/>
      <c r="Z62"/>
      <c r="AE62"/>
      <c r="AJ62"/>
    </row>
    <row r="63" spans="3:36" ht="16" thickBot="1" x14ac:dyDescent="0.25">
      <c r="C63" s="41"/>
      <c r="D63" s="19"/>
      <c r="E63" s="55"/>
      <c r="F63" s="55"/>
      <c r="G63" s="55"/>
      <c r="H63" s="57"/>
      <c r="I63" s="40" t="s">
        <v>26</v>
      </c>
      <c r="J63" s="42">
        <f>K27</f>
        <v>0.48478726905999014</v>
      </c>
      <c r="K63" s="42">
        <f>P27</f>
        <v>0</v>
      </c>
      <c r="L63" s="42">
        <f>U27</f>
        <v>0</v>
      </c>
      <c r="M63" s="42">
        <f>Z27</f>
        <v>0</v>
      </c>
      <c r="N63" s="42">
        <f>AE27</f>
        <v>0</v>
      </c>
      <c r="O63" s="42">
        <f>AJ27</f>
        <v>0</v>
      </c>
      <c r="P63" s="43">
        <f>AP27</f>
        <v>0.48478726905999014</v>
      </c>
      <c r="U63"/>
      <c r="Z63"/>
      <c r="AE63"/>
      <c r="AJ63"/>
    </row>
    <row r="64" spans="3:36" ht="16" thickTop="1" x14ac:dyDescent="0.2">
      <c r="C64" s="41"/>
      <c r="D64" s="19"/>
      <c r="E64" s="55" t="s">
        <v>28</v>
      </c>
      <c r="F64" s="55"/>
      <c r="G64" s="55"/>
      <c r="H64" s="56" t="s">
        <v>27</v>
      </c>
      <c r="I64" s="44" t="s">
        <v>25</v>
      </c>
      <c r="J64" s="28">
        <f>AVERAGE(I29:I31)</f>
        <v>0.64723404255319161</v>
      </c>
      <c r="K64" s="28">
        <f>AVERAGE(N29:N31)</f>
        <v>0</v>
      </c>
      <c r="L64" s="28">
        <f>AVERAGE(S30:S32)</f>
        <v>0</v>
      </c>
      <c r="M64" s="28">
        <f>AVERAGE(X29:X31)</f>
        <v>0</v>
      </c>
      <c r="N64" s="28">
        <f>AVERAGE(AC29:AC31)</f>
        <v>0</v>
      </c>
      <c r="O64" s="28">
        <f>AVERAGE(AH29:AH31)</f>
        <v>0</v>
      </c>
      <c r="P64" s="28">
        <f>AVERAGE(AN29:AN31)</f>
        <v>0.64723404255319161</v>
      </c>
      <c r="U64"/>
      <c r="Z64"/>
      <c r="AE64"/>
      <c r="AJ64"/>
    </row>
    <row r="65" spans="3:36" ht="16" thickBot="1" x14ac:dyDescent="0.25">
      <c r="C65" s="41"/>
      <c r="D65" s="19"/>
      <c r="E65" s="55"/>
      <c r="F65" s="55"/>
      <c r="G65" s="55"/>
      <c r="H65" s="57"/>
      <c r="I65" s="40" t="s">
        <v>26</v>
      </c>
      <c r="J65" s="45">
        <f>K31</f>
        <v>0.27970777934995261</v>
      </c>
      <c r="K65" s="12">
        <f>P31</f>
        <v>0</v>
      </c>
      <c r="L65" s="12">
        <f>U31</f>
        <v>0</v>
      </c>
      <c r="M65" s="12">
        <f>Z31</f>
        <v>0</v>
      </c>
      <c r="N65" s="12">
        <f>AE31</f>
        <v>0</v>
      </c>
      <c r="O65" s="12">
        <f>AJ31</f>
        <v>0</v>
      </c>
      <c r="P65" s="40">
        <f>AP31</f>
        <v>0.27970777934995261</v>
      </c>
      <c r="U65"/>
      <c r="Z65"/>
      <c r="AE65"/>
      <c r="AJ65"/>
    </row>
    <row r="66" spans="3:36" ht="16" thickTop="1" x14ac:dyDescent="0.2">
      <c r="C66" s="41"/>
      <c r="D66" s="19"/>
      <c r="E66" s="55" t="s">
        <v>55</v>
      </c>
      <c r="F66" s="55"/>
      <c r="G66" s="55"/>
      <c r="H66" s="56" t="s">
        <v>27</v>
      </c>
      <c r="I66" s="44" t="s">
        <v>25</v>
      </c>
      <c r="J66" s="28">
        <f>AVERAGE(I32:I34)</f>
        <v>0.80872340425531919</v>
      </c>
      <c r="K66" s="28">
        <f>AVERAGE(N32:N34)</f>
        <v>0</v>
      </c>
      <c r="L66" s="28">
        <f>AVERAGE(S32:S34)</f>
        <v>0</v>
      </c>
      <c r="M66" s="28">
        <f>AVERAGE(X32:X34)</f>
        <v>0</v>
      </c>
      <c r="N66" s="28">
        <f>AVERAGE(AC32:AC34)</f>
        <v>0</v>
      </c>
      <c r="O66" s="28">
        <f>AVERAGE(AH32:AH34)</f>
        <v>0</v>
      </c>
      <c r="P66" s="28">
        <f>AVERAGE(AN32:AN34)</f>
        <v>0.80872340425531919</v>
      </c>
      <c r="U66"/>
      <c r="Z66"/>
      <c r="AE66"/>
      <c r="AJ66"/>
    </row>
    <row r="67" spans="3:36" ht="16" thickBot="1" x14ac:dyDescent="0.25">
      <c r="D67" s="19"/>
      <c r="E67" s="55"/>
      <c r="F67" s="55"/>
      <c r="G67" s="55"/>
      <c r="H67" s="57"/>
      <c r="I67" s="40" t="s">
        <v>26</v>
      </c>
      <c r="J67" s="45">
        <f>K34</f>
        <v>0.27970777934995245</v>
      </c>
      <c r="K67" s="12">
        <f>P34</f>
        <v>0</v>
      </c>
      <c r="L67" s="12">
        <f>U34</f>
        <v>0</v>
      </c>
      <c r="M67" s="12">
        <f>Z34</f>
        <v>0</v>
      </c>
      <c r="N67" s="12">
        <f>AE34</f>
        <v>0</v>
      </c>
      <c r="O67" s="12">
        <f>AJ34</f>
        <v>0</v>
      </c>
      <c r="P67" s="40">
        <f>AP34</f>
        <v>0.27970777934995245</v>
      </c>
      <c r="U67"/>
      <c r="Z67"/>
      <c r="AE67"/>
      <c r="AJ67"/>
    </row>
    <row r="68" spans="3:36" ht="16" thickTop="1" x14ac:dyDescent="0.2">
      <c r="D68" s="19"/>
      <c r="E68" s="55" t="s">
        <v>30</v>
      </c>
      <c r="F68" s="55"/>
      <c r="G68" s="55"/>
      <c r="H68" s="56" t="s">
        <v>27</v>
      </c>
      <c r="I68" s="44" t="s">
        <v>25</v>
      </c>
      <c r="J68" s="28">
        <f>AVERAGE(I35:I37)</f>
        <v>0.80872340425531919</v>
      </c>
      <c r="K68" s="28">
        <f>AVERAGE(N35:N37)</f>
        <v>0</v>
      </c>
      <c r="L68" s="28">
        <f>AVERAGE(S35:S37)</f>
        <v>0</v>
      </c>
      <c r="M68" s="28">
        <f>AVERAGE(X35:X37)</f>
        <v>0</v>
      </c>
      <c r="N68" s="28">
        <f>AVERAGE(AC35:AC37)</f>
        <v>0</v>
      </c>
      <c r="O68" s="28">
        <f>AVERAGE(AH35:AH37)</f>
        <v>0</v>
      </c>
      <c r="P68" s="28">
        <f>AVERAGE(AN35:AN37)</f>
        <v>0.80872340425531919</v>
      </c>
      <c r="U68"/>
      <c r="Z68"/>
      <c r="AE68"/>
      <c r="AJ68"/>
    </row>
    <row r="69" spans="3:36" ht="16" thickBot="1" x14ac:dyDescent="0.25">
      <c r="D69" s="19"/>
      <c r="E69" s="55"/>
      <c r="F69" s="55"/>
      <c r="G69" s="55"/>
      <c r="H69" s="57"/>
      <c r="I69" s="40" t="s">
        <v>26</v>
      </c>
      <c r="J69" s="45">
        <f>K37</f>
        <v>0.27970777934995245</v>
      </c>
      <c r="K69" s="12">
        <f>P37</f>
        <v>0</v>
      </c>
      <c r="L69" s="12">
        <f>U37</f>
        <v>0</v>
      </c>
      <c r="M69" s="12">
        <f>Z37</f>
        <v>0</v>
      </c>
      <c r="N69" s="12">
        <f>AE37</f>
        <v>0</v>
      </c>
      <c r="O69" s="12">
        <f>AJ37</f>
        <v>0</v>
      </c>
      <c r="P69" s="40">
        <f>AP37</f>
        <v>0.27970777934995245</v>
      </c>
      <c r="U69"/>
      <c r="Z69"/>
      <c r="AE69"/>
      <c r="AJ69"/>
    </row>
    <row r="70" spans="3:36" ht="16" thickTop="1" x14ac:dyDescent="0.2">
      <c r="D70" s="19"/>
      <c r="E70" s="55" t="s">
        <v>31</v>
      </c>
      <c r="F70" s="55"/>
      <c r="G70" s="55"/>
      <c r="H70" s="56" t="s">
        <v>27</v>
      </c>
      <c r="I70" s="44" t="s">
        <v>25</v>
      </c>
      <c r="J70" s="28">
        <f>AVERAGE(I38:I40)</f>
        <v>0.80872340425531919</v>
      </c>
      <c r="K70" s="28">
        <f>AVERAGE(N38:N40)</f>
        <v>0</v>
      </c>
      <c r="L70" s="28">
        <f>AVERAGE(S38:S40)</f>
        <v>0</v>
      </c>
      <c r="M70" s="28">
        <f>AVERAGE(X38:X40)</f>
        <v>0</v>
      </c>
      <c r="N70" s="28">
        <f>AVERAGE(AC38:AC40)</f>
        <v>0</v>
      </c>
      <c r="O70" s="28">
        <f>AVERAGE(AH38:AH40)</f>
        <v>0</v>
      </c>
      <c r="P70" s="28">
        <f>AVERAGE(AN38:AN40)</f>
        <v>0.80872340425531919</v>
      </c>
      <c r="U70"/>
      <c r="Z70"/>
      <c r="AE70"/>
      <c r="AJ70"/>
    </row>
    <row r="71" spans="3:36" ht="16" thickBot="1" x14ac:dyDescent="0.25">
      <c r="D71" s="19"/>
      <c r="E71" s="55"/>
      <c r="F71" s="55"/>
      <c r="G71" s="55"/>
      <c r="H71" s="57"/>
      <c r="I71" s="40" t="s">
        <v>26</v>
      </c>
      <c r="J71" s="19">
        <f>K40</f>
        <v>0.27970777934995245</v>
      </c>
      <c r="K71" s="19">
        <f>P40</f>
        <v>0</v>
      </c>
      <c r="L71" s="19">
        <f>U40</f>
        <v>0</v>
      </c>
      <c r="M71" s="19">
        <f>Z40</f>
        <v>0</v>
      </c>
      <c r="N71" s="19">
        <f>AE40</f>
        <v>0</v>
      </c>
      <c r="O71" s="19">
        <f>AJ40</f>
        <v>0</v>
      </c>
      <c r="P71" s="19">
        <f>AP40</f>
        <v>0.27970777934995245</v>
      </c>
      <c r="U71"/>
      <c r="Z71"/>
      <c r="AE71"/>
      <c r="AJ71"/>
    </row>
    <row r="72" spans="3:36" ht="16" thickTop="1" x14ac:dyDescent="0.2"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U72"/>
      <c r="Z72"/>
      <c r="AE72"/>
      <c r="AJ72"/>
    </row>
    <row r="73" spans="3:36" x14ac:dyDescent="0.2"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U73"/>
      <c r="Z73"/>
      <c r="AE73"/>
      <c r="AJ73"/>
    </row>
    <row r="74" spans="3:36" x14ac:dyDescent="0.2"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U74"/>
      <c r="Z74"/>
      <c r="AE74"/>
      <c r="AJ74"/>
    </row>
    <row r="75" spans="3:36" x14ac:dyDescent="0.2"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U75"/>
      <c r="Z75"/>
      <c r="AE75"/>
      <c r="AJ75"/>
    </row>
    <row r="76" spans="3:36" x14ac:dyDescent="0.2">
      <c r="F76"/>
      <c r="K76"/>
      <c r="P76"/>
      <c r="U76"/>
      <c r="Z76"/>
      <c r="AE76"/>
      <c r="AJ76"/>
    </row>
    <row r="77" spans="3:36" x14ac:dyDescent="0.2">
      <c r="F77"/>
      <c r="K77"/>
      <c r="P77"/>
      <c r="U77"/>
      <c r="Z77"/>
      <c r="AE77"/>
      <c r="AJ77"/>
    </row>
    <row r="78" spans="3:36" x14ac:dyDescent="0.2">
      <c r="F78"/>
      <c r="K78"/>
      <c r="P78"/>
      <c r="U78"/>
      <c r="Z78"/>
      <c r="AE78"/>
      <c r="AJ78"/>
    </row>
    <row r="79" spans="3:36" x14ac:dyDescent="0.2">
      <c r="F79"/>
      <c r="K79"/>
      <c r="P79"/>
      <c r="U79"/>
      <c r="Z79"/>
      <c r="AE79"/>
      <c r="AJ79"/>
    </row>
    <row r="80" spans="3:36" x14ac:dyDescent="0.2">
      <c r="F80"/>
      <c r="K80"/>
      <c r="P80"/>
      <c r="U80"/>
      <c r="Z80"/>
      <c r="AE80"/>
      <c r="AJ80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</sheetData>
  <mergeCells count="36">
    <mergeCell ref="A21:F22"/>
    <mergeCell ref="B24:C24"/>
    <mergeCell ref="AL24:AN24"/>
    <mergeCell ref="J25:K25"/>
    <mergeCell ref="O25:P25"/>
    <mergeCell ref="T25:U25"/>
    <mergeCell ref="Y25:Z25"/>
    <mergeCell ref="AD25:AE25"/>
    <mergeCell ref="AI25:AJ25"/>
    <mergeCell ref="E50:G51"/>
    <mergeCell ref="H50:H51"/>
    <mergeCell ref="AO25:AP25"/>
    <mergeCell ref="A26:B28"/>
    <mergeCell ref="A29:B31"/>
    <mergeCell ref="A32:B34"/>
    <mergeCell ref="A35:B37"/>
    <mergeCell ref="A38:B40"/>
    <mergeCell ref="J44:P44"/>
    <mergeCell ref="E46:G47"/>
    <mergeCell ref="H46:H47"/>
    <mergeCell ref="E48:G49"/>
    <mergeCell ref="H48:H49"/>
    <mergeCell ref="E52:G53"/>
    <mergeCell ref="H52:H53"/>
    <mergeCell ref="J60:P60"/>
    <mergeCell ref="H61:I61"/>
    <mergeCell ref="E62:G63"/>
    <mergeCell ref="H62:H63"/>
    <mergeCell ref="E70:G71"/>
    <mergeCell ref="H70:H71"/>
    <mergeCell ref="E64:G65"/>
    <mergeCell ref="H64:H65"/>
    <mergeCell ref="E66:G67"/>
    <mergeCell ref="H66:H67"/>
    <mergeCell ref="E68:G69"/>
    <mergeCell ref="H68:H69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17515-6413-43E8-BEB6-85C9B53404FD}">
  <dimension ref="A21:AP506"/>
  <sheetViews>
    <sheetView topLeftCell="A36" zoomScale="40" zoomScaleNormal="40" workbookViewId="0">
      <selection activeCell="A32" sqref="A32:B34"/>
    </sheetView>
  </sheetViews>
  <sheetFormatPr baseColWidth="10" defaultColWidth="8.83203125" defaultRowHeight="15" x14ac:dyDescent="0.2"/>
  <cols>
    <col min="2" max="2" width="15.1640625" customWidth="1"/>
    <col min="3" max="3" width="16.1640625" customWidth="1"/>
    <col min="4" max="4" width="14.1640625" customWidth="1"/>
    <col min="5" max="5" width="12.1640625" customWidth="1"/>
    <col min="6" max="6" width="14.1640625" style="3" customWidth="1"/>
    <col min="7" max="7" width="11" customWidth="1"/>
    <col min="8" max="10" width="16.33203125" bestFit="1" customWidth="1"/>
    <col min="11" max="11" width="16.33203125" style="3" bestFit="1" customWidth="1"/>
    <col min="12" max="14" width="17.33203125" bestFit="1" customWidth="1"/>
    <col min="15" max="15" width="16.33203125" bestFit="1" customWidth="1"/>
    <col min="16" max="16" width="16.33203125" style="3" bestFit="1" customWidth="1"/>
    <col min="20" max="20" width="16.33203125" bestFit="1" customWidth="1"/>
    <col min="21" max="21" width="16.33203125" style="3" bestFit="1" customWidth="1"/>
    <col min="25" max="25" width="16.33203125" bestFit="1" customWidth="1"/>
    <col min="26" max="26" width="16.33203125" style="3" bestFit="1" customWidth="1"/>
    <col min="30" max="30" width="16.33203125" bestFit="1" customWidth="1"/>
    <col min="31" max="31" width="15.33203125" style="3" customWidth="1"/>
    <col min="35" max="35" width="16.33203125" bestFit="1" customWidth="1"/>
    <col min="36" max="36" width="16.33203125" style="3" bestFit="1" customWidth="1"/>
    <col min="38" max="38" width="16.33203125" bestFit="1" customWidth="1"/>
    <col min="40" max="42" width="16.33203125" bestFit="1" customWidth="1"/>
  </cols>
  <sheetData>
    <row r="21" spans="1:42" ht="16" x14ac:dyDescent="0.2">
      <c r="A21" s="66" t="s">
        <v>45</v>
      </c>
      <c r="B21" s="66"/>
      <c r="C21" s="66"/>
      <c r="D21" s="66"/>
      <c r="E21" s="66"/>
      <c r="F21" s="67"/>
      <c r="G21" s="48" t="s">
        <v>40</v>
      </c>
      <c r="H21" s="2"/>
      <c r="I21" s="49"/>
      <c r="J21" s="2"/>
      <c r="L21" s="50" t="s">
        <v>41</v>
      </c>
      <c r="N21" s="3" t="s">
        <v>42</v>
      </c>
    </row>
    <row r="22" spans="1:42" ht="15.75" customHeight="1" x14ac:dyDescent="0.2">
      <c r="A22" s="66"/>
      <c r="B22" s="66"/>
      <c r="C22" s="66"/>
      <c r="D22" s="66"/>
      <c r="E22" s="66"/>
      <c r="F22" s="67"/>
      <c r="G22" s="50" t="s">
        <v>4</v>
      </c>
      <c r="I22" s="3"/>
      <c r="L22" s="50"/>
      <c r="N22" s="3"/>
    </row>
    <row r="23" spans="1:42" x14ac:dyDescent="0.2">
      <c r="W23" t="s">
        <v>5</v>
      </c>
      <c r="AA23" t="s">
        <v>5</v>
      </c>
    </row>
    <row r="24" spans="1:42" s="4" customFormat="1" ht="21" x14ac:dyDescent="0.2">
      <c r="B24" s="68" t="s">
        <v>6</v>
      </c>
      <c r="C24" s="68"/>
      <c r="F24" s="6"/>
      <c r="G24" s="7" t="s">
        <v>7</v>
      </c>
      <c r="I24" s="5"/>
      <c r="J24" s="8"/>
      <c r="K24" s="6"/>
      <c r="L24" s="7" t="s">
        <v>8</v>
      </c>
      <c r="M24" s="5"/>
      <c r="N24" s="8"/>
      <c r="P24" s="9"/>
      <c r="Q24" s="7" t="s">
        <v>9</v>
      </c>
      <c r="R24" s="8"/>
      <c r="T24" s="5"/>
      <c r="U24" s="9"/>
      <c r="V24" s="7" t="s">
        <v>10</v>
      </c>
      <c r="X24" s="5"/>
      <c r="Y24" s="5"/>
      <c r="Z24" s="10"/>
      <c r="AA24" s="7" t="s">
        <v>11</v>
      </c>
      <c r="AB24" s="5"/>
      <c r="AC24" s="5"/>
      <c r="AD24" s="8"/>
      <c r="AE24" s="6"/>
      <c r="AF24" s="11" t="s">
        <v>12</v>
      </c>
      <c r="AJ24" s="6"/>
      <c r="AL24" s="69" t="s">
        <v>13</v>
      </c>
      <c r="AM24" s="69"/>
      <c r="AN24" s="69"/>
      <c r="AO24" s="8"/>
    </row>
    <row r="25" spans="1:42" s="12" customFormat="1" ht="40" thickBot="1" x14ac:dyDescent="0.25">
      <c r="C25" s="12" t="s">
        <v>14</v>
      </c>
      <c r="D25" s="13" t="s">
        <v>15</v>
      </c>
      <c r="E25" s="12" t="s">
        <v>16</v>
      </c>
      <c r="F25" s="14" t="s">
        <v>17</v>
      </c>
      <c r="G25" s="15" t="s">
        <v>18</v>
      </c>
      <c r="H25" s="16" t="s">
        <v>19</v>
      </c>
      <c r="I25" s="17" t="s">
        <v>52</v>
      </c>
      <c r="J25" s="70" t="s">
        <v>20</v>
      </c>
      <c r="K25" s="71"/>
      <c r="L25" s="15" t="s">
        <v>18</v>
      </c>
      <c r="M25" s="16" t="s">
        <v>19</v>
      </c>
      <c r="N25" s="17" t="s">
        <v>52</v>
      </c>
      <c r="O25" s="70" t="s">
        <v>20</v>
      </c>
      <c r="P25" s="71"/>
      <c r="Q25" s="15" t="s">
        <v>18</v>
      </c>
      <c r="R25" s="16" t="s">
        <v>19</v>
      </c>
      <c r="S25" s="17" t="s">
        <v>52</v>
      </c>
      <c r="T25" s="70" t="s">
        <v>20</v>
      </c>
      <c r="U25" s="71"/>
      <c r="V25" s="15" t="s">
        <v>18</v>
      </c>
      <c r="W25" s="16" t="s">
        <v>19</v>
      </c>
      <c r="X25" s="17" t="s">
        <v>52</v>
      </c>
      <c r="Y25" s="70" t="s">
        <v>20</v>
      </c>
      <c r="Z25" s="71"/>
      <c r="AA25" s="15" t="s">
        <v>18</v>
      </c>
      <c r="AB25" s="16" t="s">
        <v>19</v>
      </c>
      <c r="AC25" s="17" t="s">
        <v>52</v>
      </c>
      <c r="AD25" s="70" t="s">
        <v>20</v>
      </c>
      <c r="AE25" s="71"/>
      <c r="AF25" s="15" t="s">
        <v>18</v>
      </c>
      <c r="AG25" s="16" t="s">
        <v>19</v>
      </c>
      <c r="AH25" s="17" t="s">
        <v>52</v>
      </c>
      <c r="AI25" s="70" t="s">
        <v>20</v>
      </c>
      <c r="AJ25" s="71"/>
      <c r="AL25" s="16" t="s">
        <v>18</v>
      </c>
      <c r="AM25" s="16" t="s">
        <v>19</v>
      </c>
      <c r="AN25" s="17" t="s">
        <v>52</v>
      </c>
      <c r="AO25" s="63" t="s">
        <v>21</v>
      </c>
      <c r="AP25" s="57"/>
    </row>
    <row r="26" spans="1:42" s="19" customFormat="1" ht="17.25" customHeight="1" thickTop="1" thickBot="1" x14ac:dyDescent="0.25">
      <c r="A26" s="58" t="s">
        <v>22</v>
      </c>
      <c r="B26" s="58"/>
      <c r="C26" s="18">
        <v>1</v>
      </c>
      <c r="D26" s="19">
        <v>5</v>
      </c>
      <c r="E26" s="19">
        <v>600</v>
      </c>
      <c r="F26" s="20">
        <v>103922</v>
      </c>
      <c r="G26" s="21">
        <v>1060</v>
      </c>
      <c r="H26" s="19">
        <f>G26/$D26</f>
        <v>212</v>
      </c>
      <c r="I26" s="22">
        <f>(G26*$E26/$F26)/$D26</f>
        <v>1.2239949192663728</v>
      </c>
      <c r="J26" s="19">
        <f>AVERAGE(H26:H28)</f>
        <v>320</v>
      </c>
      <c r="K26" s="23">
        <f>AVERAGE(I26:I28)</f>
        <v>1.8475395007794309</v>
      </c>
      <c r="L26" s="21"/>
      <c r="M26" s="19">
        <f>L26/$D26</f>
        <v>0</v>
      </c>
      <c r="N26" s="22">
        <f>(L26*$E26/$F26)/$D26</f>
        <v>0</v>
      </c>
      <c r="O26" s="19">
        <f>AVERAGE(M26:M28)</f>
        <v>0</v>
      </c>
      <c r="P26" s="23">
        <f>AVERAGE(N26:N28)</f>
        <v>0</v>
      </c>
      <c r="Q26" s="21"/>
      <c r="R26" s="19">
        <f>Q26/$D26</f>
        <v>0</v>
      </c>
      <c r="S26" s="22">
        <f>(Q26*$E26/$F26)/$D26</f>
        <v>0</v>
      </c>
      <c r="T26" s="19">
        <f>AVERAGE(R26:R28)</f>
        <v>0</v>
      </c>
      <c r="U26" s="23">
        <f>AVERAGE(S26:S28)</f>
        <v>0</v>
      </c>
      <c r="V26" s="21"/>
      <c r="W26" s="19">
        <f>V26/$D26</f>
        <v>0</v>
      </c>
      <c r="X26" s="22">
        <f>(V26*$E26/$F26)/$D26</f>
        <v>0</v>
      </c>
      <c r="Y26" s="19">
        <f>AVERAGE(W26:W28)</f>
        <v>0</v>
      </c>
      <c r="Z26" s="23">
        <f>AVERAGE(X26:X28)</f>
        <v>0</v>
      </c>
      <c r="AA26" s="21"/>
      <c r="AB26" s="19">
        <f>AA26/$D26</f>
        <v>0</v>
      </c>
      <c r="AC26" s="22">
        <f>(AA26*$E26/$F26)/$D26</f>
        <v>0</v>
      </c>
      <c r="AD26" s="19">
        <f>AVERAGE(AB26:AB28)</f>
        <v>0</v>
      </c>
      <c r="AE26" s="23">
        <f>AVERAGE(AC26:AC28)</f>
        <v>0</v>
      </c>
      <c r="AF26" s="21"/>
      <c r="AG26" s="19">
        <f>AF26/$D26</f>
        <v>0</v>
      </c>
      <c r="AH26" s="22">
        <f>(AF26*$E26/$F26)/$D26</f>
        <v>0</v>
      </c>
      <c r="AI26" s="19">
        <f>AVERAGE(AG26:AG28)</f>
        <v>0</v>
      </c>
      <c r="AJ26" s="23">
        <f>AVERAGE(AH26:AH28)</f>
        <v>0</v>
      </c>
      <c r="AK26" s="18">
        <v>1</v>
      </c>
      <c r="AL26" s="24">
        <f>G26+L26+Q26+V26+AA26+AF26</f>
        <v>1060</v>
      </c>
      <c r="AM26" s="24">
        <f>H26+M26+R26+W26+AB26+AG26</f>
        <v>212</v>
      </c>
      <c r="AN26" s="25">
        <f>I26+N26+S26+X26+AC26+AH26</f>
        <v>1.2239949192663728</v>
      </c>
      <c r="AO26" s="19">
        <f>AVERAGE(AM26:AM28)</f>
        <v>320</v>
      </c>
      <c r="AP26" s="23">
        <f>AVERAGE(AN26:AN28)</f>
        <v>1.8475395007794309</v>
      </c>
    </row>
    <row r="27" spans="1:42" s="19" customFormat="1" ht="17" thickTop="1" thickBot="1" x14ac:dyDescent="0.25">
      <c r="A27" s="59"/>
      <c r="B27" s="59"/>
      <c r="C27" s="18">
        <v>2</v>
      </c>
      <c r="D27" s="19">
        <v>5</v>
      </c>
      <c r="E27" s="19">
        <v>600</v>
      </c>
      <c r="F27" s="20">
        <v>103922</v>
      </c>
      <c r="G27" s="21">
        <v>2050</v>
      </c>
      <c r="H27" s="19">
        <f t="shared" ref="H27:H40" si="0">G27/$D27</f>
        <v>410</v>
      </c>
      <c r="I27" s="22">
        <f t="shared" ref="I27:I34" si="1">(G27*$E27/$F27)/$D27</f>
        <v>2.3671599853736458</v>
      </c>
      <c r="K27" s="26">
        <f>STDEV(I26:I28)</f>
        <v>0.57862488326402717</v>
      </c>
      <c r="L27" s="21"/>
      <c r="M27" s="19">
        <f t="shared" ref="M27:M40" si="2">L27/$D27</f>
        <v>0</v>
      </c>
      <c r="N27" s="22">
        <f t="shared" ref="N27:N40" si="3">(L27*$E27/$F27)/$D27</f>
        <v>0</v>
      </c>
      <c r="P27" s="26">
        <f>STDEV(N26:N28)</f>
        <v>0</v>
      </c>
      <c r="Q27" s="21"/>
      <c r="R27" s="19">
        <f t="shared" ref="R27:R40" si="4">Q27/$D27</f>
        <v>0</v>
      </c>
      <c r="S27" s="22">
        <f t="shared" ref="S27:S40" si="5">(Q27*$E27/$F27)/$D27</f>
        <v>0</v>
      </c>
      <c r="U27" s="26">
        <f>STDEV(S26:S28)</f>
        <v>0</v>
      </c>
      <c r="V27" s="21"/>
      <c r="W27" s="19">
        <f t="shared" ref="W27:W40" si="6">V27/$D27</f>
        <v>0</v>
      </c>
      <c r="X27" s="22">
        <f t="shared" ref="X27:X40" si="7">(V27*$E27/$F27)/$D27</f>
        <v>0</v>
      </c>
      <c r="Z27" s="26">
        <f>STDEV(X26:X28)</f>
        <v>0</v>
      </c>
      <c r="AA27" s="21"/>
      <c r="AB27" s="19">
        <f t="shared" ref="AB27:AB40" si="8">AA27/$D27</f>
        <v>0</v>
      </c>
      <c r="AC27" s="22">
        <f t="shared" ref="AC27:AC40" si="9">(AA27*$E27/$F27)/$D27</f>
        <v>0</v>
      </c>
      <c r="AE27" s="26">
        <f>STDEV(AC26:AC28)</f>
        <v>0</v>
      </c>
      <c r="AF27" s="21"/>
      <c r="AG27" s="19">
        <f t="shared" ref="AG27:AG40" si="10">AF27/$D27</f>
        <v>0</v>
      </c>
      <c r="AH27" s="22">
        <f t="shared" ref="AH27:AH40" si="11">(AF27*$E27/$F27)/$D27</f>
        <v>0</v>
      </c>
      <c r="AJ27" s="26">
        <f>STDEV(AH26:AH28)</f>
        <v>0</v>
      </c>
      <c r="AK27" s="18">
        <v>2</v>
      </c>
      <c r="AL27" s="27">
        <f t="shared" ref="AL27:AN40" si="12">G27+L27+Q27+V27+AA27+AF27</f>
        <v>2050</v>
      </c>
      <c r="AM27" s="27">
        <f t="shared" si="12"/>
        <v>410</v>
      </c>
      <c r="AN27" s="28">
        <f t="shared" si="12"/>
        <v>2.3671599853736458</v>
      </c>
      <c r="AP27" s="26">
        <f>STDEV(AN26:AN28)</f>
        <v>0.57862488326402717</v>
      </c>
    </row>
    <row r="28" spans="1:42" s="30" customFormat="1" ht="17" thickTop="1" thickBot="1" x14ac:dyDescent="0.25">
      <c r="A28" s="64"/>
      <c r="B28" s="64"/>
      <c r="C28" s="29">
        <v>3</v>
      </c>
      <c r="D28" s="19">
        <v>5</v>
      </c>
      <c r="E28" s="19">
        <v>600</v>
      </c>
      <c r="F28" s="20">
        <v>103922</v>
      </c>
      <c r="G28" s="21">
        <v>1690</v>
      </c>
      <c r="H28" s="30">
        <f t="shared" si="0"/>
        <v>338</v>
      </c>
      <c r="I28" s="31">
        <f t="shared" si="1"/>
        <v>1.9514635976982739</v>
      </c>
      <c r="J28" s="19"/>
      <c r="K28" s="32"/>
      <c r="L28" s="21"/>
      <c r="M28" s="30">
        <f t="shared" si="2"/>
        <v>0</v>
      </c>
      <c r="N28" s="31">
        <f t="shared" si="3"/>
        <v>0</v>
      </c>
      <c r="O28" s="19"/>
      <c r="P28" s="32"/>
      <c r="Q28" s="21"/>
      <c r="R28" s="30">
        <f t="shared" si="4"/>
        <v>0</v>
      </c>
      <c r="S28" s="31">
        <f t="shared" si="5"/>
        <v>0</v>
      </c>
      <c r="T28" s="19"/>
      <c r="U28" s="32"/>
      <c r="V28" s="21"/>
      <c r="W28" s="30">
        <f t="shared" si="6"/>
        <v>0</v>
      </c>
      <c r="X28" s="31">
        <f t="shared" si="7"/>
        <v>0</v>
      </c>
      <c r="Y28" s="19"/>
      <c r="Z28" s="32"/>
      <c r="AA28" s="21"/>
      <c r="AB28" s="30">
        <f t="shared" si="8"/>
        <v>0</v>
      </c>
      <c r="AC28" s="31">
        <f t="shared" si="9"/>
        <v>0</v>
      </c>
      <c r="AD28" s="19"/>
      <c r="AE28" s="32"/>
      <c r="AF28" s="21"/>
      <c r="AG28" s="30">
        <f t="shared" si="10"/>
        <v>0</v>
      </c>
      <c r="AH28" s="31">
        <f t="shared" si="11"/>
        <v>0</v>
      </c>
      <c r="AI28" s="19"/>
      <c r="AJ28" s="32"/>
      <c r="AK28" s="29">
        <v>3</v>
      </c>
      <c r="AL28" s="33">
        <f t="shared" si="12"/>
        <v>1690</v>
      </c>
      <c r="AM28" s="33">
        <f t="shared" si="12"/>
        <v>338</v>
      </c>
      <c r="AN28" s="34">
        <f t="shared" si="12"/>
        <v>1.9514635976982739</v>
      </c>
      <c r="AO28" s="19"/>
      <c r="AP28" s="32"/>
    </row>
    <row r="29" spans="1:42" s="19" customFormat="1" ht="17" thickTop="1" thickBot="1" x14ac:dyDescent="0.25">
      <c r="A29" s="58" t="s">
        <v>28</v>
      </c>
      <c r="B29" s="58"/>
      <c r="C29" s="35">
        <v>4</v>
      </c>
      <c r="D29" s="19">
        <v>5</v>
      </c>
      <c r="E29" s="19">
        <v>600</v>
      </c>
      <c r="F29" s="20">
        <v>103922</v>
      </c>
      <c r="G29" s="21">
        <v>531</v>
      </c>
      <c r="H29" s="19">
        <f t="shared" si="0"/>
        <v>106.2</v>
      </c>
      <c r="I29" s="22">
        <f>(G29*$E29/$F29)/$D29</f>
        <v>0.61315217182117354</v>
      </c>
      <c r="J29" s="19">
        <f>H29/J$26*100</f>
        <v>33.1875</v>
      </c>
      <c r="K29" s="26">
        <f>AVERAGE(J29:J31)</f>
        <v>37.9375</v>
      </c>
      <c r="L29" s="21"/>
      <c r="M29" s="19">
        <f t="shared" si="2"/>
        <v>0</v>
      </c>
      <c r="N29" s="22">
        <f t="shared" si="3"/>
        <v>0</v>
      </c>
      <c r="O29" s="19" t="e">
        <f>M29/O$26*100</f>
        <v>#DIV/0!</v>
      </c>
      <c r="P29" s="26" t="e">
        <f>AVERAGE(O29:O31)</f>
        <v>#DIV/0!</v>
      </c>
      <c r="Q29" s="21"/>
      <c r="R29" s="19">
        <f t="shared" si="4"/>
        <v>0</v>
      </c>
      <c r="S29" s="22">
        <f t="shared" si="5"/>
        <v>0</v>
      </c>
      <c r="T29" s="19" t="e">
        <f>R29/T$26*100</f>
        <v>#DIV/0!</v>
      </c>
      <c r="U29" s="26" t="e">
        <f>AVERAGE(T29:T31)</f>
        <v>#DIV/0!</v>
      </c>
      <c r="V29" s="21"/>
      <c r="W29" s="19">
        <f t="shared" si="6"/>
        <v>0</v>
      </c>
      <c r="X29" s="22">
        <f t="shared" si="7"/>
        <v>0</v>
      </c>
      <c r="Y29" s="19" t="e">
        <f>W29/Y$26*100</f>
        <v>#DIV/0!</v>
      </c>
      <c r="Z29" s="26" t="e">
        <f>AVERAGE(Y29:Y31)</f>
        <v>#DIV/0!</v>
      </c>
      <c r="AA29" s="21"/>
      <c r="AB29" s="19">
        <f t="shared" si="8"/>
        <v>0</v>
      </c>
      <c r="AC29" s="22">
        <f t="shared" si="9"/>
        <v>0</v>
      </c>
      <c r="AD29" s="19" t="e">
        <f>AB29/AD$26*100</f>
        <v>#DIV/0!</v>
      </c>
      <c r="AE29" s="26" t="e">
        <f>AVERAGE(AD29:AD31)</f>
        <v>#DIV/0!</v>
      </c>
      <c r="AF29" s="21"/>
      <c r="AG29" s="19">
        <f t="shared" si="10"/>
        <v>0</v>
      </c>
      <c r="AH29" s="22">
        <f t="shared" si="11"/>
        <v>0</v>
      </c>
      <c r="AI29" s="19" t="e">
        <f>AG29/AI$26*100</f>
        <v>#DIV/0!</v>
      </c>
      <c r="AJ29" s="26" t="e">
        <f>AVERAGE(AI29:AI31)</f>
        <v>#DIV/0!</v>
      </c>
      <c r="AK29" s="35">
        <v>4</v>
      </c>
      <c r="AL29" s="24">
        <f t="shared" si="12"/>
        <v>531</v>
      </c>
      <c r="AM29" s="24">
        <f t="shared" si="12"/>
        <v>106.2</v>
      </c>
      <c r="AN29" s="25">
        <f t="shared" si="12"/>
        <v>0.61315217182117354</v>
      </c>
      <c r="AO29" s="19">
        <f>AM29/AO$26*100</f>
        <v>33.1875</v>
      </c>
      <c r="AP29" s="26">
        <f>AVERAGE(AO29:AO31)</f>
        <v>37.9375</v>
      </c>
    </row>
    <row r="30" spans="1:42" s="19" customFormat="1" ht="17" thickTop="1" thickBot="1" x14ac:dyDescent="0.25">
      <c r="A30" s="59"/>
      <c r="B30" s="59"/>
      <c r="C30" s="35">
        <v>5</v>
      </c>
      <c r="D30" s="19">
        <v>5</v>
      </c>
      <c r="E30" s="19">
        <v>600</v>
      </c>
      <c r="F30" s="20">
        <v>103922</v>
      </c>
      <c r="G30" s="21">
        <v>911</v>
      </c>
      <c r="H30" s="19">
        <f t="shared" si="0"/>
        <v>182.2</v>
      </c>
      <c r="I30" s="22">
        <f t="shared" si="1"/>
        <v>1.0519428032562883</v>
      </c>
      <c r="J30" s="19">
        <f t="shared" ref="J30:J37" si="13">H30/J$26*100</f>
        <v>56.9375</v>
      </c>
      <c r="K30" s="26">
        <f>STDEV(J29:J31)</f>
        <v>17.126368558453951</v>
      </c>
      <c r="L30" s="21"/>
      <c r="M30" s="19">
        <f t="shared" si="2"/>
        <v>0</v>
      </c>
      <c r="N30" s="22">
        <f t="shared" si="3"/>
        <v>0</v>
      </c>
      <c r="O30" s="19" t="e">
        <f t="shared" ref="O30:O40" si="14">M30/O$26*100</f>
        <v>#DIV/0!</v>
      </c>
      <c r="P30" s="26" t="e">
        <f>STDEV(O29:O31)</f>
        <v>#DIV/0!</v>
      </c>
      <c r="Q30" s="21"/>
      <c r="R30" s="19">
        <f t="shared" si="4"/>
        <v>0</v>
      </c>
      <c r="S30" s="22">
        <f t="shared" si="5"/>
        <v>0</v>
      </c>
      <c r="T30" s="19" t="e">
        <f t="shared" ref="T30:T40" si="15">R30/T$26*100</f>
        <v>#DIV/0!</v>
      </c>
      <c r="U30" s="26" t="e">
        <f>STDEV(T29:T31)</f>
        <v>#DIV/0!</v>
      </c>
      <c r="V30" s="21"/>
      <c r="W30" s="19">
        <f t="shared" si="6"/>
        <v>0</v>
      </c>
      <c r="X30" s="22">
        <f t="shared" si="7"/>
        <v>0</v>
      </c>
      <c r="Y30" s="19" t="e">
        <f t="shared" ref="Y30:Y40" si="16">W30/Y$26*100</f>
        <v>#DIV/0!</v>
      </c>
      <c r="Z30" s="26" t="e">
        <f>STDEV(Y29:Y31)</f>
        <v>#DIV/0!</v>
      </c>
      <c r="AA30" s="21"/>
      <c r="AB30" s="19">
        <f t="shared" si="8"/>
        <v>0</v>
      </c>
      <c r="AC30" s="22">
        <f t="shared" si="9"/>
        <v>0</v>
      </c>
      <c r="AD30" s="19" t="e">
        <f t="shared" ref="AD30:AD40" si="17">AB30/AD$26*100</f>
        <v>#DIV/0!</v>
      </c>
      <c r="AE30" s="26" t="e">
        <f>STDEV(AD29:AD31)</f>
        <v>#DIV/0!</v>
      </c>
      <c r="AF30" s="21"/>
      <c r="AG30" s="19">
        <f t="shared" si="10"/>
        <v>0</v>
      </c>
      <c r="AH30" s="22">
        <f t="shared" si="11"/>
        <v>0</v>
      </c>
      <c r="AI30" s="19" t="e">
        <f t="shared" ref="AI30:AI40" si="18">AG30/AI$26*100</f>
        <v>#DIV/0!</v>
      </c>
      <c r="AJ30" s="26" t="e">
        <f>STDEV(AI29:AI31)</f>
        <v>#DIV/0!</v>
      </c>
      <c r="AK30" s="35">
        <v>5</v>
      </c>
      <c r="AL30" s="27">
        <f t="shared" si="12"/>
        <v>911</v>
      </c>
      <c r="AM30" s="27">
        <f t="shared" si="12"/>
        <v>182.2</v>
      </c>
      <c r="AN30" s="28">
        <f t="shared" si="12"/>
        <v>1.0519428032562883</v>
      </c>
      <c r="AO30" s="19">
        <f t="shared" ref="AO30:AO40" si="19">AM30/AO$26*100</f>
        <v>56.9375</v>
      </c>
      <c r="AP30" s="26">
        <f>STDEV(AO29:AO31)</f>
        <v>17.126368558453951</v>
      </c>
    </row>
    <row r="31" spans="1:42" s="30" customFormat="1" ht="17" thickTop="1" thickBot="1" x14ac:dyDescent="0.25">
      <c r="A31" s="60"/>
      <c r="B31" s="60"/>
      <c r="C31" s="36">
        <v>6</v>
      </c>
      <c r="D31" s="19">
        <v>5</v>
      </c>
      <c r="E31" s="19">
        <v>600</v>
      </c>
      <c r="F31" s="20">
        <v>103922</v>
      </c>
      <c r="G31" s="21">
        <v>379</v>
      </c>
      <c r="H31" s="30">
        <f t="shared" si="0"/>
        <v>75.8</v>
      </c>
      <c r="I31" s="31">
        <f t="shared" si="1"/>
        <v>0.43763591924712764</v>
      </c>
      <c r="J31" s="19">
        <f t="shared" si="13"/>
        <v>23.6875</v>
      </c>
      <c r="K31" s="32">
        <f>STDEV(I29:I31)</f>
        <v>0.31641642416650567</v>
      </c>
      <c r="L31" s="21"/>
      <c r="M31" s="30">
        <f t="shared" si="2"/>
        <v>0</v>
      </c>
      <c r="N31" s="31">
        <f t="shared" si="3"/>
        <v>0</v>
      </c>
      <c r="O31" s="19" t="e">
        <f t="shared" si="14"/>
        <v>#DIV/0!</v>
      </c>
      <c r="P31" s="32">
        <f>STDEV(N29:N31)</f>
        <v>0</v>
      </c>
      <c r="Q31" s="21"/>
      <c r="R31" s="30">
        <f t="shared" si="4"/>
        <v>0</v>
      </c>
      <c r="S31" s="31">
        <f t="shared" si="5"/>
        <v>0</v>
      </c>
      <c r="T31" s="19" t="e">
        <f t="shared" si="15"/>
        <v>#DIV/0!</v>
      </c>
      <c r="U31" s="32">
        <f>STDEV(S29:S31)</f>
        <v>0</v>
      </c>
      <c r="V31" s="21"/>
      <c r="W31" s="30">
        <f t="shared" si="6"/>
        <v>0</v>
      </c>
      <c r="X31" s="31">
        <f t="shared" si="7"/>
        <v>0</v>
      </c>
      <c r="Y31" s="19" t="e">
        <f t="shared" si="16"/>
        <v>#DIV/0!</v>
      </c>
      <c r="Z31" s="32">
        <f>STDEV(X29:X31)</f>
        <v>0</v>
      </c>
      <c r="AA31" s="21"/>
      <c r="AB31" s="30">
        <f t="shared" si="8"/>
        <v>0</v>
      </c>
      <c r="AC31" s="31">
        <f t="shared" si="9"/>
        <v>0</v>
      </c>
      <c r="AD31" s="19" t="e">
        <f t="shared" si="17"/>
        <v>#DIV/0!</v>
      </c>
      <c r="AE31" s="32">
        <f>STDEV(AC29:AC31)</f>
        <v>0</v>
      </c>
      <c r="AF31" s="21"/>
      <c r="AG31" s="30">
        <f t="shared" si="10"/>
        <v>0</v>
      </c>
      <c r="AH31" s="31">
        <f t="shared" si="11"/>
        <v>0</v>
      </c>
      <c r="AI31" s="19" t="e">
        <f t="shared" si="18"/>
        <v>#DIV/0!</v>
      </c>
      <c r="AJ31" s="32">
        <f>STDEV(AH29:AH31)</f>
        <v>0</v>
      </c>
      <c r="AK31" s="36">
        <v>6</v>
      </c>
      <c r="AL31" s="33">
        <f t="shared" si="12"/>
        <v>379</v>
      </c>
      <c r="AM31" s="33">
        <f t="shared" si="12"/>
        <v>75.8</v>
      </c>
      <c r="AN31" s="34">
        <f t="shared" si="12"/>
        <v>0.43763591924712764</v>
      </c>
      <c r="AO31" s="19">
        <f t="shared" si="19"/>
        <v>23.6875</v>
      </c>
      <c r="AP31" s="32">
        <f>STDEV(AN29:AN31)</f>
        <v>0.31641642416650567</v>
      </c>
    </row>
    <row r="32" spans="1:42" s="19" customFormat="1" ht="15" customHeight="1" thickBot="1" x14ac:dyDescent="0.25">
      <c r="A32" s="65" t="s">
        <v>55</v>
      </c>
      <c r="B32" s="65"/>
      <c r="C32" s="51">
        <v>7</v>
      </c>
      <c r="D32" s="19">
        <v>5</v>
      </c>
      <c r="E32" s="19">
        <v>600</v>
      </c>
      <c r="F32" s="20">
        <v>103922</v>
      </c>
      <c r="G32" s="21">
        <v>532</v>
      </c>
      <c r="H32" s="19">
        <f t="shared" si="0"/>
        <v>106.4</v>
      </c>
      <c r="I32" s="22">
        <f t="shared" si="1"/>
        <v>0.61430688400916078</v>
      </c>
      <c r="J32" s="19">
        <f t="shared" si="13"/>
        <v>33.25</v>
      </c>
      <c r="K32" s="26">
        <f>AVERAGE(J32:J34)</f>
        <v>50.520833333333336</v>
      </c>
      <c r="L32" s="21"/>
      <c r="M32" s="19">
        <f t="shared" si="2"/>
        <v>0</v>
      </c>
      <c r="N32" s="22">
        <f t="shared" si="3"/>
        <v>0</v>
      </c>
      <c r="O32" s="19" t="e">
        <f t="shared" si="14"/>
        <v>#DIV/0!</v>
      </c>
      <c r="P32" s="26" t="e">
        <f>AVERAGE(O32:O34)</f>
        <v>#DIV/0!</v>
      </c>
      <c r="Q32" s="21"/>
      <c r="R32" s="19">
        <f t="shared" si="4"/>
        <v>0</v>
      </c>
      <c r="S32" s="22">
        <f t="shared" si="5"/>
        <v>0</v>
      </c>
      <c r="T32" s="19" t="e">
        <f t="shared" si="15"/>
        <v>#DIV/0!</v>
      </c>
      <c r="U32" s="26" t="e">
        <f>AVERAGE(T32:T34)</f>
        <v>#DIV/0!</v>
      </c>
      <c r="V32" s="21"/>
      <c r="W32" s="19">
        <f t="shared" si="6"/>
        <v>0</v>
      </c>
      <c r="X32" s="22">
        <f t="shared" si="7"/>
        <v>0</v>
      </c>
      <c r="Y32" s="19" t="e">
        <f t="shared" si="16"/>
        <v>#DIV/0!</v>
      </c>
      <c r="Z32" s="26" t="e">
        <f>AVERAGE(Y32:Y34)</f>
        <v>#DIV/0!</v>
      </c>
      <c r="AA32" s="21"/>
      <c r="AB32" s="19">
        <f t="shared" si="8"/>
        <v>0</v>
      </c>
      <c r="AC32" s="22">
        <f t="shared" si="9"/>
        <v>0</v>
      </c>
      <c r="AD32" s="19" t="e">
        <f t="shared" si="17"/>
        <v>#DIV/0!</v>
      </c>
      <c r="AE32" s="26" t="e">
        <f>AVERAGE(AD32:AD34)</f>
        <v>#DIV/0!</v>
      </c>
      <c r="AF32" s="21"/>
      <c r="AG32" s="19">
        <f t="shared" si="10"/>
        <v>0</v>
      </c>
      <c r="AH32" s="22">
        <f t="shared" si="11"/>
        <v>0</v>
      </c>
      <c r="AI32" s="19" t="e">
        <f t="shared" si="18"/>
        <v>#DIV/0!</v>
      </c>
      <c r="AJ32" s="26" t="e">
        <f>AVERAGE(AI32:AI34)</f>
        <v>#DIV/0!</v>
      </c>
      <c r="AK32" s="51">
        <v>7</v>
      </c>
      <c r="AL32" s="24">
        <f t="shared" si="12"/>
        <v>532</v>
      </c>
      <c r="AM32" s="24">
        <f t="shared" si="12"/>
        <v>106.4</v>
      </c>
      <c r="AN32" s="25">
        <f t="shared" si="12"/>
        <v>0.61430688400916078</v>
      </c>
      <c r="AO32" s="19">
        <f t="shared" si="19"/>
        <v>33.25</v>
      </c>
      <c r="AP32" s="26">
        <f>AVERAGE(AO32:AO34)</f>
        <v>50.520833333333336</v>
      </c>
    </row>
    <row r="33" spans="1:42" s="19" customFormat="1" ht="15.5" customHeight="1" thickTop="1" thickBot="1" x14ac:dyDescent="0.25">
      <c r="A33" s="59"/>
      <c r="B33" s="59"/>
      <c r="C33" s="51">
        <v>8</v>
      </c>
      <c r="D33" s="19">
        <v>5</v>
      </c>
      <c r="E33" s="19">
        <v>600</v>
      </c>
      <c r="F33" s="20">
        <v>103922</v>
      </c>
      <c r="G33" s="21">
        <v>303</v>
      </c>
      <c r="H33" s="19">
        <f t="shared" si="0"/>
        <v>60.6</v>
      </c>
      <c r="I33" s="22">
        <f t="shared" si="1"/>
        <v>0.34987779296010468</v>
      </c>
      <c r="J33" s="19">
        <f t="shared" si="13"/>
        <v>18.9375</v>
      </c>
      <c r="K33" s="26">
        <f>STDEV(J32:J34)</f>
        <v>42.909895299142057</v>
      </c>
      <c r="L33" s="21"/>
      <c r="M33" s="19">
        <f t="shared" si="2"/>
        <v>0</v>
      </c>
      <c r="N33" s="22">
        <f t="shared" si="3"/>
        <v>0</v>
      </c>
      <c r="O33" s="19" t="e">
        <f t="shared" si="14"/>
        <v>#DIV/0!</v>
      </c>
      <c r="P33" s="26" t="e">
        <f>STDEV(O32:O34)</f>
        <v>#DIV/0!</v>
      </c>
      <c r="Q33" s="21"/>
      <c r="R33" s="19">
        <f t="shared" si="4"/>
        <v>0</v>
      </c>
      <c r="S33" s="22">
        <f t="shared" si="5"/>
        <v>0</v>
      </c>
      <c r="T33" s="19" t="e">
        <f t="shared" si="15"/>
        <v>#DIV/0!</v>
      </c>
      <c r="U33" s="26" t="e">
        <f>STDEV(T32:T34)</f>
        <v>#DIV/0!</v>
      </c>
      <c r="V33" s="21"/>
      <c r="W33" s="19">
        <f t="shared" si="6"/>
        <v>0</v>
      </c>
      <c r="X33" s="22">
        <f t="shared" si="7"/>
        <v>0</v>
      </c>
      <c r="Y33" s="19" t="e">
        <f t="shared" si="16"/>
        <v>#DIV/0!</v>
      </c>
      <c r="Z33" s="26" t="e">
        <f>STDEV(Y32:Y34)</f>
        <v>#DIV/0!</v>
      </c>
      <c r="AA33" s="21"/>
      <c r="AB33" s="19">
        <f t="shared" si="8"/>
        <v>0</v>
      </c>
      <c r="AC33" s="22">
        <f t="shared" si="9"/>
        <v>0</v>
      </c>
      <c r="AD33" s="19" t="e">
        <f t="shared" si="17"/>
        <v>#DIV/0!</v>
      </c>
      <c r="AE33" s="26" t="e">
        <f>STDEV(AD32:AD34)</f>
        <v>#DIV/0!</v>
      </c>
      <c r="AF33" s="21"/>
      <c r="AG33" s="19">
        <f t="shared" si="10"/>
        <v>0</v>
      </c>
      <c r="AH33" s="22">
        <f t="shared" si="11"/>
        <v>0</v>
      </c>
      <c r="AI33" s="19" t="e">
        <f t="shared" si="18"/>
        <v>#DIV/0!</v>
      </c>
      <c r="AJ33" s="26" t="e">
        <f>STDEV(AI32:AI34)</f>
        <v>#DIV/0!</v>
      </c>
      <c r="AK33" s="51">
        <v>8</v>
      </c>
      <c r="AL33" s="27">
        <f t="shared" si="12"/>
        <v>303</v>
      </c>
      <c r="AM33" s="27">
        <f t="shared" si="12"/>
        <v>60.6</v>
      </c>
      <c r="AN33" s="28">
        <f t="shared" si="12"/>
        <v>0.34987779296010468</v>
      </c>
      <c r="AO33" s="19">
        <f t="shared" si="19"/>
        <v>18.9375</v>
      </c>
      <c r="AP33" s="26">
        <f>STDEV(AO32:AO34)</f>
        <v>42.909895299142057</v>
      </c>
    </row>
    <row r="34" spans="1:42" s="30" customFormat="1" ht="15.5" customHeight="1" thickTop="1" thickBot="1" x14ac:dyDescent="0.25">
      <c r="A34" s="64"/>
      <c r="B34" s="64"/>
      <c r="C34" s="52">
        <v>9</v>
      </c>
      <c r="D34" s="19">
        <v>5</v>
      </c>
      <c r="E34" s="19">
        <v>600</v>
      </c>
      <c r="F34" s="20">
        <v>103922</v>
      </c>
      <c r="G34" s="21">
        <v>1590</v>
      </c>
      <c r="H34" s="30">
        <f t="shared" si="0"/>
        <v>318</v>
      </c>
      <c r="I34" s="31">
        <f t="shared" si="1"/>
        <v>1.8359923788995594</v>
      </c>
      <c r="J34" s="19">
        <f>H34/J$26*100</f>
        <v>99.375</v>
      </c>
      <c r="K34" s="32">
        <f>STDEV(I32:I34)</f>
        <v>0.79277726539474547</v>
      </c>
      <c r="L34" s="21"/>
      <c r="M34" s="30">
        <f t="shared" si="2"/>
        <v>0</v>
      </c>
      <c r="N34" s="31">
        <f t="shared" si="3"/>
        <v>0</v>
      </c>
      <c r="O34" s="19" t="e">
        <f t="shared" si="14"/>
        <v>#DIV/0!</v>
      </c>
      <c r="P34" s="32">
        <f>STDEV(N32:N34)</f>
        <v>0</v>
      </c>
      <c r="Q34" s="21"/>
      <c r="R34" s="30">
        <f t="shared" si="4"/>
        <v>0</v>
      </c>
      <c r="S34" s="31">
        <f t="shared" si="5"/>
        <v>0</v>
      </c>
      <c r="T34" s="19" t="e">
        <f t="shared" si="15"/>
        <v>#DIV/0!</v>
      </c>
      <c r="U34" s="32">
        <f>STDEV(S32:S34)</f>
        <v>0</v>
      </c>
      <c r="V34" s="21"/>
      <c r="W34" s="30">
        <f t="shared" si="6"/>
        <v>0</v>
      </c>
      <c r="X34" s="31">
        <f t="shared" si="7"/>
        <v>0</v>
      </c>
      <c r="Y34" s="19" t="e">
        <f t="shared" si="16"/>
        <v>#DIV/0!</v>
      </c>
      <c r="Z34" s="32">
        <f>STDEV(X32:X34)</f>
        <v>0</v>
      </c>
      <c r="AA34" s="21"/>
      <c r="AB34" s="30">
        <f t="shared" si="8"/>
        <v>0</v>
      </c>
      <c r="AC34" s="31">
        <f t="shared" si="9"/>
        <v>0</v>
      </c>
      <c r="AD34" s="19" t="e">
        <f t="shared" si="17"/>
        <v>#DIV/0!</v>
      </c>
      <c r="AE34" s="32">
        <f>STDEV(AC32:AC34)</f>
        <v>0</v>
      </c>
      <c r="AF34" s="21"/>
      <c r="AG34" s="30">
        <f t="shared" si="10"/>
        <v>0</v>
      </c>
      <c r="AH34" s="31">
        <f t="shared" si="11"/>
        <v>0</v>
      </c>
      <c r="AI34" s="19" t="e">
        <f t="shared" si="18"/>
        <v>#DIV/0!</v>
      </c>
      <c r="AJ34" s="32">
        <f>STDEV(AH32:AH34)</f>
        <v>0</v>
      </c>
      <c r="AK34" s="52">
        <v>9</v>
      </c>
      <c r="AL34" s="33">
        <f t="shared" si="12"/>
        <v>1590</v>
      </c>
      <c r="AM34" s="33">
        <f t="shared" si="12"/>
        <v>318</v>
      </c>
      <c r="AN34" s="34">
        <f t="shared" si="12"/>
        <v>1.8359923788995594</v>
      </c>
      <c r="AO34" s="19">
        <f t="shared" si="19"/>
        <v>99.375</v>
      </c>
      <c r="AP34" s="32">
        <f>STDEV(AN32:AN34)</f>
        <v>0.79277726539474547</v>
      </c>
    </row>
    <row r="35" spans="1:42" s="19" customFormat="1" ht="17" thickTop="1" thickBot="1" x14ac:dyDescent="0.25">
      <c r="A35" s="58" t="s">
        <v>30</v>
      </c>
      <c r="B35" s="58"/>
      <c r="C35" s="46">
        <v>10</v>
      </c>
      <c r="D35" s="19">
        <v>5</v>
      </c>
      <c r="E35" s="19">
        <v>600</v>
      </c>
      <c r="F35" s="20">
        <v>103922</v>
      </c>
      <c r="G35" s="21">
        <v>1290</v>
      </c>
      <c r="H35" s="19">
        <f t="shared" si="0"/>
        <v>258</v>
      </c>
      <c r="I35" s="22">
        <f t="shared" ref="I35:I40" si="20">(G35*$E35/$F35)/$D35</f>
        <v>1.4895787225034161</v>
      </c>
      <c r="J35" s="19">
        <f t="shared" si="13"/>
        <v>80.625</v>
      </c>
      <c r="K35" s="26">
        <f>AVERAGE(J35:J37)</f>
        <v>58.416666666666664</v>
      </c>
      <c r="L35" s="21"/>
      <c r="M35" s="19">
        <f t="shared" si="2"/>
        <v>0</v>
      </c>
      <c r="N35" s="22">
        <f t="shared" si="3"/>
        <v>0</v>
      </c>
      <c r="O35" s="19" t="e">
        <f t="shared" si="14"/>
        <v>#DIV/0!</v>
      </c>
      <c r="P35" s="26" t="e">
        <f>AVERAGE(O35:O37)</f>
        <v>#DIV/0!</v>
      </c>
      <c r="Q35" s="21"/>
      <c r="R35" s="19">
        <f t="shared" si="4"/>
        <v>0</v>
      </c>
      <c r="S35" s="22">
        <f t="shared" si="5"/>
        <v>0</v>
      </c>
      <c r="T35" s="19" t="e">
        <f t="shared" si="15"/>
        <v>#DIV/0!</v>
      </c>
      <c r="U35" s="26" t="e">
        <f>AVERAGE(T35:T37)</f>
        <v>#DIV/0!</v>
      </c>
      <c r="V35" s="21"/>
      <c r="W35" s="19">
        <f t="shared" si="6"/>
        <v>0</v>
      </c>
      <c r="X35" s="22">
        <f t="shared" si="7"/>
        <v>0</v>
      </c>
      <c r="Y35" s="19" t="e">
        <f t="shared" si="16"/>
        <v>#DIV/0!</v>
      </c>
      <c r="Z35" s="26" t="e">
        <f>AVERAGE(Y35:Y37)</f>
        <v>#DIV/0!</v>
      </c>
      <c r="AA35" s="21"/>
      <c r="AB35" s="19">
        <f t="shared" si="8"/>
        <v>0</v>
      </c>
      <c r="AC35" s="22">
        <f t="shared" si="9"/>
        <v>0</v>
      </c>
      <c r="AD35" s="19" t="e">
        <f t="shared" si="17"/>
        <v>#DIV/0!</v>
      </c>
      <c r="AE35" s="26" t="e">
        <f>AVERAGE(AD35:AD37)</f>
        <v>#DIV/0!</v>
      </c>
      <c r="AF35" s="21"/>
      <c r="AG35" s="19">
        <f t="shared" si="10"/>
        <v>0</v>
      </c>
      <c r="AH35" s="22">
        <f t="shared" si="11"/>
        <v>0</v>
      </c>
      <c r="AI35" s="19" t="e">
        <f t="shared" si="18"/>
        <v>#DIV/0!</v>
      </c>
      <c r="AJ35" s="26" t="e">
        <f>AVERAGE(AI35:AI37)</f>
        <v>#DIV/0!</v>
      </c>
      <c r="AK35" s="46">
        <v>10</v>
      </c>
      <c r="AL35" s="24">
        <f t="shared" si="12"/>
        <v>1290</v>
      </c>
      <c r="AM35" s="24">
        <f t="shared" si="12"/>
        <v>258</v>
      </c>
      <c r="AN35" s="25">
        <f t="shared" si="12"/>
        <v>1.4895787225034161</v>
      </c>
      <c r="AO35" s="19">
        <f t="shared" si="19"/>
        <v>80.625</v>
      </c>
      <c r="AP35" s="26">
        <f>AVERAGE(AO35:AO37)</f>
        <v>58.416666666666664</v>
      </c>
    </row>
    <row r="36" spans="1:42" s="19" customFormat="1" ht="17" thickTop="1" thickBot="1" x14ac:dyDescent="0.25">
      <c r="A36" s="59"/>
      <c r="B36" s="59"/>
      <c r="C36" s="46">
        <v>11</v>
      </c>
      <c r="D36" s="19">
        <v>5</v>
      </c>
      <c r="E36" s="19">
        <v>600</v>
      </c>
      <c r="F36" s="20">
        <v>103922</v>
      </c>
      <c r="G36" s="21">
        <v>681</v>
      </c>
      <c r="H36" s="19">
        <f t="shared" si="0"/>
        <v>136.19999999999999</v>
      </c>
      <c r="I36" s="22">
        <f t="shared" si="20"/>
        <v>0.78635900001924519</v>
      </c>
      <c r="J36" s="19">
        <f t="shared" si="13"/>
        <v>42.5625</v>
      </c>
      <c r="K36" s="26">
        <f>STDEV(J35:J37)</f>
        <v>19.810856924508162</v>
      </c>
      <c r="L36" s="21"/>
      <c r="M36" s="19">
        <f t="shared" si="2"/>
        <v>0</v>
      </c>
      <c r="N36" s="22">
        <f t="shared" si="3"/>
        <v>0</v>
      </c>
      <c r="O36" s="19" t="e">
        <f t="shared" si="14"/>
        <v>#DIV/0!</v>
      </c>
      <c r="P36" s="26" t="e">
        <f>STDEV(O35:O37)</f>
        <v>#DIV/0!</v>
      </c>
      <c r="Q36" s="21"/>
      <c r="R36" s="19">
        <f t="shared" si="4"/>
        <v>0</v>
      </c>
      <c r="S36" s="22">
        <f t="shared" si="5"/>
        <v>0</v>
      </c>
      <c r="T36" s="19" t="e">
        <f t="shared" si="15"/>
        <v>#DIV/0!</v>
      </c>
      <c r="U36" s="26" t="e">
        <f>STDEV(T35:T37)</f>
        <v>#DIV/0!</v>
      </c>
      <c r="V36" s="21"/>
      <c r="W36" s="19">
        <f t="shared" si="6"/>
        <v>0</v>
      </c>
      <c r="X36" s="22">
        <f t="shared" si="7"/>
        <v>0</v>
      </c>
      <c r="Y36" s="19" t="e">
        <f t="shared" si="16"/>
        <v>#DIV/0!</v>
      </c>
      <c r="Z36" s="26" t="e">
        <f>STDEV(Y35:Y37)</f>
        <v>#DIV/0!</v>
      </c>
      <c r="AA36" s="21"/>
      <c r="AB36" s="19">
        <f t="shared" si="8"/>
        <v>0</v>
      </c>
      <c r="AC36" s="22">
        <f t="shared" si="9"/>
        <v>0</v>
      </c>
      <c r="AD36" s="19" t="e">
        <f t="shared" si="17"/>
        <v>#DIV/0!</v>
      </c>
      <c r="AE36" s="26" t="e">
        <f>STDEV(AD35:AD37)</f>
        <v>#DIV/0!</v>
      </c>
      <c r="AF36" s="21"/>
      <c r="AG36" s="19">
        <f t="shared" si="10"/>
        <v>0</v>
      </c>
      <c r="AH36" s="22">
        <f t="shared" si="11"/>
        <v>0</v>
      </c>
      <c r="AI36" s="19" t="e">
        <f t="shared" si="18"/>
        <v>#DIV/0!</v>
      </c>
      <c r="AJ36" s="26" t="e">
        <f>STDEV(AI35:AI37)</f>
        <v>#DIV/0!</v>
      </c>
      <c r="AK36" s="46">
        <v>11</v>
      </c>
      <c r="AL36" s="27">
        <f t="shared" si="12"/>
        <v>681</v>
      </c>
      <c r="AM36" s="27">
        <f t="shared" si="12"/>
        <v>136.19999999999999</v>
      </c>
      <c r="AN36" s="28">
        <f t="shared" si="12"/>
        <v>0.78635900001924519</v>
      </c>
      <c r="AO36" s="19">
        <f t="shared" si="19"/>
        <v>42.5625</v>
      </c>
      <c r="AP36" s="26">
        <f>STDEV(AO35:AO37)</f>
        <v>19.810856924508162</v>
      </c>
    </row>
    <row r="37" spans="1:42" s="30" customFormat="1" ht="17" thickTop="1" thickBot="1" x14ac:dyDescent="0.25">
      <c r="A37" s="60"/>
      <c r="B37" s="60"/>
      <c r="C37" s="47">
        <v>12</v>
      </c>
      <c r="D37" s="19">
        <v>5</v>
      </c>
      <c r="E37" s="19">
        <v>600</v>
      </c>
      <c r="F37" s="20">
        <v>103922</v>
      </c>
      <c r="G37" s="21">
        <v>833</v>
      </c>
      <c r="H37" s="30">
        <f t="shared" si="0"/>
        <v>166.6</v>
      </c>
      <c r="I37" s="31">
        <f t="shared" si="20"/>
        <v>0.96187525259329121</v>
      </c>
      <c r="J37" s="19">
        <f t="shared" si="13"/>
        <v>52.0625</v>
      </c>
      <c r="K37" s="32">
        <f>STDEV(I35:I37)</f>
        <v>0.36601340712318592</v>
      </c>
      <c r="L37" s="21"/>
      <c r="M37" s="30">
        <f t="shared" si="2"/>
        <v>0</v>
      </c>
      <c r="N37" s="31">
        <f t="shared" si="3"/>
        <v>0</v>
      </c>
      <c r="O37" s="19" t="e">
        <f t="shared" si="14"/>
        <v>#DIV/0!</v>
      </c>
      <c r="P37" s="32">
        <f>STDEV(N35:N37)</f>
        <v>0</v>
      </c>
      <c r="Q37" s="21"/>
      <c r="R37" s="30">
        <f t="shared" si="4"/>
        <v>0</v>
      </c>
      <c r="S37" s="31">
        <f t="shared" si="5"/>
        <v>0</v>
      </c>
      <c r="T37" s="19" t="e">
        <f t="shared" si="15"/>
        <v>#DIV/0!</v>
      </c>
      <c r="U37" s="32">
        <f>STDEV(S35:S37)</f>
        <v>0</v>
      </c>
      <c r="V37" s="21"/>
      <c r="W37" s="30">
        <f t="shared" si="6"/>
        <v>0</v>
      </c>
      <c r="X37" s="31">
        <f t="shared" si="7"/>
        <v>0</v>
      </c>
      <c r="Y37" s="19" t="e">
        <f t="shared" si="16"/>
        <v>#DIV/0!</v>
      </c>
      <c r="Z37" s="32">
        <f>STDEV(X35:X37)</f>
        <v>0</v>
      </c>
      <c r="AA37" s="21"/>
      <c r="AB37" s="30">
        <f t="shared" si="8"/>
        <v>0</v>
      </c>
      <c r="AC37" s="31">
        <f t="shared" si="9"/>
        <v>0</v>
      </c>
      <c r="AD37" s="19" t="e">
        <f t="shared" si="17"/>
        <v>#DIV/0!</v>
      </c>
      <c r="AE37" s="32">
        <f>STDEV(AC35:AC37)</f>
        <v>0</v>
      </c>
      <c r="AF37" s="21"/>
      <c r="AG37" s="30">
        <f t="shared" si="10"/>
        <v>0</v>
      </c>
      <c r="AH37" s="31">
        <f t="shared" si="11"/>
        <v>0</v>
      </c>
      <c r="AI37" s="19" t="e">
        <f t="shared" si="18"/>
        <v>#DIV/0!</v>
      </c>
      <c r="AJ37" s="32">
        <f>STDEV(AH35:AH37)</f>
        <v>0</v>
      </c>
      <c r="AK37" s="47">
        <v>12</v>
      </c>
      <c r="AL37" s="33">
        <f t="shared" si="12"/>
        <v>833</v>
      </c>
      <c r="AM37" s="33">
        <f t="shared" si="12"/>
        <v>166.6</v>
      </c>
      <c r="AN37" s="34">
        <f t="shared" si="12"/>
        <v>0.96187525259329121</v>
      </c>
      <c r="AO37" s="19">
        <f t="shared" si="19"/>
        <v>52.0625</v>
      </c>
      <c r="AP37" s="32">
        <f>STDEV(AN35:AN37)</f>
        <v>0.36601340712318592</v>
      </c>
    </row>
    <row r="38" spans="1:42" s="19" customFormat="1" ht="17" thickTop="1" thickBot="1" x14ac:dyDescent="0.25">
      <c r="A38" s="58" t="s">
        <v>31</v>
      </c>
      <c r="B38" s="58"/>
      <c r="C38" s="53">
        <v>13</v>
      </c>
      <c r="D38" s="19">
        <v>5</v>
      </c>
      <c r="E38" s="19">
        <v>600</v>
      </c>
      <c r="F38" s="20">
        <v>103922</v>
      </c>
      <c r="G38" s="21">
        <v>455</v>
      </c>
      <c r="H38" s="19">
        <f t="shared" si="0"/>
        <v>91</v>
      </c>
      <c r="I38" s="22">
        <f t="shared" si="20"/>
        <v>0.52539404553415059</v>
      </c>
      <c r="J38" s="19">
        <f>H38/J$26*100</f>
        <v>28.4375</v>
      </c>
      <c r="K38" s="26">
        <f>AVERAGE(J38:J40)</f>
        <v>42.6875</v>
      </c>
      <c r="L38" s="21"/>
      <c r="M38" s="19">
        <f t="shared" si="2"/>
        <v>0</v>
      </c>
      <c r="N38" s="22">
        <f t="shared" si="3"/>
        <v>0</v>
      </c>
      <c r="O38" s="19" t="e">
        <f t="shared" si="14"/>
        <v>#DIV/0!</v>
      </c>
      <c r="P38" s="26" t="e">
        <f>AVERAGE(O38:O40)</f>
        <v>#DIV/0!</v>
      </c>
      <c r="Q38" s="21"/>
      <c r="R38" s="19">
        <f t="shared" si="4"/>
        <v>0</v>
      </c>
      <c r="S38" s="22">
        <f t="shared" si="5"/>
        <v>0</v>
      </c>
      <c r="T38" s="19" t="e">
        <f t="shared" si="15"/>
        <v>#DIV/0!</v>
      </c>
      <c r="U38" s="26" t="e">
        <f>AVERAGE(T38:T40)</f>
        <v>#DIV/0!</v>
      </c>
      <c r="V38" s="21"/>
      <c r="W38" s="19">
        <f t="shared" si="6"/>
        <v>0</v>
      </c>
      <c r="X38" s="22">
        <f t="shared" si="7"/>
        <v>0</v>
      </c>
      <c r="Y38" s="19" t="e">
        <f t="shared" si="16"/>
        <v>#DIV/0!</v>
      </c>
      <c r="Z38" s="26" t="e">
        <f>AVERAGE(Y38:Y40)</f>
        <v>#DIV/0!</v>
      </c>
      <c r="AA38" s="21"/>
      <c r="AB38" s="19">
        <f t="shared" si="8"/>
        <v>0</v>
      </c>
      <c r="AC38" s="22">
        <f t="shared" si="9"/>
        <v>0</v>
      </c>
      <c r="AD38" s="19" t="e">
        <f t="shared" si="17"/>
        <v>#DIV/0!</v>
      </c>
      <c r="AE38" s="26" t="e">
        <f>AVERAGE(AD38:AD40)</f>
        <v>#DIV/0!</v>
      </c>
      <c r="AF38" s="21"/>
      <c r="AG38" s="19">
        <f t="shared" si="10"/>
        <v>0</v>
      </c>
      <c r="AH38" s="22">
        <f t="shared" si="11"/>
        <v>0</v>
      </c>
      <c r="AI38" s="19" t="e">
        <f t="shared" si="18"/>
        <v>#DIV/0!</v>
      </c>
      <c r="AJ38" s="26" t="e">
        <f>AVERAGE(AI38:AI40)</f>
        <v>#DIV/0!</v>
      </c>
      <c r="AK38" s="53">
        <v>13</v>
      </c>
      <c r="AL38" s="24">
        <f t="shared" si="12"/>
        <v>455</v>
      </c>
      <c r="AM38" s="24">
        <f t="shared" si="12"/>
        <v>91</v>
      </c>
      <c r="AN38" s="25">
        <f t="shared" si="12"/>
        <v>0.52539404553415059</v>
      </c>
      <c r="AO38" s="19">
        <f t="shared" si="19"/>
        <v>28.4375</v>
      </c>
      <c r="AP38" s="26">
        <f>AVERAGE(AO38:AO40)</f>
        <v>42.6875</v>
      </c>
    </row>
    <row r="39" spans="1:42" s="19" customFormat="1" ht="17" thickTop="1" thickBot="1" x14ac:dyDescent="0.25">
      <c r="A39" s="59"/>
      <c r="B39" s="59"/>
      <c r="C39" s="53">
        <v>14</v>
      </c>
      <c r="D39" s="19">
        <v>5</v>
      </c>
      <c r="E39" s="19">
        <v>600</v>
      </c>
      <c r="F39" s="20">
        <v>103922</v>
      </c>
      <c r="G39" s="21">
        <v>759</v>
      </c>
      <c r="H39" s="19">
        <f t="shared" si="0"/>
        <v>151.80000000000001</v>
      </c>
      <c r="I39" s="22">
        <f t="shared" si="20"/>
        <v>0.8764265506822424</v>
      </c>
      <c r="J39" s="19">
        <f t="shared" ref="J39:J40" si="21">H39/J$26*100</f>
        <v>47.437500000000007</v>
      </c>
      <c r="K39" s="26">
        <f>STDEV(J38:J40)</f>
        <v>12.567318727556806</v>
      </c>
      <c r="L39" s="21"/>
      <c r="M39" s="19">
        <f t="shared" si="2"/>
        <v>0</v>
      </c>
      <c r="N39" s="22">
        <f t="shared" si="3"/>
        <v>0</v>
      </c>
      <c r="O39" s="19" t="e">
        <f t="shared" si="14"/>
        <v>#DIV/0!</v>
      </c>
      <c r="P39" s="26" t="e">
        <f>STDEV(O38:O40)</f>
        <v>#DIV/0!</v>
      </c>
      <c r="Q39" s="21"/>
      <c r="R39" s="19">
        <f t="shared" si="4"/>
        <v>0</v>
      </c>
      <c r="S39" s="22">
        <f t="shared" si="5"/>
        <v>0</v>
      </c>
      <c r="T39" s="19" t="e">
        <f t="shared" si="15"/>
        <v>#DIV/0!</v>
      </c>
      <c r="U39" s="26" t="e">
        <f>STDEV(T38:T40)</f>
        <v>#DIV/0!</v>
      </c>
      <c r="V39" s="21"/>
      <c r="W39" s="19">
        <f t="shared" si="6"/>
        <v>0</v>
      </c>
      <c r="X39" s="22">
        <f t="shared" si="7"/>
        <v>0</v>
      </c>
      <c r="Y39" s="19" t="e">
        <f t="shared" si="16"/>
        <v>#DIV/0!</v>
      </c>
      <c r="Z39" s="26" t="e">
        <f>STDEV(Y38:Y40)</f>
        <v>#DIV/0!</v>
      </c>
      <c r="AA39" s="21"/>
      <c r="AB39" s="19">
        <f t="shared" si="8"/>
        <v>0</v>
      </c>
      <c r="AC39" s="22">
        <f t="shared" si="9"/>
        <v>0</v>
      </c>
      <c r="AD39" s="19" t="e">
        <f t="shared" si="17"/>
        <v>#DIV/0!</v>
      </c>
      <c r="AE39" s="26" t="e">
        <f>STDEV(AD38:AD40)</f>
        <v>#DIV/0!</v>
      </c>
      <c r="AF39" s="21"/>
      <c r="AG39" s="19">
        <f t="shared" si="10"/>
        <v>0</v>
      </c>
      <c r="AH39" s="22">
        <f t="shared" si="11"/>
        <v>0</v>
      </c>
      <c r="AI39" s="19" t="e">
        <f t="shared" si="18"/>
        <v>#DIV/0!</v>
      </c>
      <c r="AJ39" s="26" t="e">
        <f>STDEV(AI38:AI40)</f>
        <v>#DIV/0!</v>
      </c>
      <c r="AK39" s="53">
        <v>14</v>
      </c>
      <c r="AL39" s="27">
        <f t="shared" si="12"/>
        <v>759</v>
      </c>
      <c r="AM39" s="27">
        <f t="shared" si="12"/>
        <v>151.80000000000001</v>
      </c>
      <c r="AN39" s="28">
        <f t="shared" si="12"/>
        <v>0.8764265506822424</v>
      </c>
      <c r="AO39" s="19">
        <f t="shared" si="19"/>
        <v>47.437500000000007</v>
      </c>
      <c r="AP39" s="26">
        <f>STDEV(AO38:AO40)</f>
        <v>12.567318727556806</v>
      </c>
    </row>
    <row r="40" spans="1:42" s="30" customFormat="1" ht="17" thickTop="1" thickBot="1" x14ac:dyDescent="0.25">
      <c r="A40" s="60"/>
      <c r="B40" s="60"/>
      <c r="C40" s="54">
        <v>15</v>
      </c>
      <c r="D40" s="19">
        <v>5</v>
      </c>
      <c r="E40" s="19">
        <v>600</v>
      </c>
      <c r="F40" s="20">
        <v>103922</v>
      </c>
      <c r="G40" s="21">
        <v>835</v>
      </c>
      <c r="H40" s="30">
        <f t="shared" si="0"/>
        <v>167</v>
      </c>
      <c r="I40" s="31">
        <f t="shared" si="20"/>
        <v>0.96418467696926535</v>
      </c>
      <c r="J40" s="19">
        <f t="shared" si="21"/>
        <v>52.1875</v>
      </c>
      <c r="K40" s="32">
        <f>STDEV(I38:I40)</f>
        <v>0.23218617768046274</v>
      </c>
      <c r="L40" s="21"/>
      <c r="M40" s="30">
        <f t="shared" si="2"/>
        <v>0</v>
      </c>
      <c r="N40" s="31">
        <f t="shared" si="3"/>
        <v>0</v>
      </c>
      <c r="O40" s="19" t="e">
        <f t="shared" si="14"/>
        <v>#DIV/0!</v>
      </c>
      <c r="P40" s="32">
        <f>STDEV(N38:N40)</f>
        <v>0</v>
      </c>
      <c r="Q40" s="21"/>
      <c r="R40" s="30">
        <f t="shared" si="4"/>
        <v>0</v>
      </c>
      <c r="S40" s="31">
        <f t="shared" si="5"/>
        <v>0</v>
      </c>
      <c r="T40" s="19" t="e">
        <f t="shared" si="15"/>
        <v>#DIV/0!</v>
      </c>
      <c r="U40" s="32">
        <f>STDEV(S38:S40)</f>
        <v>0</v>
      </c>
      <c r="V40" s="21"/>
      <c r="W40" s="30">
        <f t="shared" si="6"/>
        <v>0</v>
      </c>
      <c r="X40" s="31">
        <f t="shared" si="7"/>
        <v>0</v>
      </c>
      <c r="Y40" s="19" t="e">
        <f t="shared" si="16"/>
        <v>#DIV/0!</v>
      </c>
      <c r="Z40" s="32">
        <f>STDEV(X38:X40)</f>
        <v>0</v>
      </c>
      <c r="AA40" s="21"/>
      <c r="AB40" s="30">
        <f t="shared" si="8"/>
        <v>0</v>
      </c>
      <c r="AC40" s="31">
        <f t="shared" si="9"/>
        <v>0</v>
      </c>
      <c r="AD40" s="19" t="e">
        <f t="shared" si="17"/>
        <v>#DIV/0!</v>
      </c>
      <c r="AE40" s="32">
        <f>STDEV(AC38:AC40)</f>
        <v>0</v>
      </c>
      <c r="AF40" s="21"/>
      <c r="AG40" s="30">
        <f t="shared" si="10"/>
        <v>0</v>
      </c>
      <c r="AH40" s="31">
        <f t="shared" si="11"/>
        <v>0</v>
      </c>
      <c r="AI40" s="19" t="e">
        <f t="shared" si="18"/>
        <v>#DIV/0!</v>
      </c>
      <c r="AJ40" s="32">
        <f>STDEV(AH38:AH40)</f>
        <v>0</v>
      </c>
      <c r="AK40" s="54">
        <v>15</v>
      </c>
      <c r="AL40" s="33">
        <f t="shared" si="12"/>
        <v>835</v>
      </c>
      <c r="AM40" s="33">
        <f t="shared" si="12"/>
        <v>167</v>
      </c>
      <c r="AN40" s="34">
        <f t="shared" si="12"/>
        <v>0.96418467696926535</v>
      </c>
      <c r="AO40" s="19">
        <f t="shared" si="19"/>
        <v>52.1875</v>
      </c>
      <c r="AP40" s="32">
        <f>STDEV(AN38:AN40)</f>
        <v>0.23218617768046274</v>
      </c>
    </row>
    <row r="41" spans="1:42" x14ac:dyDescent="0.2">
      <c r="F41"/>
      <c r="K41"/>
      <c r="P41"/>
      <c r="U41"/>
      <c r="Z41"/>
      <c r="AE41"/>
      <c r="AJ41"/>
    </row>
    <row r="42" spans="1:42" x14ac:dyDescent="0.2">
      <c r="F42"/>
      <c r="K42"/>
      <c r="P42"/>
      <c r="U42"/>
      <c r="Z42"/>
      <c r="AE42"/>
      <c r="AJ42"/>
    </row>
    <row r="43" spans="1:42" x14ac:dyDescent="0.2"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U43"/>
      <c r="Z43"/>
      <c r="AE43"/>
      <c r="AJ43"/>
    </row>
    <row r="44" spans="1:42" x14ac:dyDescent="0.2">
      <c r="E44" s="19"/>
      <c r="F44" s="19"/>
      <c r="G44" s="19"/>
      <c r="H44" s="19"/>
      <c r="I44" s="19"/>
      <c r="J44" s="56" t="s">
        <v>45</v>
      </c>
      <c r="K44" s="56"/>
      <c r="L44" s="56"/>
      <c r="M44" s="56"/>
      <c r="N44" s="56"/>
      <c r="O44" s="56"/>
      <c r="P44" s="56"/>
      <c r="U44"/>
      <c r="Z44"/>
      <c r="AE44"/>
      <c r="AJ44"/>
    </row>
    <row r="45" spans="1:42" ht="15" customHeight="1" x14ac:dyDescent="0.2">
      <c r="E45" s="19"/>
      <c r="F45" s="19"/>
      <c r="G45" s="19"/>
      <c r="H45" s="19"/>
      <c r="I45" s="19"/>
      <c r="J45" s="37" t="s">
        <v>7</v>
      </c>
      <c r="K45" s="37" t="s">
        <v>8</v>
      </c>
      <c r="L45" s="37" t="s">
        <v>9</v>
      </c>
      <c r="M45" s="37" t="s">
        <v>10</v>
      </c>
      <c r="N45" s="37" t="s">
        <v>11</v>
      </c>
      <c r="O45" s="38" t="s">
        <v>12</v>
      </c>
      <c r="P45" s="37" t="s">
        <v>23</v>
      </c>
      <c r="U45"/>
      <c r="Z45"/>
      <c r="AE45"/>
      <c r="AJ45"/>
    </row>
    <row r="46" spans="1:42" ht="15" customHeight="1" x14ac:dyDescent="0.2">
      <c r="E46" s="55" t="s">
        <v>28</v>
      </c>
      <c r="F46" s="55"/>
      <c r="G46" s="55"/>
      <c r="H46" s="56" t="s">
        <v>24</v>
      </c>
      <c r="I46" s="26" t="s">
        <v>25</v>
      </c>
      <c r="J46" s="19">
        <f>K29</f>
        <v>37.9375</v>
      </c>
      <c r="K46" s="19" t="e">
        <f>P29</f>
        <v>#DIV/0!</v>
      </c>
      <c r="L46" s="19" t="e">
        <f>U29</f>
        <v>#DIV/0!</v>
      </c>
      <c r="M46" s="19" t="e">
        <f>Z29</f>
        <v>#DIV/0!</v>
      </c>
      <c r="N46" s="19" t="e">
        <f>AE29</f>
        <v>#DIV/0!</v>
      </c>
      <c r="O46" s="19" t="e">
        <f>AJ29</f>
        <v>#DIV/0!</v>
      </c>
      <c r="P46" s="39">
        <f>AP29</f>
        <v>37.9375</v>
      </c>
      <c r="U46"/>
      <c r="Z46"/>
      <c r="AE46"/>
      <c r="AJ46"/>
    </row>
    <row r="47" spans="1:42" ht="16" thickBot="1" x14ac:dyDescent="0.25">
      <c r="E47" s="55"/>
      <c r="F47" s="55"/>
      <c r="G47" s="55"/>
      <c r="H47" s="57"/>
      <c r="I47" s="40" t="s">
        <v>26</v>
      </c>
      <c r="J47" s="12">
        <f>STDEV(J29:J31)</f>
        <v>17.126368558453951</v>
      </c>
      <c r="K47" s="12" t="e">
        <f>P30</f>
        <v>#DIV/0!</v>
      </c>
      <c r="L47" s="12" t="e">
        <f>U30</f>
        <v>#DIV/0!</v>
      </c>
      <c r="M47" s="12" t="e">
        <f>Z30</f>
        <v>#DIV/0!</v>
      </c>
      <c r="N47" s="12" t="e">
        <f>AE30</f>
        <v>#DIV/0!</v>
      </c>
      <c r="O47" s="12" t="e">
        <f>AJ30</f>
        <v>#DIV/0!</v>
      </c>
      <c r="P47" s="40">
        <f>AP30</f>
        <v>17.126368558453951</v>
      </c>
      <c r="U47"/>
      <c r="Z47"/>
      <c r="AE47"/>
      <c r="AJ47"/>
    </row>
    <row r="48" spans="1:42" ht="16" thickTop="1" x14ac:dyDescent="0.2">
      <c r="E48" s="55" t="s">
        <v>55</v>
      </c>
      <c r="F48" s="55"/>
      <c r="G48" s="55"/>
      <c r="H48" s="56" t="s">
        <v>24</v>
      </c>
      <c r="I48" s="26" t="s">
        <v>25</v>
      </c>
      <c r="J48" s="19">
        <f>K32</f>
        <v>50.520833333333336</v>
      </c>
      <c r="K48" s="19" t="e">
        <f>P32</f>
        <v>#DIV/0!</v>
      </c>
      <c r="L48" s="19" t="e">
        <f>U32</f>
        <v>#DIV/0!</v>
      </c>
      <c r="M48" s="19" t="e">
        <f>Z32</f>
        <v>#DIV/0!</v>
      </c>
      <c r="N48" s="19" t="e">
        <f>AE32</f>
        <v>#DIV/0!</v>
      </c>
      <c r="O48" s="19" t="e">
        <f>AJ32</f>
        <v>#DIV/0!</v>
      </c>
      <c r="P48" s="26">
        <f>AP32</f>
        <v>50.520833333333336</v>
      </c>
      <c r="U48"/>
      <c r="Z48"/>
      <c r="AE48"/>
      <c r="AJ48"/>
    </row>
    <row r="49" spans="3:36" ht="16" thickBot="1" x14ac:dyDescent="0.25">
      <c r="E49" s="55"/>
      <c r="F49" s="55"/>
      <c r="G49" s="55"/>
      <c r="H49" s="57"/>
      <c r="I49" s="40" t="s">
        <v>26</v>
      </c>
      <c r="J49" s="19">
        <f>K33</f>
        <v>42.909895299142057</v>
      </c>
      <c r="K49" s="19" t="e">
        <f>P33</f>
        <v>#DIV/0!</v>
      </c>
      <c r="L49" s="19" t="e">
        <f>U33</f>
        <v>#DIV/0!</v>
      </c>
      <c r="M49" s="19" t="e">
        <f>Z33</f>
        <v>#DIV/0!</v>
      </c>
      <c r="N49" s="19" t="e">
        <f>AE33</f>
        <v>#DIV/0!</v>
      </c>
      <c r="O49" s="19" t="e">
        <f>AJ33</f>
        <v>#DIV/0!</v>
      </c>
      <c r="P49" s="26">
        <f>AP33</f>
        <v>42.909895299142057</v>
      </c>
      <c r="U49"/>
      <c r="Z49"/>
      <c r="AE49"/>
      <c r="AJ49"/>
    </row>
    <row r="50" spans="3:36" ht="16" thickTop="1" x14ac:dyDescent="0.2">
      <c r="E50" s="55" t="s">
        <v>30</v>
      </c>
      <c r="F50" s="55"/>
      <c r="G50" s="55"/>
      <c r="H50" s="56" t="s">
        <v>24</v>
      </c>
      <c r="I50" s="26" t="s">
        <v>25</v>
      </c>
      <c r="J50" s="19">
        <f>K35</f>
        <v>58.416666666666664</v>
      </c>
      <c r="K50" s="19" t="e">
        <f>P35</f>
        <v>#DIV/0!</v>
      </c>
      <c r="L50" s="19" t="e">
        <f>U35</f>
        <v>#DIV/0!</v>
      </c>
      <c r="M50" s="19" t="e">
        <f>Z35</f>
        <v>#DIV/0!</v>
      </c>
      <c r="N50" s="19" t="e">
        <f>AE35</f>
        <v>#DIV/0!</v>
      </c>
      <c r="O50" s="19" t="e">
        <f>AJ35</f>
        <v>#DIV/0!</v>
      </c>
      <c r="P50" s="26">
        <f>AP35</f>
        <v>58.416666666666664</v>
      </c>
      <c r="U50"/>
      <c r="Z50"/>
      <c r="AE50"/>
      <c r="AJ50"/>
    </row>
    <row r="51" spans="3:36" ht="16" thickBot="1" x14ac:dyDescent="0.25">
      <c r="D51" s="19"/>
      <c r="E51" s="55"/>
      <c r="F51" s="55"/>
      <c r="G51" s="55"/>
      <c r="H51" s="57"/>
      <c r="I51" s="40" t="s">
        <v>26</v>
      </c>
      <c r="J51" s="19">
        <f>K36</f>
        <v>19.810856924508162</v>
      </c>
      <c r="K51" s="19" t="e">
        <f>P36</f>
        <v>#DIV/0!</v>
      </c>
      <c r="L51" s="19" t="e">
        <f>U36</f>
        <v>#DIV/0!</v>
      </c>
      <c r="M51" s="19" t="e">
        <f>Z36</f>
        <v>#DIV/0!</v>
      </c>
      <c r="N51" s="19" t="e">
        <f>AE36</f>
        <v>#DIV/0!</v>
      </c>
      <c r="O51" s="19" t="e">
        <f>AJ36</f>
        <v>#DIV/0!</v>
      </c>
      <c r="P51" s="26">
        <f>AP36</f>
        <v>19.810856924508162</v>
      </c>
      <c r="U51"/>
      <c r="Z51"/>
      <c r="AE51"/>
      <c r="AJ51"/>
    </row>
    <row r="52" spans="3:36" ht="16" thickTop="1" x14ac:dyDescent="0.2">
      <c r="C52" s="41"/>
      <c r="D52" s="19"/>
      <c r="E52" s="55" t="s">
        <v>31</v>
      </c>
      <c r="F52" s="55"/>
      <c r="G52" s="55"/>
      <c r="H52" s="56" t="s">
        <v>24</v>
      </c>
      <c r="I52" s="26" t="s">
        <v>25</v>
      </c>
      <c r="J52" s="19">
        <f>K38</f>
        <v>42.6875</v>
      </c>
      <c r="K52" s="19" t="e">
        <f>P38</f>
        <v>#DIV/0!</v>
      </c>
      <c r="L52" s="19" t="e">
        <f>U38</f>
        <v>#DIV/0!</v>
      </c>
      <c r="M52" s="19" t="e">
        <f>Z38</f>
        <v>#DIV/0!</v>
      </c>
      <c r="N52" s="19" t="e">
        <f>AE38</f>
        <v>#DIV/0!</v>
      </c>
      <c r="O52" s="19" t="e">
        <f>AJ38</f>
        <v>#DIV/0!</v>
      </c>
      <c r="P52" s="19">
        <f>AP38</f>
        <v>42.6875</v>
      </c>
      <c r="U52"/>
      <c r="Z52"/>
      <c r="AE52"/>
      <c r="AJ52"/>
    </row>
    <row r="53" spans="3:36" ht="16" thickBot="1" x14ac:dyDescent="0.25">
      <c r="C53" s="41"/>
      <c r="D53" s="19"/>
      <c r="E53" s="55"/>
      <c r="F53" s="55"/>
      <c r="G53" s="55"/>
      <c r="H53" s="57"/>
      <c r="I53" s="40" t="s">
        <v>26</v>
      </c>
      <c r="J53" s="19">
        <f>STDEV(J38:J40)</f>
        <v>12.567318727556806</v>
      </c>
      <c r="K53" s="19" t="e">
        <f>P39</f>
        <v>#DIV/0!</v>
      </c>
      <c r="L53" s="19" t="e">
        <f>U39</f>
        <v>#DIV/0!</v>
      </c>
      <c r="M53" s="19" t="e">
        <f>Z39</f>
        <v>#DIV/0!</v>
      </c>
      <c r="N53" s="19" t="e">
        <f>AE39</f>
        <v>#DIV/0!</v>
      </c>
      <c r="O53" s="19" t="e">
        <f>AJ39</f>
        <v>#DIV/0!</v>
      </c>
      <c r="P53" s="19">
        <f>AP39</f>
        <v>12.567318727556806</v>
      </c>
      <c r="U53"/>
      <c r="Z53"/>
      <c r="AE53"/>
      <c r="AJ53"/>
    </row>
    <row r="54" spans="3:36" ht="16" thickTop="1" x14ac:dyDescent="0.2">
      <c r="C54" s="41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U54"/>
      <c r="Z54"/>
      <c r="AE54"/>
      <c r="AJ54"/>
    </row>
    <row r="55" spans="3:36" x14ac:dyDescent="0.2">
      <c r="C55" s="41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U55"/>
      <c r="Z55"/>
      <c r="AE55"/>
      <c r="AJ55"/>
    </row>
    <row r="56" spans="3:36" x14ac:dyDescent="0.2">
      <c r="C56" s="41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U56"/>
      <c r="Z56"/>
      <c r="AE56"/>
      <c r="AJ56"/>
    </row>
    <row r="57" spans="3:36" x14ac:dyDescent="0.2">
      <c r="C57" s="41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U57"/>
      <c r="Z57"/>
      <c r="AE57"/>
      <c r="AJ57"/>
    </row>
    <row r="58" spans="3:36" x14ac:dyDescent="0.2">
      <c r="C58" s="41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U58"/>
      <c r="Z58"/>
      <c r="AE58"/>
      <c r="AJ58"/>
    </row>
    <row r="59" spans="3:36" x14ac:dyDescent="0.2">
      <c r="C59" s="4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U59"/>
      <c r="Z59"/>
      <c r="AE59"/>
      <c r="AJ59"/>
    </row>
    <row r="60" spans="3:36" x14ac:dyDescent="0.2">
      <c r="C60" s="41"/>
      <c r="D60" s="19"/>
      <c r="E60" s="19"/>
      <c r="F60" s="19"/>
      <c r="G60" s="19"/>
      <c r="H60" s="19"/>
      <c r="I60" s="19"/>
      <c r="J60" s="56" t="s">
        <v>45</v>
      </c>
      <c r="K60" s="56"/>
      <c r="L60" s="56"/>
      <c r="M60" s="56"/>
      <c r="N60" s="56"/>
      <c r="O60" s="56"/>
      <c r="P60" s="56"/>
      <c r="U60"/>
      <c r="Z60"/>
      <c r="AE60"/>
      <c r="AJ60"/>
    </row>
    <row r="61" spans="3:36" x14ac:dyDescent="0.2">
      <c r="C61" s="41"/>
      <c r="D61" s="19"/>
      <c r="E61" s="19"/>
      <c r="F61" s="19"/>
      <c r="G61" s="19"/>
      <c r="H61" s="61"/>
      <c r="I61" s="62"/>
      <c r="J61" s="37" t="s">
        <v>7</v>
      </c>
      <c r="K61" s="37" t="s">
        <v>8</v>
      </c>
      <c r="L61" s="37" t="s">
        <v>9</v>
      </c>
      <c r="M61" s="37" t="s">
        <v>10</v>
      </c>
      <c r="N61" s="37" t="s">
        <v>11</v>
      </c>
      <c r="O61" s="38" t="s">
        <v>12</v>
      </c>
      <c r="P61" s="37" t="s">
        <v>23</v>
      </c>
      <c r="U61"/>
      <c r="Z61"/>
      <c r="AE61"/>
      <c r="AJ61"/>
    </row>
    <row r="62" spans="3:36" x14ac:dyDescent="0.2">
      <c r="C62" s="41"/>
      <c r="D62" s="19"/>
      <c r="E62" s="55" t="s">
        <v>22</v>
      </c>
      <c r="F62" s="55"/>
      <c r="G62" s="55"/>
      <c r="H62" s="56" t="s">
        <v>27</v>
      </c>
      <c r="I62" s="26" t="s">
        <v>25</v>
      </c>
      <c r="J62" s="42">
        <f>K26</f>
        <v>1.8475395007794309</v>
      </c>
      <c r="K62" s="42">
        <f>P26</f>
        <v>0</v>
      </c>
      <c r="L62" s="42">
        <f>U26</f>
        <v>0</v>
      </c>
      <c r="M62" s="42">
        <f>Z26</f>
        <v>0</v>
      </c>
      <c r="N62" s="42">
        <f>AE26</f>
        <v>0</v>
      </c>
      <c r="O62" s="42">
        <f>AJ26</f>
        <v>0</v>
      </c>
      <c r="P62" s="43">
        <f>AP26</f>
        <v>1.8475395007794309</v>
      </c>
      <c r="U62"/>
      <c r="Z62"/>
      <c r="AE62"/>
      <c r="AJ62"/>
    </row>
    <row r="63" spans="3:36" ht="16" thickBot="1" x14ac:dyDescent="0.25">
      <c r="C63" s="41"/>
      <c r="D63" s="19"/>
      <c r="E63" s="55"/>
      <c r="F63" s="55"/>
      <c r="G63" s="55"/>
      <c r="H63" s="57"/>
      <c r="I63" s="40" t="s">
        <v>26</v>
      </c>
      <c r="J63" s="42">
        <f>K27</f>
        <v>0.57862488326402717</v>
      </c>
      <c r="K63" s="42">
        <f>P27</f>
        <v>0</v>
      </c>
      <c r="L63" s="42">
        <f>U27</f>
        <v>0</v>
      </c>
      <c r="M63" s="42">
        <f>Z27</f>
        <v>0</v>
      </c>
      <c r="N63" s="42">
        <f>AE27</f>
        <v>0</v>
      </c>
      <c r="O63" s="42">
        <f>AJ27</f>
        <v>0</v>
      </c>
      <c r="P63" s="43">
        <f>AP27</f>
        <v>0.57862488326402717</v>
      </c>
      <c r="U63"/>
      <c r="Z63"/>
      <c r="AE63"/>
      <c r="AJ63"/>
    </row>
    <row r="64" spans="3:36" ht="16" thickTop="1" x14ac:dyDescent="0.2">
      <c r="C64" s="41"/>
      <c r="D64" s="19"/>
      <c r="E64" s="55" t="s">
        <v>28</v>
      </c>
      <c r="F64" s="55"/>
      <c r="G64" s="55"/>
      <c r="H64" s="56" t="s">
        <v>27</v>
      </c>
      <c r="I64" s="44" t="s">
        <v>25</v>
      </c>
      <c r="J64" s="28">
        <f>AVERAGE(I29:I31)</f>
        <v>0.70091029810819638</v>
      </c>
      <c r="K64" s="28">
        <f>AVERAGE(N29:N31)</f>
        <v>0</v>
      </c>
      <c r="L64" s="28">
        <f>AVERAGE(S30:S32)</f>
        <v>0</v>
      </c>
      <c r="M64" s="28">
        <f>AVERAGE(X29:X31)</f>
        <v>0</v>
      </c>
      <c r="N64" s="28">
        <f>AVERAGE(AC29:AC31)</f>
        <v>0</v>
      </c>
      <c r="O64" s="28">
        <f>AVERAGE(AH29:AH31)</f>
        <v>0</v>
      </c>
      <c r="P64" s="28">
        <f>AVERAGE(AN29:AN31)</f>
        <v>0.70091029810819638</v>
      </c>
      <c r="U64"/>
      <c r="Z64"/>
      <c r="AE64"/>
      <c r="AJ64"/>
    </row>
    <row r="65" spans="3:36" ht="16" thickBot="1" x14ac:dyDescent="0.25">
      <c r="C65" s="41"/>
      <c r="D65" s="19"/>
      <c r="E65" s="55"/>
      <c r="F65" s="55"/>
      <c r="G65" s="55"/>
      <c r="H65" s="57"/>
      <c r="I65" s="40" t="s">
        <v>26</v>
      </c>
      <c r="J65" s="45">
        <f>K31</f>
        <v>0.31641642416650567</v>
      </c>
      <c r="K65" s="12">
        <f>P31</f>
        <v>0</v>
      </c>
      <c r="L65" s="12">
        <f>U31</f>
        <v>0</v>
      </c>
      <c r="M65" s="12">
        <f>Z31</f>
        <v>0</v>
      </c>
      <c r="N65" s="12">
        <f>AE31</f>
        <v>0</v>
      </c>
      <c r="O65" s="12">
        <f>AJ31</f>
        <v>0</v>
      </c>
      <c r="P65" s="40">
        <f>AP31</f>
        <v>0.31641642416650567</v>
      </c>
      <c r="U65"/>
      <c r="Z65"/>
      <c r="AE65"/>
      <c r="AJ65"/>
    </row>
    <row r="66" spans="3:36" ht="16" thickTop="1" x14ac:dyDescent="0.2">
      <c r="C66" s="41"/>
      <c r="D66" s="19"/>
      <c r="E66" s="55" t="s">
        <v>55</v>
      </c>
      <c r="F66" s="55"/>
      <c r="G66" s="55"/>
      <c r="H66" s="56" t="s">
        <v>27</v>
      </c>
      <c r="I66" s="44" t="s">
        <v>25</v>
      </c>
      <c r="J66" s="28">
        <f>AVERAGE(I32:I34)</f>
        <v>0.9333923519562749</v>
      </c>
      <c r="K66" s="28">
        <f>AVERAGE(N32:N34)</f>
        <v>0</v>
      </c>
      <c r="L66" s="28">
        <f>AVERAGE(S32:S34)</f>
        <v>0</v>
      </c>
      <c r="M66" s="28">
        <f>AVERAGE(X32:X34)</f>
        <v>0</v>
      </c>
      <c r="N66" s="28">
        <f>AVERAGE(AC32:AC34)</f>
        <v>0</v>
      </c>
      <c r="O66" s="28">
        <f>AVERAGE(AH32:AH34)</f>
        <v>0</v>
      </c>
      <c r="P66" s="28">
        <f>AVERAGE(AN32:AN34)</f>
        <v>0.9333923519562749</v>
      </c>
      <c r="U66"/>
      <c r="Z66"/>
      <c r="AE66"/>
      <c r="AJ66"/>
    </row>
    <row r="67" spans="3:36" ht="16" thickBot="1" x14ac:dyDescent="0.25">
      <c r="D67" s="19"/>
      <c r="E67" s="55"/>
      <c r="F67" s="55"/>
      <c r="G67" s="55"/>
      <c r="H67" s="57"/>
      <c r="I67" s="40" t="s">
        <v>26</v>
      </c>
      <c r="J67" s="45">
        <f>K34</f>
        <v>0.79277726539474547</v>
      </c>
      <c r="K67" s="12">
        <f>P34</f>
        <v>0</v>
      </c>
      <c r="L67" s="12">
        <f>U34</f>
        <v>0</v>
      </c>
      <c r="M67" s="12">
        <f>Z34</f>
        <v>0</v>
      </c>
      <c r="N67" s="12">
        <f>AE34</f>
        <v>0</v>
      </c>
      <c r="O67" s="12">
        <f>AJ34</f>
        <v>0</v>
      </c>
      <c r="P67" s="40">
        <f>AP34</f>
        <v>0.79277726539474547</v>
      </c>
      <c r="U67"/>
      <c r="Z67"/>
      <c r="AE67"/>
      <c r="AJ67"/>
    </row>
    <row r="68" spans="3:36" ht="16" thickTop="1" x14ac:dyDescent="0.2">
      <c r="D68" s="19"/>
      <c r="E68" s="55" t="s">
        <v>30</v>
      </c>
      <c r="F68" s="55"/>
      <c r="G68" s="55"/>
      <c r="H68" s="56" t="s">
        <v>27</v>
      </c>
      <c r="I68" s="44" t="s">
        <v>25</v>
      </c>
      <c r="J68" s="28">
        <f>AVERAGE(I35:I37)</f>
        <v>1.0792709917053174</v>
      </c>
      <c r="K68" s="28">
        <f>AVERAGE(N35:N37)</f>
        <v>0</v>
      </c>
      <c r="L68" s="28">
        <f>AVERAGE(S35:S37)</f>
        <v>0</v>
      </c>
      <c r="M68" s="28">
        <f>AVERAGE(X35:X37)</f>
        <v>0</v>
      </c>
      <c r="N68" s="28">
        <f>AVERAGE(AC35:AC37)</f>
        <v>0</v>
      </c>
      <c r="O68" s="28">
        <f>AVERAGE(AH35:AH37)</f>
        <v>0</v>
      </c>
      <c r="P68" s="28">
        <f>AVERAGE(AN35:AN37)</f>
        <v>1.0792709917053174</v>
      </c>
      <c r="U68"/>
      <c r="Z68"/>
      <c r="AE68"/>
      <c r="AJ68"/>
    </row>
    <row r="69" spans="3:36" ht="16" thickBot="1" x14ac:dyDescent="0.25">
      <c r="D69" s="19"/>
      <c r="E69" s="55"/>
      <c r="F69" s="55"/>
      <c r="G69" s="55"/>
      <c r="H69" s="57"/>
      <c r="I69" s="40" t="s">
        <v>26</v>
      </c>
      <c r="J69" s="45">
        <f>K37</f>
        <v>0.36601340712318592</v>
      </c>
      <c r="K69" s="12">
        <f>P37</f>
        <v>0</v>
      </c>
      <c r="L69" s="12">
        <f>U37</f>
        <v>0</v>
      </c>
      <c r="M69" s="12">
        <f>Z37</f>
        <v>0</v>
      </c>
      <c r="N69" s="12">
        <f>AE37</f>
        <v>0</v>
      </c>
      <c r="O69" s="12">
        <f>AJ37</f>
        <v>0</v>
      </c>
      <c r="P69" s="40">
        <f>AP37</f>
        <v>0.36601340712318592</v>
      </c>
      <c r="U69"/>
      <c r="Z69"/>
      <c r="AE69"/>
      <c r="AJ69"/>
    </row>
    <row r="70" spans="3:36" ht="16" thickTop="1" x14ac:dyDescent="0.2">
      <c r="D70" s="19"/>
      <c r="E70" s="55" t="s">
        <v>31</v>
      </c>
      <c r="F70" s="55"/>
      <c r="G70" s="55"/>
      <c r="H70" s="56" t="s">
        <v>27</v>
      </c>
      <c r="I70" s="44" t="s">
        <v>25</v>
      </c>
      <c r="J70" s="28">
        <f>AVERAGE(I38:I40)</f>
        <v>0.78866842439521945</v>
      </c>
      <c r="K70" s="28">
        <f>AVERAGE(N38:N40)</f>
        <v>0</v>
      </c>
      <c r="L70" s="28">
        <f>AVERAGE(S38:S40)</f>
        <v>0</v>
      </c>
      <c r="M70" s="28">
        <f>AVERAGE(X38:X40)</f>
        <v>0</v>
      </c>
      <c r="N70" s="28">
        <f>AVERAGE(AC38:AC40)</f>
        <v>0</v>
      </c>
      <c r="O70" s="28">
        <f>AVERAGE(AH38:AH40)</f>
        <v>0</v>
      </c>
      <c r="P70" s="28">
        <f>AVERAGE(AN38:AN40)</f>
        <v>0.78866842439521945</v>
      </c>
      <c r="U70"/>
      <c r="Z70"/>
      <c r="AE70"/>
      <c r="AJ70"/>
    </row>
    <row r="71" spans="3:36" ht="16" thickBot="1" x14ac:dyDescent="0.25">
      <c r="D71" s="19"/>
      <c r="E71" s="55"/>
      <c r="F71" s="55"/>
      <c r="G71" s="55"/>
      <c r="H71" s="57"/>
      <c r="I71" s="40" t="s">
        <v>26</v>
      </c>
      <c r="J71" s="19">
        <f>K40</f>
        <v>0.23218617768046274</v>
      </c>
      <c r="K71" s="19">
        <f>P40</f>
        <v>0</v>
      </c>
      <c r="L71" s="19">
        <f>U40</f>
        <v>0</v>
      </c>
      <c r="M71" s="19">
        <f>Z40</f>
        <v>0</v>
      </c>
      <c r="N71" s="19">
        <f>AE40</f>
        <v>0</v>
      </c>
      <c r="O71" s="19">
        <f>AJ40</f>
        <v>0</v>
      </c>
      <c r="P71" s="19">
        <f>AP40</f>
        <v>0.23218617768046274</v>
      </c>
      <c r="U71"/>
      <c r="Z71"/>
      <c r="AE71"/>
      <c r="AJ71"/>
    </row>
    <row r="72" spans="3:36" ht="16" thickTop="1" x14ac:dyDescent="0.2"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U72"/>
      <c r="Z72"/>
      <c r="AE72"/>
      <c r="AJ72"/>
    </row>
    <row r="73" spans="3:36" x14ac:dyDescent="0.2"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U73"/>
      <c r="Z73"/>
      <c r="AE73"/>
      <c r="AJ73"/>
    </row>
    <row r="74" spans="3:36" x14ac:dyDescent="0.2"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U74"/>
      <c r="Z74"/>
      <c r="AE74"/>
      <c r="AJ74"/>
    </row>
    <row r="75" spans="3:36" x14ac:dyDescent="0.2"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U75"/>
      <c r="Z75"/>
      <c r="AE75"/>
      <c r="AJ75"/>
    </row>
    <row r="76" spans="3:36" x14ac:dyDescent="0.2">
      <c r="F76"/>
      <c r="K76"/>
      <c r="P76"/>
      <c r="U76"/>
      <c r="Z76"/>
      <c r="AE76"/>
      <c r="AJ76"/>
    </row>
    <row r="77" spans="3:36" x14ac:dyDescent="0.2">
      <c r="F77"/>
      <c r="K77"/>
      <c r="P77"/>
      <c r="U77"/>
      <c r="Z77"/>
      <c r="AE77"/>
      <c r="AJ77"/>
    </row>
    <row r="78" spans="3:36" x14ac:dyDescent="0.2">
      <c r="F78"/>
      <c r="K78"/>
      <c r="P78"/>
      <c r="U78"/>
      <c r="Z78"/>
      <c r="AE78"/>
      <c r="AJ78"/>
    </row>
    <row r="79" spans="3:36" x14ac:dyDescent="0.2">
      <c r="F79"/>
      <c r="K79"/>
      <c r="P79"/>
      <c r="U79"/>
      <c r="Z79"/>
      <c r="AE79"/>
      <c r="AJ79"/>
    </row>
    <row r="80" spans="3:36" x14ac:dyDescent="0.2">
      <c r="F80"/>
      <c r="K80"/>
      <c r="P80"/>
      <c r="U80"/>
      <c r="Z80"/>
      <c r="AE80"/>
      <c r="AJ80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</sheetData>
  <mergeCells count="36">
    <mergeCell ref="A21:F22"/>
    <mergeCell ref="B24:C24"/>
    <mergeCell ref="AL24:AN24"/>
    <mergeCell ref="J25:K25"/>
    <mergeCell ref="O25:P25"/>
    <mergeCell ref="T25:U25"/>
    <mergeCell ref="Y25:Z25"/>
    <mergeCell ref="AD25:AE25"/>
    <mergeCell ref="AI25:AJ25"/>
    <mergeCell ref="E50:G51"/>
    <mergeCell ref="H50:H51"/>
    <mergeCell ref="AO25:AP25"/>
    <mergeCell ref="A26:B28"/>
    <mergeCell ref="A29:B31"/>
    <mergeCell ref="A32:B34"/>
    <mergeCell ref="A35:B37"/>
    <mergeCell ref="A38:B40"/>
    <mergeCell ref="J44:P44"/>
    <mergeCell ref="E46:G47"/>
    <mergeCell ref="H46:H47"/>
    <mergeCell ref="E48:G49"/>
    <mergeCell ref="H48:H49"/>
    <mergeCell ref="E52:G53"/>
    <mergeCell ref="H52:H53"/>
    <mergeCell ref="J60:P60"/>
    <mergeCell ref="H61:I61"/>
    <mergeCell ref="E62:G63"/>
    <mergeCell ref="H62:H63"/>
    <mergeCell ref="E70:G71"/>
    <mergeCell ref="H70:H71"/>
    <mergeCell ref="E64:G65"/>
    <mergeCell ref="H64:H65"/>
    <mergeCell ref="E66:G67"/>
    <mergeCell ref="H66:H67"/>
    <mergeCell ref="E68:G69"/>
    <mergeCell ref="H68:H69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0152A-1744-4793-9DF9-F52617DB5270}">
  <dimension ref="A21:AP506"/>
  <sheetViews>
    <sheetView topLeftCell="A34" zoomScale="40" zoomScaleNormal="40" workbookViewId="0">
      <selection activeCell="A32" sqref="A32:B34"/>
    </sheetView>
  </sheetViews>
  <sheetFormatPr baseColWidth="10" defaultColWidth="8.83203125" defaultRowHeight="15" x14ac:dyDescent="0.2"/>
  <cols>
    <col min="2" max="2" width="15.1640625" customWidth="1"/>
    <col min="3" max="3" width="16.1640625" customWidth="1"/>
    <col min="4" max="4" width="14.1640625" customWidth="1"/>
    <col min="5" max="5" width="12.1640625" customWidth="1"/>
    <col min="6" max="6" width="14.1640625" style="3" customWidth="1"/>
    <col min="7" max="7" width="11" customWidth="1"/>
    <col min="8" max="10" width="16.33203125" bestFit="1" customWidth="1"/>
    <col min="11" max="11" width="16.33203125" style="3" bestFit="1" customWidth="1"/>
    <col min="12" max="14" width="17.33203125" bestFit="1" customWidth="1"/>
    <col min="15" max="15" width="16.33203125" bestFit="1" customWidth="1"/>
    <col min="16" max="16" width="16.33203125" style="3" bestFit="1" customWidth="1"/>
    <col min="20" max="20" width="16.33203125" bestFit="1" customWidth="1"/>
    <col min="21" max="21" width="16.33203125" style="3" bestFit="1" customWidth="1"/>
    <col min="25" max="25" width="16.33203125" bestFit="1" customWidth="1"/>
    <col min="26" max="26" width="16.33203125" style="3" bestFit="1" customWidth="1"/>
    <col min="30" max="30" width="16.33203125" bestFit="1" customWidth="1"/>
    <col min="31" max="31" width="15.33203125" style="3" customWidth="1"/>
    <col min="35" max="35" width="16.33203125" bestFit="1" customWidth="1"/>
    <col min="36" max="36" width="16.33203125" style="3" bestFit="1" customWidth="1"/>
    <col min="38" max="38" width="16.33203125" bestFit="1" customWidth="1"/>
    <col min="40" max="42" width="16.33203125" bestFit="1" customWidth="1"/>
  </cols>
  <sheetData>
    <row r="21" spans="1:42" ht="16" x14ac:dyDescent="0.2">
      <c r="A21" s="66" t="s">
        <v>46</v>
      </c>
      <c r="B21" s="66"/>
      <c r="C21" s="66"/>
      <c r="D21" s="66"/>
      <c r="E21" s="66"/>
      <c r="F21" s="67"/>
      <c r="G21" s="1" t="s">
        <v>1</v>
      </c>
      <c r="H21" s="2"/>
      <c r="I21" s="2"/>
      <c r="J21" s="2"/>
      <c r="L21" t="s">
        <v>2</v>
      </c>
      <c r="N21" t="s">
        <v>3</v>
      </c>
    </row>
    <row r="22" spans="1:42" ht="15.75" customHeight="1" x14ac:dyDescent="0.2">
      <c r="A22" s="66"/>
      <c r="B22" s="66"/>
      <c r="C22" s="66"/>
      <c r="D22" s="66"/>
      <c r="E22" s="66"/>
      <c r="F22" s="67"/>
      <c r="G22" t="s">
        <v>4</v>
      </c>
    </row>
    <row r="23" spans="1:42" x14ac:dyDescent="0.2">
      <c r="W23" t="s">
        <v>5</v>
      </c>
      <c r="AA23" t="s">
        <v>5</v>
      </c>
    </row>
    <row r="24" spans="1:42" s="4" customFormat="1" ht="21" x14ac:dyDescent="0.2">
      <c r="B24" s="68" t="s">
        <v>6</v>
      </c>
      <c r="C24" s="68"/>
      <c r="F24" s="6"/>
      <c r="G24" s="7" t="s">
        <v>7</v>
      </c>
      <c r="I24" s="5"/>
      <c r="J24" s="8"/>
      <c r="K24" s="6"/>
      <c r="L24" s="7" t="s">
        <v>8</v>
      </c>
      <c r="M24" s="5"/>
      <c r="N24" s="8"/>
      <c r="P24" s="9"/>
      <c r="Q24" s="7" t="s">
        <v>9</v>
      </c>
      <c r="R24" s="8"/>
      <c r="T24" s="5"/>
      <c r="U24" s="9"/>
      <c r="V24" s="7" t="s">
        <v>10</v>
      </c>
      <c r="X24" s="5"/>
      <c r="Y24" s="5"/>
      <c r="Z24" s="10"/>
      <c r="AA24" s="7" t="s">
        <v>11</v>
      </c>
      <c r="AB24" s="5"/>
      <c r="AC24" s="5"/>
      <c r="AD24" s="8"/>
      <c r="AE24" s="6"/>
      <c r="AF24" s="11" t="s">
        <v>12</v>
      </c>
      <c r="AJ24" s="6"/>
      <c r="AL24" s="69" t="s">
        <v>13</v>
      </c>
      <c r="AM24" s="69"/>
      <c r="AN24" s="69"/>
      <c r="AO24" s="8"/>
    </row>
    <row r="25" spans="1:42" s="12" customFormat="1" ht="40" thickBot="1" x14ac:dyDescent="0.25">
      <c r="C25" s="12" t="s">
        <v>14</v>
      </c>
      <c r="D25" s="13" t="s">
        <v>15</v>
      </c>
      <c r="E25" s="12" t="s">
        <v>16</v>
      </c>
      <c r="F25" s="14" t="s">
        <v>17</v>
      </c>
      <c r="G25" s="15" t="s">
        <v>18</v>
      </c>
      <c r="H25" s="16" t="s">
        <v>19</v>
      </c>
      <c r="I25" s="17" t="s">
        <v>52</v>
      </c>
      <c r="J25" s="70" t="s">
        <v>20</v>
      </c>
      <c r="K25" s="71"/>
      <c r="L25" s="15" t="s">
        <v>18</v>
      </c>
      <c r="M25" s="16" t="s">
        <v>19</v>
      </c>
      <c r="N25" s="17" t="s">
        <v>52</v>
      </c>
      <c r="O25" s="70" t="s">
        <v>20</v>
      </c>
      <c r="P25" s="71"/>
      <c r="Q25" s="15" t="s">
        <v>18</v>
      </c>
      <c r="R25" s="16" t="s">
        <v>19</v>
      </c>
      <c r="S25" s="17" t="s">
        <v>52</v>
      </c>
      <c r="T25" s="70" t="s">
        <v>20</v>
      </c>
      <c r="U25" s="71"/>
      <c r="V25" s="15" t="s">
        <v>18</v>
      </c>
      <c r="W25" s="16" t="s">
        <v>19</v>
      </c>
      <c r="X25" s="17" t="s">
        <v>52</v>
      </c>
      <c r="Y25" s="70" t="s">
        <v>20</v>
      </c>
      <c r="Z25" s="71"/>
      <c r="AA25" s="15" t="s">
        <v>18</v>
      </c>
      <c r="AB25" s="16" t="s">
        <v>19</v>
      </c>
      <c r="AC25" s="17" t="s">
        <v>52</v>
      </c>
      <c r="AD25" s="70" t="s">
        <v>20</v>
      </c>
      <c r="AE25" s="71"/>
      <c r="AF25" s="15" t="s">
        <v>18</v>
      </c>
      <c r="AG25" s="16" t="s">
        <v>19</v>
      </c>
      <c r="AH25" s="17" t="s">
        <v>52</v>
      </c>
      <c r="AI25" s="70" t="s">
        <v>20</v>
      </c>
      <c r="AJ25" s="71"/>
      <c r="AL25" s="16" t="s">
        <v>18</v>
      </c>
      <c r="AM25" s="16" t="s">
        <v>19</v>
      </c>
      <c r="AN25" s="17" t="s">
        <v>52</v>
      </c>
      <c r="AO25" s="63" t="s">
        <v>21</v>
      </c>
      <c r="AP25" s="57"/>
    </row>
    <row r="26" spans="1:42" s="19" customFormat="1" ht="17.25" customHeight="1" thickTop="1" thickBot="1" x14ac:dyDescent="0.25">
      <c r="A26" s="58" t="s">
        <v>22</v>
      </c>
      <c r="B26" s="58"/>
      <c r="C26" s="18">
        <v>1</v>
      </c>
      <c r="D26" s="19">
        <v>5</v>
      </c>
      <c r="E26" s="19">
        <v>600</v>
      </c>
      <c r="F26" s="20">
        <v>103922</v>
      </c>
      <c r="G26" s="21">
        <v>2260</v>
      </c>
      <c r="H26" s="19">
        <f>G26/$D26</f>
        <v>452</v>
      </c>
      <c r="I26" s="22">
        <f>(G26*$E26/$F26)/$D26</f>
        <v>2.6096495448509458</v>
      </c>
      <c r="J26" s="19">
        <f>AVERAGE(H26:H28)</f>
        <v>616</v>
      </c>
      <c r="K26" s="23">
        <f>AVERAGE(I26:I28)</f>
        <v>3.5565135390004041</v>
      </c>
      <c r="L26" s="21"/>
      <c r="M26" s="19">
        <f>L26/$D26</f>
        <v>0</v>
      </c>
      <c r="N26" s="22">
        <f>(L26*$E26/$F26)/$D26</f>
        <v>0</v>
      </c>
      <c r="O26" s="19">
        <f>AVERAGE(M26:M28)</f>
        <v>0</v>
      </c>
      <c r="P26" s="23">
        <f>AVERAGE(N26:N28)</f>
        <v>0</v>
      </c>
      <c r="Q26" s="21"/>
      <c r="R26" s="19">
        <f>Q26/$D26</f>
        <v>0</v>
      </c>
      <c r="S26" s="22">
        <f>(Q26*$E26/$F26)/$D26</f>
        <v>0</v>
      </c>
      <c r="T26" s="19">
        <f>AVERAGE(R26:R28)</f>
        <v>0</v>
      </c>
      <c r="U26" s="23">
        <f>AVERAGE(S26:S28)</f>
        <v>0</v>
      </c>
      <c r="V26" s="21"/>
      <c r="W26" s="19">
        <f>V26/$D26</f>
        <v>0</v>
      </c>
      <c r="X26" s="22">
        <f>(V26*$E26/$F26)/$D26</f>
        <v>0</v>
      </c>
      <c r="Y26" s="19">
        <f>AVERAGE(W26:W28)</f>
        <v>0</v>
      </c>
      <c r="Z26" s="23">
        <f>AVERAGE(X26:X28)</f>
        <v>0</v>
      </c>
      <c r="AA26" s="21"/>
      <c r="AB26" s="19">
        <f>AA26/$D26</f>
        <v>0</v>
      </c>
      <c r="AC26" s="22">
        <f>(AA26*$E26/$F26)/$D26</f>
        <v>0</v>
      </c>
      <c r="AD26" s="19">
        <f>AVERAGE(AB26:AB28)</f>
        <v>0</v>
      </c>
      <c r="AE26" s="23">
        <f>AVERAGE(AC26:AC28)</f>
        <v>0</v>
      </c>
      <c r="AF26" s="21"/>
      <c r="AG26" s="19">
        <f>AF26/$D26</f>
        <v>0</v>
      </c>
      <c r="AH26" s="22">
        <f>(AF26*$E26/$F26)/$D26</f>
        <v>0</v>
      </c>
      <c r="AI26" s="19">
        <f>AVERAGE(AG26:AG28)</f>
        <v>0</v>
      </c>
      <c r="AJ26" s="23">
        <f>AVERAGE(AH26:AH28)</f>
        <v>0</v>
      </c>
      <c r="AK26" s="18">
        <v>1</v>
      </c>
      <c r="AL26" s="24">
        <f>G26+L26+Q26+V26+AA26+AF26</f>
        <v>2260</v>
      </c>
      <c r="AM26" s="24">
        <f>H26+M26+R26+W26+AB26+AG26</f>
        <v>452</v>
      </c>
      <c r="AN26" s="25">
        <f>I26+N26+S26+X26+AC26+AH26</f>
        <v>2.6096495448509458</v>
      </c>
      <c r="AO26" s="19">
        <f>AVERAGE(AM26:AM28)</f>
        <v>616</v>
      </c>
      <c r="AP26" s="23">
        <f>AVERAGE(AN26:AN28)</f>
        <v>3.5565135390004041</v>
      </c>
    </row>
    <row r="27" spans="1:42" s="19" customFormat="1" ht="17" thickTop="1" thickBot="1" x14ac:dyDescent="0.25">
      <c r="A27" s="59"/>
      <c r="B27" s="59"/>
      <c r="C27" s="18">
        <v>2</v>
      </c>
      <c r="D27" s="19">
        <v>5</v>
      </c>
      <c r="E27" s="19">
        <v>600</v>
      </c>
      <c r="F27" s="20">
        <v>103922</v>
      </c>
      <c r="G27" s="21">
        <v>4000</v>
      </c>
      <c r="H27" s="19">
        <f t="shared" ref="H27:H40" si="0">G27/$D27</f>
        <v>800</v>
      </c>
      <c r="I27" s="22">
        <f t="shared" ref="I27:I34" si="1">(G27*$E27/$F27)/$D27</f>
        <v>4.618848751948577</v>
      </c>
      <c r="K27" s="26">
        <f>STDEV(I26:I28)</f>
        <v>1.0095645423788349</v>
      </c>
      <c r="L27" s="21"/>
      <c r="M27" s="19">
        <f t="shared" ref="M27:M40" si="2">L27/$D27</f>
        <v>0</v>
      </c>
      <c r="N27" s="22">
        <f t="shared" ref="N27:N40" si="3">(L27*$E27/$F27)/$D27</f>
        <v>0</v>
      </c>
      <c r="P27" s="26">
        <f>STDEV(N26:N28)</f>
        <v>0</v>
      </c>
      <c r="Q27" s="21"/>
      <c r="R27" s="19">
        <f t="shared" ref="R27:R40" si="4">Q27/$D27</f>
        <v>0</v>
      </c>
      <c r="S27" s="22">
        <f t="shared" ref="S27:S40" si="5">(Q27*$E27/$F27)/$D27</f>
        <v>0</v>
      </c>
      <c r="U27" s="26">
        <f>STDEV(S26:S28)</f>
        <v>0</v>
      </c>
      <c r="V27" s="21"/>
      <c r="W27" s="19">
        <f t="shared" ref="W27:W40" si="6">V27/$D27</f>
        <v>0</v>
      </c>
      <c r="X27" s="22">
        <f t="shared" ref="X27:X40" si="7">(V27*$E27/$F27)/$D27</f>
        <v>0</v>
      </c>
      <c r="Z27" s="26">
        <f>STDEV(X26:X28)</f>
        <v>0</v>
      </c>
      <c r="AA27" s="21"/>
      <c r="AB27" s="19">
        <f t="shared" ref="AB27:AB40" si="8">AA27/$D27</f>
        <v>0</v>
      </c>
      <c r="AC27" s="22">
        <f t="shared" ref="AC27:AC40" si="9">(AA27*$E27/$F27)/$D27</f>
        <v>0</v>
      </c>
      <c r="AE27" s="26">
        <f>STDEV(AC26:AC28)</f>
        <v>0</v>
      </c>
      <c r="AF27" s="21"/>
      <c r="AG27" s="19">
        <f t="shared" ref="AG27:AG40" si="10">AF27/$D27</f>
        <v>0</v>
      </c>
      <c r="AH27" s="22">
        <f t="shared" ref="AH27:AH40" si="11">(AF27*$E27/$F27)/$D27</f>
        <v>0</v>
      </c>
      <c r="AJ27" s="26">
        <f>STDEV(AH26:AH28)</f>
        <v>0</v>
      </c>
      <c r="AK27" s="18">
        <v>2</v>
      </c>
      <c r="AL27" s="27">
        <f t="shared" ref="AL27:AN40" si="12">G27+L27+Q27+V27+AA27+AF27</f>
        <v>4000</v>
      </c>
      <c r="AM27" s="27">
        <f t="shared" si="12"/>
        <v>800</v>
      </c>
      <c r="AN27" s="28">
        <f t="shared" si="12"/>
        <v>4.618848751948577</v>
      </c>
      <c r="AP27" s="26">
        <f>STDEV(AN26:AN28)</f>
        <v>1.0095645423788349</v>
      </c>
    </row>
    <row r="28" spans="1:42" s="30" customFormat="1" ht="17" thickTop="1" thickBot="1" x14ac:dyDescent="0.25">
      <c r="A28" s="64"/>
      <c r="B28" s="64"/>
      <c r="C28" s="29">
        <v>3</v>
      </c>
      <c r="D28" s="19">
        <v>5</v>
      </c>
      <c r="E28" s="19">
        <v>600</v>
      </c>
      <c r="F28" s="20">
        <v>103922</v>
      </c>
      <c r="G28" s="21">
        <v>2980</v>
      </c>
      <c r="H28" s="30">
        <f t="shared" si="0"/>
        <v>596</v>
      </c>
      <c r="I28" s="31">
        <f t="shared" si="1"/>
        <v>3.44104232020169</v>
      </c>
      <c r="J28" s="19"/>
      <c r="K28" s="32"/>
      <c r="L28" s="21"/>
      <c r="M28" s="30">
        <f t="shared" si="2"/>
        <v>0</v>
      </c>
      <c r="N28" s="31">
        <f t="shared" si="3"/>
        <v>0</v>
      </c>
      <c r="O28" s="19"/>
      <c r="P28" s="32"/>
      <c r="Q28" s="21"/>
      <c r="R28" s="30">
        <f t="shared" si="4"/>
        <v>0</v>
      </c>
      <c r="S28" s="31">
        <f t="shared" si="5"/>
        <v>0</v>
      </c>
      <c r="T28" s="19"/>
      <c r="U28" s="32"/>
      <c r="V28" s="21"/>
      <c r="W28" s="30">
        <f t="shared" si="6"/>
        <v>0</v>
      </c>
      <c r="X28" s="31">
        <f t="shared" si="7"/>
        <v>0</v>
      </c>
      <c r="Y28" s="19"/>
      <c r="Z28" s="32"/>
      <c r="AA28" s="21"/>
      <c r="AB28" s="30">
        <f t="shared" si="8"/>
        <v>0</v>
      </c>
      <c r="AC28" s="31">
        <f t="shared" si="9"/>
        <v>0</v>
      </c>
      <c r="AD28" s="19"/>
      <c r="AE28" s="32"/>
      <c r="AF28" s="21"/>
      <c r="AG28" s="30">
        <f t="shared" si="10"/>
        <v>0</v>
      </c>
      <c r="AH28" s="31">
        <f t="shared" si="11"/>
        <v>0</v>
      </c>
      <c r="AI28" s="19"/>
      <c r="AJ28" s="32"/>
      <c r="AK28" s="29">
        <v>3</v>
      </c>
      <c r="AL28" s="33">
        <f t="shared" si="12"/>
        <v>2980</v>
      </c>
      <c r="AM28" s="33">
        <f t="shared" si="12"/>
        <v>596</v>
      </c>
      <c r="AN28" s="34">
        <f t="shared" si="12"/>
        <v>3.44104232020169</v>
      </c>
      <c r="AO28" s="19"/>
      <c r="AP28" s="32"/>
    </row>
    <row r="29" spans="1:42" s="19" customFormat="1" ht="17" thickTop="1" thickBot="1" x14ac:dyDescent="0.25">
      <c r="A29" s="58" t="s">
        <v>28</v>
      </c>
      <c r="B29" s="58"/>
      <c r="C29" s="35">
        <v>4</v>
      </c>
      <c r="D29" s="19">
        <v>5</v>
      </c>
      <c r="E29" s="19">
        <v>600</v>
      </c>
      <c r="F29" s="20">
        <v>103922</v>
      </c>
      <c r="G29" s="21">
        <v>531</v>
      </c>
      <c r="H29" s="19">
        <f t="shared" si="0"/>
        <v>106.2</v>
      </c>
      <c r="I29" s="22">
        <f>(G29*$E29/$F29)/$D29</f>
        <v>0.61315217182117354</v>
      </c>
      <c r="J29" s="19">
        <f>H29/J$26*100</f>
        <v>17.240259740259742</v>
      </c>
      <c r="K29" s="26">
        <f>AVERAGE(J29:J31)</f>
        <v>16.287878787878789</v>
      </c>
      <c r="L29" s="21"/>
      <c r="M29" s="19">
        <f t="shared" si="2"/>
        <v>0</v>
      </c>
      <c r="N29" s="22">
        <f t="shared" si="3"/>
        <v>0</v>
      </c>
      <c r="O29" s="19" t="e">
        <f>M29/O$26*100</f>
        <v>#DIV/0!</v>
      </c>
      <c r="P29" s="26" t="e">
        <f>AVERAGE(O29:O31)</f>
        <v>#DIV/0!</v>
      </c>
      <c r="Q29" s="21"/>
      <c r="R29" s="19">
        <f t="shared" si="4"/>
        <v>0</v>
      </c>
      <c r="S29" s="22">
        <f t="shared" si="5"/>
        <v>0</v>
      </c>
      <c r="T29" s="19" t="e">
        <f>R29/T$26*100</f>
        <v>#DIV/0!</v>
      </c>
      <c r="U29" s="26" t="e">
        <f>AVERAGE(T29:T31)</f>
        <v>#DIV/0!</v>
      </c>
      <c r="V29" s="21"/>
      <c r="W29" s="19">
        <f t="shared" si="6"/>
        <v>0</v>
      </c>
      <c r="X29" s="22">
        <f t="shared" si="7"/>
        <v>0</v>
      </c>
      <c r="Y29" s="19" t="e">
        <f>W29/Y$26*100</f>
        <v>#DIV/0!</v>
      </c>
      <c r="Z29" s="26" t="e">
        <f>AVERAGE(Y29:Y31)</f>
        <v>#DIV/0!</v>
      </c>
      <c r="AA29" s="21"/>
      <c r="AB29" s="19">
        <f t="shared" si="8"/>
        <v>0</v>
      </c>
      <c r="AC29" s="22">
        <f t="shared" si="9"/>
        <v>0</v>
      </c>
      <c r="AD29" s="19" t="e">
        <f>AB29/AD$26*100</f>
        <v>#DIV/0!</v>
      </c>
      <c r="AE29" s="26" t="e">
        <f>AVERAGE(AD29:AD31)</f>
        <v>#DIV/0!</v>
      </c>
      <c r="AF29" s="21"/>
      <c r="AG29" s="19">
        <f t="shared" si="10"/>
        <v>0</v>
      </c>
      <c r="AH29" s="22">
        <f t="shared" si="11"/>
        <v>0</v>
      </c>
      <c r="AI29" s="19" t="e">
        <f>AG29/AI$26*100</f>
        <v>#DIV/0!</v>
      </c>
      <c r="AJ29" s="26" t="e">
        <f>AVERAGE(AI29:AI31)</f>
        <v>#DIV/0!</v>
      </c>
      <c r="AK29" s="35">
        <v>4</v>
      </c>
      <c r="AL29" s="24">
        <f t="shared" si="12"/>
        <v>531</v>
      </c>
      <c r="AM29" s="24">
        <f t="shared" si="12"/>
        <v>106.2</v>
      </c>
      <c r="AN29" s="25">
        <f t="shared" si="12"/>
        <v>0.61315217182117354</v>
      </c>
      <c r="AO29" s="19">
        <f>AM29/AO$26*100</f>
        <v>17.240259740259742</v>
      </c>
      <c r="AP29" s="26">
        <f>AVERAGE(AO29:AO31)</f>
        <v>16.287878787878789</v>
      </c>
    </row>
    <row r="30" spans="1:42" s="19" customFormat="1" ht="17" thickTop="1" thickBot="1" x14ac:dyDescent="0.25">
      <c r="A30" s="59"/>
      <c r="B30" s="59"/>
      <c r="C30" s="35">
        <v>5</v>
      </c>
      <c r="D30" s="19">
        <v>5</v>
      </c>
      <c r="E30" s="19">
        <v>600</v>
      </c>
      <c r="F30" s="20">
        <v>103922</v>
      </c>
      <c r="G30" s="21">
        <v>442</v>
      </c>
      <c r="H30" s="19">
        <f t="shared" si="0"/>
        <v>88.4</v>
      </c>
      <c r="I30" s="22">
        <f t="shared" si="1"/>
        <v>0.5103827870903177</v>
      </c>
      <c r="J30" s="19">
        <f t="shared" ref="J30:J37" si="13">H30/J$26*100</f>
        <v>14.350649350649352</v>
      </c>
      <c r="K30" s="26">
        <f>STDEV(J29:J31)</f>
        <v>1.6777684448449206</v>
      </c>
      <c r="L30" s="21"/>
      <c r="M30" s="19">
        <f t="shared" si="2"/>
        <v>0</v>
      </c>
      <c r="N30" s="22">
        <f t="shared" si="3"/>
        <v>0</v>
      </c>
      <c r="O30" s="19" t="e">
        <f t="shared" ref="O30:O40" si="14">M30/O$26*100</f>
        <v>#DIV/0!</v>
      </c>
      <c r="P30" s="26" t="e">
        <f>STDEV(O29:O31)</f>
        <v>#DIV/0!</v>
      </c>
      <c r="Q30" s="21"/>
      <c r="R30" s="19">
        <f t="shared" si="4"/>
        <v>0</v>
      </c>
      <c r="S30" s="22">
        <f t="shared" si="5"/>
        <v>0</v>
      </c>
      <c r="T30" s="19" t="e">
        <f t="shared" ref="T30:T40" si="15">R30/T$26*100</f>
        <v>#DIV/0!</v>
      </c>
      <c r="U30" s="26" t="e">
        <f>STDEV(T29:T31)</f>
        <v>#DIV/0!</v>
      </c>
      <c r="V30" s="21"/>
      <c r="W30" s="19">
        <f t="shared" si="6"/>
        <v>0</v>
      </c>
      <c r="X30" s="22">
        <f t="shared" si="7"/>
        <v>0</v>
      </c>
      <c r="Y30" s="19" t="e">
        <f t="shared" ref="Y30:Y40" si="16">W30/Y$26*100</f>
        <v>#DIV/0!</v>
      </c>
      <c r="Z30" s="26" t="e">
        <f>STDEV(Y29:Y31)</f>
        <v>#DIV/0!</v>
      </c>
      <c r="AA30" s="21"/>
      <c r="AB30" s="19">
        <f t="shared" si="8"/>
        <v>0</v>
      </c>
      <c r="AC30" s="22">
        <f t="shared" si="9"/>
        <v>0</v>
      </c>
      <c r="AD30" s="19" t="e">
        <f t="shared" ref="AD30:AD40" si="17">AB30/AD$26*100</f>
        <v>#DIV/0!</v>
      </c>
      <c r="AE30" s="26" t="e">
        <f>STDEV(AD29:AD31)</f>
        <v>#DIV/0!</v>
      </c>
      <c r="AF30" s="21"/>
      <c r="AG30" s="19">
        <f t="shared" si="10"/>
        <v>0</v>
      </c>
      <c r="AH30" s="22">
        <f t="shared" si="11"/>
        <v>0</v>
      </c>
      <c r="AI30" s="19" t="e">
        <f t="shared" ref="AI30:AI40" si="18">AG30/AI$26*100</f>
        <v>#DIV/0!</v>
      </c>
      <c r="AJ30" s="26" t="e">
        <f>STDEV(AI29:AI31)</f>
        <v>#DIV/0!</v>
      </c>
      <c r="AK30" s="35">
        <v>5</v>
      </c>
      <c r="AL30" s="27">
        <f t="shared" si="12"/>
        <v>442</v>
      </c>
      <c r="AM30" s="27">
        <f t="shared" si="12"/>
        <v>88.4</v>
      </c>
      <c r="AN30" s="28">
        <f t="shared" si="12"/>
        <v>0.5103827870903177</v>
      </c>
      <c r="AO30" s="19">
        <f t="shared" ref="AO30:AO40" si="19">AM30/AO$26*100</f>
        <v>14.350649350649352</v>
      </c>
      <c r="AP30" s="26">
        <f>STDEV(AO29:AO31)</f>
        <v>1.6777684448449206</v>
      </c>
    </row>
    <row r="31" spans="1:42" s="30" customFormat="1" ht="17" thickTop="1" thickBot="1" x14ac:dyDescent="0.25">
      <c r="A31" s="60"/>
      <c r="B31" s="60"/>
      <c r="C31" s="36">
        <v>6</v>
      </c>
      <c r="D31" s="19">
        <v>5</v>
      </c>
      <c r="E31" s="19">
        <v>600</v>
      </c>
      <c r="F31" s="20">
        <v>103922</v>
      </c>
      <c r="G31" s="21">
        <v>532</v>
      </c>
      <c r="H31" s="30">
        <f t="shared" si="0"/>
        <v>106.4</v>
      </c>
      <c r="I31" s="31">
        <f t="shared" si="1"/>
        <v>0.61430688400916078</v>
      </c>
      <c r="J31" s="19">
        <f t="shared" si="13"/>
        <v>17.272727272727273</v>
      </c>
      <c r="K31" s="32">
        <f>STDEV(I29:I31)</f>
        <v>5.9670061893986166E-2</v>
      </c>
      <c r="L31" s="21"/>
      <c r="M31" s="30">
        <f t="shared" si="2"/>
        <v>0</v>
      </c>
      <c r="N31" s="31">
        <f t="shared" si="3"/>
        <v>0</v>
      </c>
      <c r="O31" s="19" t="e">
        <f t="shared" si="14"/>
        <v>#DIV/0!</v>
      </c>
      <c r="P31" s="32">
        <f>STDEV(N29:N31)</f>
        <v>0</v>
      </c>
      <c r="Q31" s="21"/>
      <c r="R31" s="30">
        <f t="shared" si="4"/>
        <v>0</v>
      </c>
      <c r="S31" s="31">
        <f t="shared" si="5"/>
        <v>0</v>
      </c>
      <c r="T31" s="19" t="e">
        <f t="shared" si="15"/>
        <v>#DIV/0!</v>
      </c>
      <c r="U31" s="32">
        <f>STDEV(S29:S31)</f>
        <v>0</v>
      </c>
      <c r="V31" s="21"/>
      <c r="W31" s="30">
        <f t="shared" si="6"/>
        <v>0</v>
      </c>
      <c r="X31" s="31">
        <f t="shared" si="7"/>
        <v>0</v>
      </c>
      <c r="Y31" s="19" t="e">
        <f t="shared" si="16"/>
        <v>#DIV/0!</v>
      </c>
      <c r="Z31" s="32">
        <f>STDEV(X29:X31)</f>
        <v>0</v>
      </c>
      <c r="AA31" s="21"/>
      <c r="AB31" s="30">
        <f t="shared" si="8"/>
        <v>0</v>
      </c>
      <c r="AC31" s="31">
        <f t="shared" si="9"/>
        <v>0</v>
      </c>
      <c r="AD31" s="19" t="e">
        <f t="shared" si="17"/>
        <v>#DIV/0!</v>
      </c>
      <c r="AE31" s="32">
        <f>STDEV(AC29:AC31)</f>
        <v>0</v>
      </c>
      <c r="AF31" s="21"/>
      <c r="AG31" s="30">
        <f t="shared" si="10"/>
        <v>0</v>
      </c>
      <c r="AH31" s="31">
        <f t="shared" si="11"/>
        <v>0</v>
      </c>
      <c r="AI31" s="19" t="e">
        <f t="shared" si="18"/>
        <v>#DIV/0!</v>
      </c>
      <c r="AJ31" s="32">
        <f>STDEV(AH29:AH31)</f>
        <v>0</v>
      </c>
      <c r="AK31" s="36">
        <v>6</v>
      </c>
      <c r="AL31" s="33">
        <f t="shared" si="12"/>
        <v>532</v>
      </c>
      <c r="AM31" s="33">
        <f t="shared" si="12"/>
        <v>106.4</v>
      </c>
      <c r="AN31" s="34">
        <f t="shared" si="12"/>
        <v>0.61430688400916078</v>
      </c>
      <c r="AO31" s="19">
        <f t="shared" si="19"/>
        <v>17.272727272727273</v>
      </c>
      <c r="AP31" s="32">
        <f>STDEV(AN29:AN31)</f>
        <v>5.9670061893986166E-2</v>
      </c>
    </row>
    <row r="32" spans="1:42" s="19" customFormat="1" ht="15" customHeight="1" thickBot="1" x14ac:dyDescent="0.25">
      <c r="A32" s="65" t="s">
        <v>55</v>
      </c>
      <c r="B32" s="65"/>
      <c r="C32" s="51">
        <v>7</v>
      </c>
      <c r="D32" s="19">
        <v>5</v>
      </c>
      <c r="E32" s="19">
        <v>600</v>
      </c>
      <c r="F32" s="20">
        <v>103922</v>
      </c>
      <c r="G32" s="21">
        <v>1820</v>
      </c>
      <c r="H32" s="19">
        <f t="shared" si="0"/>
        <v>364</v>
      </c>
      <c r="I32" s="22">
        <f t="shared" si="1"/>
        <v>2.1015761821366024</v>
      </c>
      <c r="J32" s="19">
        <f t="shared" si="13"/>
        <v>59.090909090909093</v>
      </c>
      <c r="K32" s="26">
        <f>AVERAGE(J32:J34)</f>
        <v>71.645021645021657</v>
      </c>
      <c r="L32" s="21"/>
      <c r="M32" s="19">
        <f t="shared" si="2"/>
        <v>0</v>
      </c>
      <c r="N32" s="22">
        <f t="shared" si="3"/>
        <v>0</v>
      </c>
      <c r="O32" s="19" t="e">
        <f t="shared" si="14"/>
        <v>#DIV/0!</v>
      </c>
      <c r="P32" s="26" t="e">
        <f>AVERAGE(O32:O34)</f>
        <v>#DIV/0!</v>
      </c>
      <c r="Q32" s="21"/>
      <c r="R32" s="19">
        <f t="shared" si="4"/>
        <v>0</v>
      </c>
      <c r="S32" s="22">
        <f t="shared" si="5"/>
        <v>0</v>
      </c>
      <c r="T32" s="19" t="e">
        <f t="shared" si="15"/>
        <v>#DIV/0!</v>
      </c>
      <c r="U32" s="26" t="e">
        <f>AVERAGE(T32:T34)</f>
        <v>#DIV/0!</v>
      </c>
      <c r="V32" s="21"/>
      <c r="W32" s="19">
        <f t="shared" si="6"/>
        <v>0</v>
      </c>
      <c r="X32" s="22">
        <f t="shared" si="7"/>
        <v>0</v>
      </c>
      <c r="Y32" s="19" t="e">
        <f t="shared" si="16"/>
        <v>#DIV/0!</v>
      </c>
      <c r="Z32" s="26" t="e">
        <f>AVERAGE(Y32:Y34)</f>
        <v>#DIV/0!</v>
      </c>
      <c r="AA32" s="21"/>
      <c r="AB32" s="19">
        <f t="shared" si="8"/>
        <v>0</v>
      </c>
      <c r="AC32" s="22">
        <f t="shared" si="9"/>
        <v>0</v>
      </c>
      <c r="AD32" s="19" t="e">
        <f t="shared" si="17"/>
        <v>#DIV/0!</v>
      </c>
      <c r="AE32" s="26" t="e">
        <f>AVERAGE(AD32:AD34)</f>
        <v>#DIV/0!</v>
      </c>
      <c r="AF32" s="21"/>
      <c r="AG32" s="19">
        <f t="shared" si="10"/>
        <v>0</v>
      </c>
      <c r="AH32" s="22">
        <f t="shared" si="11"/>
        <v>0</v>
      </c>
      <c r="AI32" s="19" t="e">
        <f t="shared" si="18"/>
        <v>#DIV/0!</v>
      </c>
      <c r="AJ32" s="26" t="e">
        <f>AVERAGE(AI32:AI34)</f>
        <v>#DIV/0!</v>
      </c>
      <c r="AK32" s="51">
        <v>7</v>
      </c>
      <c r="AL32" s="24">
        <f t="shared" si="12"/>
        <v>1820</v>
      </c>
      <c r="AM32" s="24">
        <f t="shared" si="12"/>
        <v>364</v>
      </c>
      <c r="AN32" s="25">
        <f t="shared" si="12"/>
        <v>2.1015761821366024</v>
      </c>
      <c r="AO32" s="19">
        <f t="shared" si="19"/>
        <v>59.090909090909093</v>
      </c>
      <c r="AP32" s="26">
        <f>AVERAGE(AO32:AO34)</f>
        <v>71.645021645021657</v>
      </c>
    </row>
    <row r="33" spans="1:42" s="19" customFormat="1" ht="15.5" customHeight="1" thickTop="1" thickBot="1" x14ac:dyDescent="0.25">
      <c r="A33" s="59"/>
      <c r="B33" s="59"/>
      <c r="C33" s="51">
        <v>8</v>
      </c>
      <c r="D33" s="19">
        <v>5</v>
      </c>
      <c r="E33" s="19">
        <v>600</v>
      </c>
      <c r="F33" s="20">
        <v>103922</v>
      </c>
      <c r="G33" s="21">
        <v>2790</v>
      </c>
      <c r="H33" s="19">
        <f t="shared" si="0"/>
        <v>558</v>
      </c>
      <c r="I33" s="22">
        <f t="shared" si="1"/>
        <v>3.2216470044841321</v>
      </c>
      <c r="J33" s="19">
        <f t="shared" si="13"/>
        <v>90.584415584415595</v>
      </c>
      <c r="K33" s="26">
        <f>STDEV(J32:J34)</f>
        <v>16.689490752897466</v>
      </c>
      <c r="L33" s="21"/>
      <c r="M33" s="19">
        <f t="shared" si="2"/>
        <v>0</v>
      </c>
      <c r="N33" s="22">
        <f t="shared" si="3"/>
        <v>0</v>
      </c>
      <c r="O33" s="19" t="e">
        <f t="shared" si="14"/>
        <v>#DIV/0!</v>
      </c>
      <c r="P33" s="26" t="e">
        <f>STDEV(O32:O34)</f>
        <v>#DIV/0!</v>
      </c>
      <c r="Q33" s="21"/>
      <c r="R33" s="19">
        <f t="shared" si="4"/>
        <v>0</v>
      </c>
      <c r="S33" s="22">
        <f t="shared" si="5"/>
        <v>0</v>
      </c>
      <c r="T33" s="19" t="e">
        <f t="shared" si="15"/>
        <v>#DIV/0!</v>
      </c>
      <c r="U33" s="26" t="e">
        <f>STDEV(T32:T34)</f>
        <v>#DIV/0!</v>
      </c>
      <c r="V33" s="21"/>
      <c r="W33" s="19">
        <f t="shared" si="6"/>
        <v>0</v>
      </c>
      <c r="X33" s="22">
        <f t="shared" si="7"/>
        <v>0</v>
      </c>
      <c r="Y33" s="19" t="e">
        <f t="shared" si="16"/>
        <v>#DIV/0!</v>
      </c>
      <c r="Z33" s="26" t="e">
        <f>STDEV(Y32:Y34)</f>
        <v>#DIV/0!</v>
      </c>
      <c r="AA33" s="21"/>
      <c r="AB33" s="19">
        <f t="shared" si="8"/>
        <v>0</v>
      </c>
      <c r="AC33" s="22">
        <f t="shared" si="9"/>
        <v>0</v>
      </c>
      <c r="AD33" s="19" t="e">
        <f t="shared" si="17"/>
        <v>#DIV/0!</v>
      </c>
      <c r="AE33" s="26" t="e">
        <f>STDEV(AD32:AD34)</f>
        <v>#DIV/0!</v>
      </c>
      <c r="AF33" s="21"/>
      <c r="AG33" s="19">
        <f t="shared" si="10"/>
        <v>0</v>
      </c>
      <c r="AH33" s="22">
        <f t="shared" si="11"/>
        <v>0</v>
      </c>
      <c r="AI33" s="19" t="e">
        <f t="shared" si="18"/>
        <v>#DIV/0!</v>
      </c>
      <c r="AJ33" s="26" t="e">
        <f>STDEV(AI32:AI34)</f>
        <v>#DIV/0!</v>
      </c>
      <c r="AK33" s="51">
        <v>8</v>
      </c>
      <c r="AL33" s="27">
        <f t="shared" si="12"/>
        <v>2790</v>
      </c>
      <c r="AM33" s="27">
        <f t="shared" si="12"/>
        <v>558</v>
      </c>
      <c r="AN33" s="28">
        <f t="shared" si="12"/>
        <v>3.2216470044841321</v>
      </c>
      <c r="AO33" s="19">
        <f t="shared" si="19"/>
        <v>90.584415584415595</v>
      </c>
      <c r="AP33" s="26">
        <f>STDEV(AO32:AO34)</f>
        <v>16.689490752897466</v>
      </c>
    </row>
    <row r="34" spans="1:42" s="30" customFormat="1" ht="15.5" customHeight="1" thickTop="1" thickBot="1" x14ac:dyDescent="0.25">
      <c r="A34" s="64"/>
      <c r="B34" s="64"/>
      <c r="C34" s="52">
        <v>9</v>
      </c>
      <c r="D34" s="19">
        <v>5</v>
      </c>
      <c r="E34" s="19">
        <v>600</v>
      </c>
      <c r="F34" s="20">
        <v>103922</v>
      </c>
      <c r="G34" s="21">
        <v>2010</v>
      </c>
      <c r="H34" s="30">
        <f t="shared" si="0"/>
        <v>402</v>
      </c>
      <c r="I34" s="31">
        <f t="shared" si="1"/>
        <v>2.3209714978541598</v>
      </c>
      <c r="J34" s="19">
        <f>H34/J$26*100</f>
        <v>65.259740259740255</v>
      </c>
      <c r="K34" s="32">
        <f>STDEV(I32:I34)</f>
        <v>0.59356399821701789</v>
      </c>
      <c r="L34" s="21"/>
      <c r="M34" s="30">
        <f t="shared" si="2"/>
        <v>0</v>
      </c>
      <c r="N34" s="31">
        <f t="shared" si="3"/>
        <v>0</v>
      </c>
      <c r="O34" s="19" t="e">
        <f t="shared" si="14"/>
        <v>#DIV/0!</v>
      </c>
      <c r="P34" s="32">
        <f>STDEV(N32:N34)</f>
        <v>0</v>
      </c>
      <c r="Q34" s="21"/>
      <c r="R34" s="30">
        <f t="shared" si="4"/>
        <v>0</v>
      </c>
      <c r="S34" s="31">
        <f t="shared" si="5"/>
        <v>0</v>
      </c>
      <c r="T34" s="19" t="e">
        <f t="shared" si="15"/>
        <v>#DIV/0!</v>
      </c>
      <c r="U34" s="32">
        <f>STDEV(S32:S34)</f>
        <v>0</v>
      </c>
      <c r="V34" s="21"/>
      <c r="W34" s="30">
        <f t="shared" si="6"/>
        <v>0</v>
      </c>
      <c r="X34" s="31">
        <f t="shared" si="7"/>
        <v>0</v>
      </c>
      <c r="Y34" s="19" t="e">
        <f t="shared" si="16"/>
        <v>#DIV/0!</v>
      </c>
      <c r="Z34" s="32">
        <f>STDEV(X32:X34)</f>
        <v>0</v>
      </c>
      <c r="AA34" s="21"/>
      <c r="AB34" s="30">
        <f t="shared" si="8"/>
        <v>0</v>
      </c>
      <c r="AC34" s="31">
        <f t="shared" si="9"/>
        <v>0</v>
      </c>
      <c r="AD34" s="19" t="e">
        <f t="shared" si="17"/>
        <v>#DIV/0!</v>
      </c>
      <c r="AE34" s="32">
        <f>STDEV(AC32:AC34)</f>
        <v>0</v>
      </c>
      <c r="AF34" s="21"/>
      <c r="AG34" s="30">
        <f t="shared" si="10"/>
        <v>0</v>
      </c>
      <c r="AH34" s="31">
        <f t="shared" si="11"/>
        <v>0</v>
      </c>
      <c r="AI34" s="19" t="e">
        <f t="shared" si="18"/>
        <v>#DIV/0!</v>
      </c>
      <c r="AJ34" s="32">
        <f>STDEV(AH32:AH34)</f>
        <v>0</v>
      </c>
      <c r="AK34" s="52">
        <v>9</v>
      </c>
      <c r="AL34" s="33">
        <f t="shared" si="12"/>
        <v>2010</v>
      </c>
      <c r="AM34" s="33">
        <f t="shared" si="12"/>
        <v>402</v>
      </c>
      <c r="AN34" s="34">
        <f t="shared" si="12"/>
        <v>2.3209714978541598</v>
      </c>
      <c r="AO34" s="19">
        <f t="shared" si="19"/>
        <v>65.259740259740255</v>
      </c>
      <c r="AP34" s="32">
        <f>STDEV(AN32:AN34)</f>
        <v>0.59356399821701789</v>
      </c>
    </row>
    <row r="35" spans="1:42" s="19" customFormat="1" ht="17" thickTop="1" thickBot="1" x14ac:dyDescent="0.25">
      <c r="A35" s="58" t="s">
        <v>30</v>
      </c>
      <c r="B35" s="58"/>
      <c r="C35" s="46">
        <v>10</v>
      </c>
      <c r="D35" s="19">
        <v>5</v>
      </c>
      <c r="E35" s="19">
        <v>600</v>
      </c>
      <c r="F35" s="20">
        <v>103922</v>
      </c>
      <c r="G35" s="21">
        <v>2580</v>
      </c>
      <c r="H35" s="19">
        <f t="shared" si="0"/>
        <v>516</v>
      </c>
      <c r="I35" s="22">
        <f t="shared" ref="I35:I40" si="20">(G35*$E35/$F35)/$D35</f>
        <v>2.9791574450068321</v>
      </c>
      <c r="J35" s="19">
        <f t="shared" si="13"/>
        <v>83.766233766233768</v>
      </c>
      <c r="K35" s="26">
        <f>AVERAGE(J35:J37)</f>
        <v>66.558441558441558</v>
      </c>
      <c r="L35" s="21"/>
      <c r="M35" s="19">
        <f t="shared" si="2"/>
        <v>0</v>
      </c>
      <c r="N35" s="22">
        <f t="shared" si="3"/>
        <v>0</v>
      </c>
      <c r="O35" s="19" t="e">
        <f t="shared" si="14"/>
        <v>#DIV/0!</v>
      </c>
      <c r="P35" s="26" t="e">
        <f>AVERAGE(O35:O37)</f>
        <v>#DIV/0!</v>
      </c>
      <c r="Q35" s="21"/>
      <c r="R35" s="19">
        <f t="shared" si="4"/>
        <v>0</v>
      </c>
      <c r="S35" s="22">
        <f t="shared" si="5"/>
        <v>0</v>
      </c>
      <c r="T35" s="19" t="e">
        <f t="shared" si="15"/>
        <v>#DIV/0!</v>
      </c>
      <c r="U35" s="26" t="e">
        <f>AVERAGE(T35:T37)</f>
        <v>#DIV/0!</v>
      </c>
      <c r="V35" s="21"/>
      <c r="W35" s="19">
        <f t="shared" si="6"/>
        <v>0</v>
      </c>
      <c r="X35" s="22">
        <f t="shared" si="7"/>
        <v>0</v>
      </c>
      <c r="Y35" s="19" t="e">
        <f t="shared" si="16"/>
        <v>#DIV/0!</v>
      </c>
      <c r="Z35" s="26" t="e">
        <f>AVERAGE(Y35:Y37)</f>
        <v>#DIV/0!</v>
      </c>
      <c r="AA35" s="21"/>
      <c r="AB35" s="19">
        <f t="shared" si="8"/>
        <v>0</v>
      </c>
      <c r="AC35" s="22">
        <f t="shared" si="9"/>
        <v>0</v>
      </c>
      <c r="AD35" s="19" t="e">
        <f t="shared" si="17"/>
        <v>#DIV/0!</v>
      </c>
      <c r="AE35" s="26" t="e">
        <f>AVERAGE(AD35:AD37)</f>
        <v>#DIV/0!</v>
      </c>
      <c r="AF35" s="21"/>
      <c r="AG35" s="19">
        <f t="shared" si="10"/>
        <v>0</v>
      </c>
      <c r="AH35" s="22">
        <f t="shared" si="11"/>
        <v>0</v>
      </c>
      <c r="AI35" s="19" t="e">
        <f t="shared" si="18"/>
        <v>#DIV/0!</v>
      </c>
      <c r="AJ35" s="26" t="e">
        <f>AVERAGE(AI35:AI37)</f>
        <v>#DIV/0!</v>
      </c>
      <c r="AK35" s="46">
        <v>10</v>
      </c>
      <c r="AL35" s="24">
        <f t="shared" si="12"/>
        <v>2580</v>
      </c>
      <c r="AM35" s="24">
        <f t="shared" si="12"/>
        <v>516</v>
      </c>
      <c r="AN35" s="25">
        <f t="shared" si="12"/>
        <v>2.9791574450068321</v>
      </c>
      <c r="AO35" s="19">
        <f t="shared" si="19"/>
        <v>83.766233766233768</v>
      </c>
      <c r="AP35" s="26">
        <f>AVERAGE(AO35:AO37)</f>
        <v>66.558441558441558</v>
      </c>
    </row>
    <row r="36" spans="1:42" s="19" customFormat="1" ht="17" thickTop="1" thickBot="1" x14ac:dyDescent="0.25">
      <c r="A36" s="59"/>
      <c r="B36" s="59"/>
      <c r="C36" s="46">
        <v>11</v>
      </c>
      <c r="D36" s="19">
        <v>5</v>
      </c>
      <c r="E36" s="19">
        <v>600</v>
      </c>
      <c r="F36" s="20">
        <v>103922</v>
      </c>
      <c r="G36" s="21">
        <v>2050</v>
      </c>
      <c r="H36" s="19">
        <f t="shared" si="0"/>
        <v>410</v>
      </c>
      <c r="I36" s="22">
        <f t="shared" si="20"/>
        <v>2.3671599853736458</v>
      </c>
      <c r="J36" s="19">
        <f t="shared" si="13"/>
        <v>66.558441558441558</v>
      </c>
      <c r="K36" s="26">
        <f>STDEV(J35:J37)</f>
        <v>17.207792207792203</v>
      </c>
      <c r="L36" s="21"/>
      <c r="M36" s="19">
        <f t="shared" si="2"/>
        <v>0</v>
      </c>
      <c r="N36" s="22">
        <f t="shared" si="3"/>
        <v>0</v>
      </c>
      <c r="O36" s="19" t="e">
        <f t="shared" si="14"/>
        <v>#DIV/0!</v>
      </c>
      <c r="P36" s="26" t="e">
        <f>STDEV(O35:O37)</f>
        <v>#DIV/0!</v>
      </c>
      <c r="Q36" s="21"/>
      <c r="R36" s="19">
        <f t="shared" si="4"/>
        <v>0</v>
      </c>
      <c r="S36" s="22">
        <f t="shared" si="5"/>
        <v>0</v>
      </c>
      <c r="T36" s="19" t="e">
        <f t="shared" si="15"/>
        <v>#DIV/0!</v>
      </c>
      <c r="U36" s="26" t="e">
        <f>STDEV(T35:T37)</f>
        <v>#DIV/0!</v>
      </c>
      <c r="V36" s="21"/>
      <c r="W36" s="19">
        <f t="shared" si="6"/>
        <v>0</v>
      </c>
      <c r="X36" s="22">
        <f t="shared" si="7"/>
        <v>0</v>
      </c>
      <c r="Y36" s="19" t="e">
        <f t="shared" si="16"/>
        <v>#DIV/0!</v>
      </c>
      <c r="Z36" s="26" t="e">
        <f>STDEV(Y35:Y37)</f>
        <v>#DIV/0!</v>
      </c>
      <c r="AA36" s="21"/>
      <c r="AB36" s="19">
        <f t="shared" si="8"/>
        <v>0</v>
      </c>
      <c r="AC36" s="22">
        <f t="shared" si="9"/>
        <v>0</v>
      </c>
      <c r="AD36" s="19" t="e">
        <f t="shared" si="17"/>
        <v>#DIV/0!</v>
      </c>
      <c r="AE36" s="26" t="e">
        <f>STDEV(AD35:AD37)</f>
        <v>#DIV/0!</v>
      </c>
      <c r="AF36" s="21"/>
      <c r="AG36" s="19">
        <f t="shared" si="10"/>
        <v>0</v>
      </c>
      <c r="AH36" s="22">
        <f t="shared" si="11"/>
        <v>0</v>
      </c>
      <c r="AI36" s="19" t="e">
        <f t="shared" si="18"/>
        <v>#DIV/0!</v>
      </c>
      <c r="AJ36" s="26" t="e">
        <f>STDEV(AI35:AI37)</f>
        <v>#DIV/0!</v>
      </c>
      <c r="AK36" s="46">
        <v>11</v>
      </c>
      <c r="AL36" s="27">
        <f t="shared" si="12"/>
        <v>2050</v>
      </c>
      <c r="AM36" s="27">
        <f t="shared" si="12"/>
        <v>410</v>
      </c>
      <c r="AN36" s="28">
        <f t="shared" si="12"/>
        <v>2.3671599853736458</v>
      </c>
      <c r="AO36" s="19">
        <f t="shared" si="19"/>
        <v>66.558441558441558</v>
      </c>
      <c r="AP36" s="26">
        <f>STDEV(AO35:AO37)</f>
        <v>17.207792207792203</v>
      </c>
    </row>
    <row r="37" spans="1:42" s="30" customFormat="1" ht="17" thickTop="1" thickBot="1" x14ac:dyDescent="0.25">
      <c r="A37" s="60"/>
      <c r="B37" s="60"/>
      <c r="C37" s="47">
        <v>12</v>
      </c>
      <c r="D37" s="19">
        <v>5</v>
      </c>
      <c r="E37" s="19">
        <v>600</v>
      </c>
      <c r="F37" s="20">
        <v>103922</v>
      </c>
      <c r="G37" s="21">
        <v>1520</v>
      </c>
      <c r="H37" s="30">
        <f t="shared" si="0"/>
        <v>304</v>
      </c>
      <c r="I37" s="31">
        <f t="shared" si="20"/>
        <v>1.7551625257404591</v>
      </c>
      <c r="J37" s="19">
        <f t="shared" si="13"/>
        <v>49.350649350649348</v>
      </c>
      <c r="K37" s="32">
        <f>STDEV(I35:I37)</f>
        <v>0.61199745963318863</v>
      </c>
      <c r="L37" s="21"/>
      <c r="M37" s="30">
        <f t="shared" si="2"/>
        <v>0</v>
      </c>
      <c r="N37" s="31">
        <f t="shared" si="3"/>
        <v>0</v>
      </c>
      <c r="O37" s="19" t="e">
        <f t="shared" si="14"/>
        <v>#DIV/0!</v>
      </c>
      <c r="P37" s="32">
        <f>STDEV(N35:N37)</f>
        <v>0</v>
      </c>
      <c r="Q37" s="21"/>
      <c r="R37" s="30">
        <f t="shared" si="4"/>
        <v>0</v>
      </c>
      <c r="S37" s="31">
        <f t="shared" si="5"/>
        <v>0</v>
      </c>
      <c r="T37" s="19" t="e">
        <f t="shared" si="15"/>
        <v>#DIV/0!</v>
      </c>
      <c r="U37" s="32">
        <f>STDEV(S35:S37)</f>
        <v>0</v>
      </c>
      <c r="V37" s="21"/>
      <c r="W37" s="30">
        <f t="shared" si="6"/>
        <v>0</v>
      </c>
      <c r="X37" s="31">
        <f t="shared" si="7"/>
        <v>0</v>
      </c>
      <c r="Y37" s="19" t="e">
        <f t="shared" si="16"/>
        <v>#DIV/0!</v>
      </c>
      <c r="Z37" s="32">
        <f>STDEV(X35:X37)</f>
        <v>0</v>
      </c>
      <c r="AA37" s="21"/>
      <c r="AB37" s="30">
        <f t="shared" si="8"/>
        <v>0</v>
      </c>
      <c r="AC37" s="31">
        <f t="shared" si="9"/>
        <v>0</v>
      </c>
      <c r="AD37" s="19" t="e">
        <f t="shared" si="17"/>
        <v>#DIV/0!</v>
      </c>
      <c r="AE37" s="32">
        <f>STDEV(AC35:AC37)</f>
        <v>0</v>
      </c>
      <c r="AF37" s="21"/>
      <c r="AG37" s="30">
        <f t="shared" si="10"/>
        <v>0</v>
      </c>
      <c r="AH37" s="31">
        <f t="shared" si="11"/>
        <v>0</v>
      </c>
      <c r="AI37" s="19" t="e">
        <f t="shared" si="18"/>
        <v>#DIV/0!</v>
      </c>
      <c r="AJ37" s="32">
        <f>STDEV(AH35:AH37)</f>
        <v>0</v>
      </c>
      <c r="AK37" s="47">
        <v>12</v>
      </c>
      <c r="AL37" s="33">
        <f t="shared" si="12"/>
        <v>1520</v>
      </c>
      <c r="AM37" s="33">
        <f t="shared" si="12"/>
        <v>304</v>
      </c>
      <c r="AN37" s="34">
        <f t="shared" si="12"/>
        <v>1.7551625257404591</v>
      </c>
      <c r="AO37" s="19">
        <f t="shared" si="19"/>
        <v>49.350649350649348</v>
      </c>
      <c r="AP37" s="32">
        <f>STDEV(AN35:AN37)</f>
        <v>0.61199745963318863</v>
      </c>
    </row>
    <row r="38" spans="1:42" s="19" customFormat="1" ht="17" thickTop="1" thickBot="1" x14ac:dyDescent="0.25">
      <c r="A38" s="58" t="s">
        <v>31</v>
      </c>
      <c r="B38" s="58"/>
      <c r="C38" s="53">
        <v>13</v>
      </c>
      <c r="D38" s="19">
        <v>5</v>
      </c>
      <c r="E38" s="19">
        <v>600</v>
      </c>
      <c r="F38" s="20">
        <v>103922</v>
      </c>
      <c r="G38" s="21">
        <v>1670</v>
      </c>
      <c r="H38" s="19">
        <f t="shared" si="0"/>
        <v>334</v>
      </c>
      <c r="I38" s="22">
        <f t="shared" si="20"/>
        <v>1.9283693539385307</v>
      </c>
      <c r="J38" s="19">
        <f>H38/J$26*100</f>
        <v>54.220779220779228</v>
      </c>
      <c r="K38" s="26">
        <f>AVERAGE(J38:J40)</f>
        <v>59.913419913419922</v>
      </c>
      <c r="L38" s="21"/>
      <c r="M38" s="19">
        <f t="shared" si="2"/>
        <v>0</v>
      </c>
      <c r="N38" s="22">
        <f t="shared" si="3"/>
        <v>0</v>
      </c>
      <c r="O38" s="19" t="e">
        <f t="shared" si="14"/>
        <v>#DIV/0!</v>
      </c>
      <c r="P38" s="26" t="e">
        <f>AVERAGE(O38:O40)</f>
        <v>#DIV/0!</v>
      </c>
      <c r="Q38" s="21"/>
      <c r="R38" s="19">
        <f t="shared" si="4"/>
        <v>0</v>
      </c>
      <c r="S38" s="22">
        <f t="shared" si="5"/>
        <v>0</v>
      </c>
      <c r="T38" s="19" t="e">
        <f t="shared" si="15"/>
        <v>#DIV/0!</v>
      </c>
      <c r="U38" s="26" t="e">
        <f>AVERAGE(T38:T40)</f>
        <v>#DIV/0!</v>
      </c>
      <c r="V38" s="21"/>
      <c r="W38" s="19">
        <f t="shared" si="6"/>
        <v>0</v>
      </c>
      <c r="X38" s="22">
        <f t="shared" si="7"/>
        <v>0</v>
      </c>
      <c r="Y38" s="19" t="e">
        <f t="shared" si="16"/>
        <v>#DIV/0!</v>
      </c>
      <c r="Z38" s="26" t="e">
        <f>AVERAGE(Y38:Y40)</f>
        <v>#DIV/0!</v>
      </c>
      <c r="AA38" s="21"/>
      <c r="AB38" s="19">
        <f t="shared" si="8"/>
        <v>0</v>
      </c>
      <c r="AC38" s="22">
        <f t="shared" si="9"/>
        <v>0</v>
      </c>
      <c r="AD38" s="19" t="e">
        <f t="shared" si="17"/>
        <v>#DIV/0!</v>
      </c>
      <c r="AE38" s="26" t="e">
        <f>AVERAGE(AD38:AD40)</f>
        <v>#DIV/0!</v>
      </c>
      <c r="AF38" s="21"/>
      <c r="AG38" s="19">
        <f t="shared" si="10"/>
        <v>0</v>
      </c>
      <c r="AH38" s="22">
        <f t="shared" si="11"/>
        <v>0</v>
      </c>
      <c r="AI38" s="19" t="e">
        <f t="shared" si="18"/>
        <v>#DIV/0!</v>
      </c>
      <c r="AJ38" s="26" t="e">
        <f>AVERAGE(AI38:AI40)</f>
        <v>#DIV/0!</v>
      </c>
      <c r="AK38" s="53">
        <v>13</v>
      </c>
      <c r="AL38" s="24">
        <f t="shared" si="12"/>
        <v>1670</v>
      </c>
      <c r="AM38" s="24">
        <f t="shared" si="12"/>
        <v>334</v>
      </c>
      <c r="AN38" s="25">
        <f t="shared" si="12"/>
        <v>1.9283693539385307</v>
      </c>
      <c r="AO38" s="19">
        <f t="shared" si="19"/>
        <v>54.220779220779228</v>
      </c>
      <c r="AP38" s="26">
        <f>AVERAGE(AO38:AO40)</f>
        <v>59.913419913419922</v>
      </c>
    </row>
    <row r="39" spans="1:42" s="19" customFormat="1" ht="17" thickTop="1" thickBot="1" x14ac:dyDescent="0.25">
      <c r="A39" s="59"/>
      <c r="B39" s="59"/>
      <c r="C39" s="53">
        <v>14</v>
      </c>
      <c r="D39" s="19">
        <v>5</v>
      </c>
      <c r="E39" s="19">
        <v>600</v>
      </c>
      <c r="F39" s="20">
        <v>103922</v>
      </c>
      <c r="G39" s="21">
        <v>606</v>
      </c>
      <c r="H39" s="19">
        <f t="shared" si="0"/>
        <v>121.2</v>
      </c>
      <c r="I39" s="22">
        <f t="shared" si="20"/>
        <v>0.69975558592020937</v>
      </c>
      <c r="J39" s="19">
        <f t="shared" ref="J39:J40" si="21">H39/J$26*100</f>
        <v>19.675324675324678</v>
      </c>
      <c r="K39" s="26">
        <f>STDEV(J38:J40)</f>
        <v>43.365556433559846</v>
      </c>
      <c r="L39" s="21"/>
      <c r="M39" s="19">
        <f t="shared" si="2"/>
        <v>0</v>
      </c>
      <c r="N39" s="22">
        <f t="shared" si="3"/>
        <v>0</v>
      </c>
      <c r="O39" s="19" t="e">
        <f t="shared" si="14"/>
        <v>#DIV/0!</v>
      </c>
      <c r="P39" s="26" t="e">
        <f>STDEV(O38:O40)</f>
        <v>#DIV/0!</v>
      </c>
      <c r="Q39" s="21"/>
      <c r="R39" s="19">
        <f t="shared" si="4"/>
        <v>0</v>
      </c>
      <c r="S39" s="22">
        <f t="shared" si="5"/>
        <v>0</v>
      </c>
      <c r="T39" s="19" t="e">
        <f t="shared" si="15"/>
        <v>#DIV/0!</v>
      </c>
      <c r="U39" s="26" t="e">
        <f>STDEV(T38:T40)</f>
        <v>#DIV/0!</v>
      </c>
      <c r="V39" s="21"/>
      <c r="W39" s="19">
        <f t="shared" si="6"/>
        <v>0</v>
      </c>
      <c r="X39" s="22">
        <f t="shared" si="7"/>
        <v>0</v>
      </c>
      <c r="Y39" s="19" t="e">
        <f t="shared" si="16"/>
        <v>#DIV/0!</v>
      </c>
      <c r="Z39" s="26" t="e">
        <f>STDEV(Y38:Y40)</f>
        <v>#DIV/0!</v>
      </c>
      <c r="AA39" s="21"/>
      <c r="AB39" s="19">
        <f t="shared" si="8"/>
        <v>0</v>
      </c>
      <c r="AC39" s="22">
        <f t="shared" si="9"/>
        <v>0</v>
      </c>
      <c r="AD39" s="19" t="e">
        <f t="shared" si="17"/>
        <v>#DIV/0!</v>
      </c>
      <c r="AE39" s="26" t="e">
        <f>STDEV(AD38:AD40)</f>
        <v>#DIV/0!</v>
      </c>
      <c r="AF39" s="21"/>
      <c r="AG39" s="19">
        <f t="shared" si="10"/>
        <v>0</v>
      </c>
      <c r="AH39" s="22">
        <f t="shared" si="11"/>
        <v>0</v>
      </c>
      <c r="AI39" s="19" t="e">
        <f t="shared" si="18"/>
        <v>#DIV/0!</v>
      </c>
      <c r="AJ39" s="26" t="e">
        <f>STDEV(AI38:AI40)</f>
        <v>#DIV/0!</v>
      </c>
      <c r="AK39" s="53">
        <v>14</v>
      </c>
      <c r="AL39" s="27">
        <f t="shared" si="12"/>
        <v>606</v>
      </c>
      <c r="AM39" s="27">
        <f t="shared" si="12"/>
        <v>121.2</v>
      </c>
      <c r="AN39" s="28">
        <f t="shared" si="12"/>
        <v>0.69975558592020937</v>
      </c>
      <c r="AO39" s="19">
        <f t="shared" si="19"/>
        <v>19.675324675324678</v>
      </c>
      <c r="AP39" s="26">
        <f>STDEV(AO38:AO40)</f>
        <v>43.365556433559846</v>
      </c>
    </row>
    <row r="40" spans="1:42" s="30" customFormat="1" ht="17" thickTop="1" thickBot="1" x14ac:dyDescent="0.25">
      <c r="A40" s="60"/>
      <c r="B40" s="60"/>
      <c r="C40" s="54">
        <v>15</v>
      </c>
      <c r="D40" s="19">
        <v>5</v>
      </c>
      <c r="E40" s="19">
        <v>600</v>
      </c>
      <c r="F40" s="20">
        <v>103922</v>
      </c>
      <c r="G40" s="21">
        <v>3260</v>
      </c>
      <c r="H40" s="30">
        <f t="shared" si="0"/>
        <v>652</v>
      </c>
      <c r="I40" s="31">
        <f t="shared" si="20"/>
        <v>3.7643617328380898</v>
      </c>
      <c r="J40" s="19">
        <f t="shared" si="21"/>
        <v>105.84415584415585</v>
      </c>
      <c r="K40" s="32">
        <f>STDEV(I38:I40)</f>
        <v>1.5423018858224165</v>
      </c>
      <c r="L40" s="21"/>
      <c r="M40" s="30">
        <f t="shared" si="2"/>
        <v>0</v>
      </c>
      <c r="N40" s="31">
        <f t="shared" si="3"/>
        <v>0</v>
      </c>
      <c r="O40" s="19" t="e">
        <f t="shared" si="14"/>
        <v>#DIV/0!</v>
      </c>
      <c r="P40" s="32">
        <f>STDEV(N38:N40)</f>
        <v>0</v>
      </c>
      <c r="Q40" s="21"/>
      <c r="R40" s="30">
        <f t="shared" si="4"/>
        <v>0</v>
      </c>
      <c r="S40" s="31">
        <f t="shared" si="5"/>
        <v>0</v>
      </c>
      <c r="T40" s="19" t="e">
        <f t="shared" si="15"/>
        <v>#DIV/0!</v>
      </c>
      <c r="U40" s="32">
        <f>STDEV(S38:S40)</f>
        <v>0</v>
      </c>
      <c r="V40" s="21"/>
      <c r="W40" s="30">
        <f t="shared" si="6"/>
        <v>0</v>
      </c>
      <c r="X40" s="31">
        <f t="shared" si="7"/>
        <v>0</v>
      </c>
      <c r="Y40" s="19" t="e">
        <f t="shared" si="16"/>
        <v>#DIV/0!</v>
      </c>
      <c r="Z40" s="32">
        <f>STDEV(X38:X40)</f>
        <v>0</v>
      </c>
      <c r="AA40" s="21"/>
      <c r="AB40" s="30">
        <f t="shared" si="8"/>
        <v>0</v>
      </c>
      <c r="AC40" s="31">
        <f t="shared" si="9"/>
        <v>0</v>
      </c>
      <c r="AD40" s="19" t="e">
        <f t="shared" si="17"/>
        <v>#DIV/0!</v>
      </c>
      <c r="AE40" s="32">
        <f>STDEV(AC38:AC40)</f>
        <v>0</v>
      </c>
      <c r="AF40" s="21"/>
      <c r="AG40" s="30">
        <f t="shared" si="10"/>
        <v>0</v>
      </c>
      <c r="AH40" s="31">
        <f t="shared" si="11"/>
        <v>0</v>
      </c>
      <c r="AI40" s="19" t="e">
        <f t="shared" si="18"/>
        <v>#DIV/0!</v>
      </c>
      <c r="AJ40" s="32">
        <f>STDEV(AH38:AH40)</f>
        <v>0</v>
      </c>
      <c r="AK40" s="54">
        <v>15</v>
      </c>
      <c r="AL40" s="33">
        <f t="shared" si="12"/>
        <v>3260</v>
      </c>
      <c r="AM40" s="33">
        <f t="shared" si="12"/>
        <v>652</v>
      </c>
      <c r="AN40" s="34">
        <f t="shared" si="12"/>
        <v>3.7643617328380898</v>
      </c>
      <c r="AO40" s="19">
        <f t="shared" si="19"/>
        <v>105.84415584415585</v>
      </c>
      <c r="AP40" s="32">
        <f>STDEV(AN38:AN40)</f>
        <v>1.5423018858224165</v>
      </c>
    </row>
    <row r="41" spans="1:42" x14ac:dyDescent="0.2">
      <c r="F41"/>
      <c r="K41"/>
      <c r="P41"/>
      <c r="U41"/>
      <c r="Z41"/>
      <c r="AE41"/>
      <c r="AJ41"/>
    </row>
    <row r="42" spans="1:42" x14ac:dyDescent="0.2">
      <c r="F42"/>
      <c r="K42"/>
      <c r="P42"/>
      <c r="U42"/>
      <c r="Z42"/>
      <c r="AE42"/>
      <c r="AJ42"/>
    </row>
    <row r="43" spans="1:42" x14ac:dyDescent="0.2"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U43"/>
      <c r="Z43"/>
      <c r="AE43"/>
      <c r="AJ43"/>
    </row>
    <row r="44" spans="1:42" x14ac:dyDescent="0.2">
      <c r="E44" s="19"/>
      <c r="F44" s="19"/>
      <c r="G44" s="19"/>
      <c r="H44" s="19"/>
      <c r="I44" s="19"/>
      <c r="J44" s="56" t="s">
        <v>46</v>
      </c>
      <c r="K44" s="56"/>
      <c r="L44" s="56"/>
      <c r="M44" s="56"/>
      <c r="N44" s="56"/>
      <c r="O44" s="56"/>
      <c r="P44" s="56"/>
      <c r="U44"/>
      <c r="Z44"/>
      <c r="AE44"/>
      <c r="AJ44"/>
    </row>
    <row r="45" spans="1:42" ht="15" customHeight="1" x14ac:dyDescent="0.2">
      <c r="E45" s="19"/>
      <c r="F45" s="19"/>
      <c r="G45" s="19"/>
      <c r="H45" s="19"/>
      <c r="I45" s="19"/>
      <c r="J45" s="37" t="s">
        <v>7</v>
      </c>
      <c r="K45" s="37" t="s">
        <v>8</v>
      </c>
      <c r="L45" s="37" t="s">
        <v>9</v>
      </c>
      <c r="M45" s="37" t="s">
        <v>10</v>
      </c>
      <c r="N45" s="37" t="s">
        <v>11</v>
      </c>
      <c r="O45" s="38" t="s">
        <v>12</v>
      </c>
      <c r="P45" s="37" t="s">
        <v>23</v>
      </c>
      <c r="U45"/>
      <c r="Z45"/>
      <c r="AE45"/>
      <c r="AJ45"/>
    </row>
    <row r="46" spans="1:42" ht="15" customHeight="1" x14ac:dyDescent="0.2">
      <c r="E46" s="55" t="s">
        <v>28</v>
      </c>
      <c r="F46" s="55"/>
      <c r="G46" s="55"/>
      <c r="H46" s="56" t="s">
        <v>24</v>
      </c>
      <c r="I46" s="26" t="s">
        <v>25</v>
      </c>
      <c r="J46" s="19">
        <f>K29</f>
        <v>16.287878787878789</v>
      </c>
      <c r="K46" s="19" t="e">
        <f>P29</f>
        <v>#DIV/0!</v>
      </c>
      <c r="L46" s="19" t="e">
        <f>U29</f>
        <v>#DIV/0!</v>
      </c>
      <c r="M46" s="19" t="e">
        <f>Z29</f>
        <v>#DIV/0!</v>
      </c>
      <c r="N46" s="19" t="e">
        <f>AE29</f>
        <v>#DIV/0!</v>
      </c>
      <c r="O46" s="19" t="e">
        <f>AJ29</f>
        <v>#DIV/0!</v>
      </c>
      <c r="P46" s="39">
        <f>AP29</f>
        <v>16.287878787878789</v>
      </c>
      <c r="U46"/>
      <c r="Z46"/>
      <c r="AE46"/>
      <c r="AJ46"/>
    </row>
    <row r="47" spans="1:42" ht="16" thickBot="1" x14ac:dyDescent="0.25">
      <c r="E47" s="55"/>
      <c r="F47" s="55"/>
      <c r="G47" s="55"/>
      <c r="H47" s="57"/>
      <c r="I47" s="40" t="s">
        <v>26</v>
      </c>
      <c r="J47" s="12">
        <f>STDEV(J29:J31)</f>
        <v>1.6777684448449206</v>
      </c>
      <c r="K47" s="12" t="e">
        <f>P30</f>
        <v>#DIV/0!</v>
      </c>
      <c r="L47" s="12" t="e">
        <f>U30</f>
        <v>#DIV/0!</v>
      </c>
      <c r="M47" s="12" t="e">
        <f>Z30</f>
        <v>#DIV/0!</v>
      </c>
      <c r="N47" s="12" t="e">
        <f>AE30</f>
        <v>#DIV/0!</v>
      </c>
      <c r="O47" s="12" t="e">
        <f>AJ30</f>
        <v>#DIV/0!</v>
      </c>
      <c r="P47" s="40">
        <f>AP30</f>
        <v>1.6777684448449206</v>
      </c>
      <c r="U47"/>
      <c r="Z47"/>
      <c r="AE47"/>
      <c r="AJ47"/>
    </row>
    <row r="48" spans="1:42" ht="16" thickTop="1" x14ac:dyDescent="0.2">
      <c r="E48" s="55" t="s">
        <v>55</v>
      </c>
      <c r="F48" s="55"/>
      <c r="G48" s="55"/>
      <c r="H48" s="56" t="s">
        <v>24</v>
      </c>
      <c r="I48" s="26" t="s">
        <v>25</v>
      </c>
      <c r="J48" s="19">
        <f>K32</f>
        <v>71.645021645021657</v>
      </c>
      <c r="K48" s="19" t="e">
        <f>P32</f>
        <v>#DIV/0!</v>
      </c>
      <c r="L48" s="19" t="e">
        <f>U32</f>
        <v>#DIV/0!</v>
      </c>
      <c r="M48" s="19" t="e">
        <f>Z32</f>
        <v>#DIV/0!</v>
      </c>
      <c r="N48" s="19" t="e">
        <f>AE32</f>
        <v>#DIV/0!</v>
      </c>
      <c r="O48" s="19" t="e">
        <f>AJ32</f>
        <v>#DIV/0!</v>
      </c>
      <c r="P48" s="26">
        <f>AP32</f>
        <v>71.645021645021657</v>
      </c>
      <c r="U48"/>
      <c r="Z48"/>
      <c r="AE48"/>
      <c r="AJ48"/>
    </row>
    <row r="49" spans="3:36" ht="16" thickBot="1" x14ac:dyDescent="0.25">
      <c r="E49" s="55"/>
      <c r="F49" s="55"/>
      <c r="G49" s="55"/>
      <c r="H49" s="57"/>
      <c r="I49" s="40" t="s">
        <v>26</v>
      </c>
      <c r="J49" s="19">
        <f>K33</f>
        <v>16.689490752897466</v>
      </c>
      <c r="K49" s="19" t="e">
        <f>P33</f>
        <v>#DIV/0!</v>
      </c>
      <c r="L49" s="19" t="e">
        <f>U33</f>
        <v>#DIV/0!</v>
      </c>
      <c r="M49" s="19" t="e">
        <f>Z33</f>
        <v>#DIV/0!</v>
      </c>
      <c r="N49" s="19" t="e">
        <f>AE33</f>
        <v>#DIV/0!</v>
      </c>
      <c r="O49" s="19" t="e">
        <f>AJ33</f>
        <v>#DIV/0!</v>
      </c>
      <c r="P49" s="26">
        <f>AP33</f>
        <v>16.689490752897466</v>
      </c>
      <c r="U49"/>
      <c r="Z49"/>
      <c r="AE49"/>
      <c r="AJ49"/>
    </row>
    <row r="50" spans="3:36" ht="16" thickTop="1" x14ac:dyDescent="0.2">
      <c r="E50" s="55" t="s">
        <v>30</v>
      </c>
      <c r="F50" s="55"/>
      <c r="G50" s="55"/>
      <c r="H50" s="56" t="s">
        <v>24</v>
      </c>
      <c r="I50" s="26" t="s">
        <v>25</v>
      </c>
      <c r="J50" s="19">
        <f>K35</f>
        <v>66.558441558441558</v>
      </c>
      <c r="K50" s="19" t="e">
        <f>P35</f>
        <v>#DIV/0!</v>
      </c>
      <c r="L50" s="19" t="e">
        <f>U35</f>
        <v>#DIV/0!</v>
      </c>
      <c r="M50" s="19" t="e">
        <f>Z35</f>
        <v>#DIV/0!</v>
      </c>
      <c r="N50" s="19" t="e">
        <f>AE35</f>
        <v>#DIV/0!</v>
      </c>
      <c r="O50" s="19" t="e">
        <f>AJ35</f>
        <v>#DIV/0!</v>
      </c>
      <c r="P50" s="26">
        <f>AP35</f>
        <v>66.558441558441558</v>
      </c>
      <c r="U50"/>
      <c r="Z50"/>
      <c r="AE50"/>
      <c r="AJ50"/>
    </row>
    <row r="51" spans="3:36" ht="16" thickBot="1" x14ac:dyDescent="0.25">
      <c r="D51" s="19"/>
      <c r="E51" s="55"/>
      <c r="F51" s="55"/>
      <c r="G51" s="55"/>
      <c r="H51" s="57"/>
      <c r="I51" s="40" t="s">
        <v>26</v>
      </c>
      <c r="J51" s="19">
        <f>K36</f>
        <v>17.207792207792203</v>
      </c>
      <c r="K51" s="19" t="e">
        <f>P36</f>
        <v>#DIV/0!</v>
      </c>
      <c r="L51" s="19" t="e">
        <f>U36</f>
        <v>#DIV/0!</v>
      </c>
      <c r="M51" s="19" t="e">
        <f>Z36</f>
        <v>#DIV/0!</v>
      </c>
      <c r="N51" s="19" t="e">
        <f>AE36</f>
        <v>#DIV/0!</v>
      </c>
      <c r="O51" s="19" t="e">
        <f>AJ36</f>
        <v>#DIV/0!</v>
      </c>
      <c r="P51" s="26">
        <f>AP36</f>
        <v>17.207792207792203</v>
      </c>
      <c r="U51"/>
      <c r="Z51"/>
      <c r="AE51"/>
      <c r="AJ51"/>
    </row>
    <row r="52" spans="3:36" ht="16" thickTop="1" x14ac:dyDescent="0.2">
      <c r="C52" s="41"/>
      <c r="D52" s="19"/>
      <c r="E52" s="55" t="s">
        <v>31</v>
      </c>
      <c r="F52" s="55"/>
      <c r="G52" s="55"/>
      <c r="H52" s="56" t="s">
        <v>24</v>
      </c>
      <c r="I52" s="26" t="s">
        <v>25</v>
      </c>
      <c r="J52" s="19">
        <f>K38</f>
        <v>59.913419913419922</v>
      </c>
      <c r="K52" s="19" t="e">
        <f>P38</f>
        <v>#DIV/0!</v>
      </c>
      <c r="L52" s="19" t="e">
        <f>U38</f>
        <v>#DIV/0!</v>
      </c>
      <c r="M52" s="19" t="e">
        <f>Z38</f>
        <v>#DIV/0!</v>
      </c>
      <c r="N52" s="19" t="e">
        <f>AE38</f>
        <v>#DIV/0!</v>
      </c>
      <c r="O52" s="19" t="e">
        <f>AJ38</f>
        <v>#DIV/0!</v>
      </c>
      <c r="P52" s="19">
        <f>AP38</f>
        <v>59.913419913419922</v>
      </c>
      <c r="U52"/>
      <c r="Z52"/>
      <c r="AE52"/>
      <c r="AJ52"/>
    </row>
    <row r="53" spans="3:36" ht="16" thickBot="1" x14ac:dyDescent="0.25">
      <c r="C53" s="41"/>
      <c r="D53" s="19"/>
      <c r="E53" s="55"/>
      <c r="F53" s="55"/>
      <c r="G53" s="55"/>
      <c r="H53" s="57"/>
      <c r="I53" s="40" t="s">
        <v>26</v>
      </c>
      <c r="J53" s="19">
        <f>STDEV(J38:J40)</f>
        <v>43.365556433559846</v>
      </c>
      <c r="K53" s="19" t="e">
        <f>P39</f>
        <v>#DIV/0!</v>
      </c>
      <c r="L53" s="19" t="e">
        <f>U39</f>
        <v>#DIV/0!</v>
      </c>
      <c r="M53" s="19" t="e">
        <f>Z39</f>
        <v>#DIV/0!</v>
      </c>
      <c r="N53" s="19" t="e">
        <f>AE39</f>
        <v>#DIV/0!</v>
      </c>
      <c r="O53" s="19" t="e">
        <f>AJ39</f>
        <v>#DIV/0!</v>
      </c>
      <c r="P53" s="19">
        <f>AP39</f>
        <v>43.365556433559846</v>
      </c>
      <c r="U53"/>
      <c r="Z53"/>
      <c r="AE53"/>
      <c r="AJ53"/>
    </row>
    <row r="54" spans="3:36" ht="16" thickTop="1" x14ac:dyDescent="0.2">
      <c r="C54" s="41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U54"/>
      <c r="Z54"/>
      <c r="AE54"/>
      <c r="AJ54"/>
    </row>
    <row r="55" spans="3:36" x14ac:dyDescent="0.2">
      <c r="C55" s="41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U55"/>
      <c r="Z55"/>
      <c r="AE55"/>
      <c r="AJ55"/>
    </row>
    <row r="56" spans="3:36" x14ac:dyDescent="0.2">
      <c r="C56" s="41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U56"/>
      <c r="Z56"/>
      <c r="AE56"/>
      <c r="AJ56"/>
    </row>
    <row r="57" spans="3:36" x14ac:dyDescent="0.2">
      <c r="C57" s="41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U57"/>
      <c r="Z57"/>
      <c r="AE57"/>
      <c r="AJ57"/>
    </row>
    <row r="58" spans="3:36" x14ac:dyDescent="0.2">
      <c r="C58" s="41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U58"/>
      <c r="Z58"/>
      <c r="AE58"/>
      <c r="AJ58"/>
    </row>
    <row r="59" spans="3:36" x14ac:dyDescent="0.2">
      <c r="C59" s="4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U59"/>
      <c r="Z59"/>
      <c r="AE59"/>
      <c r="AJ59"/>
    </row>
    <row r="60" spans="3:36" x14ac:dyDescent="0.2">
      <c r="C60" s="41"/>
      <c r="D60" s="19"/>
      <c r="E60" s="19"/>
      <c r="F60" s="19"/>
      <c r="G60" s="19"/>
      <c r="H60" s="19"/>
      <c r="I60" s="19"/>
      <c r="J60" s="56" t="s">
        <v>46</v>
      </c>
      <c r="K60" s="56"/>
      <c r="L60" s="56"/>
      <c r="M60" s="56"/>
      <c r="N60" s="56"/>
      <c r="O60" s="56"/>
      <c r="P60" s="56"/>
      <c r="U60"/>
      <c r="Z60"/>
      <c r="AE60"/>
      <c r="AJ60"/>
    </row>
    <row r="61" spans="3:36" x14ac:dyDescent="0.2">
      <c r="C61" s="41"/>
      <c r="D61" s="19"/>
      <c r="E61" s="19"/>
      <c r="F61" s="19"/>
      <c r="G61" s="19"/>
      <c r="H61" s="61"/>
      <c r="I61" s="62"/>
      <c r="J61" s="37" t="s">
        <v>7</v>
      </c>
      <c r="K61" s="37" t="s">
        <v>8</v>
      </c>
      <c r="L61" s="37" t="s">
        <v>9</v>
      </c>
      <c r="M61" s="37" t="s">
        <v>10</v>
      </c>
      <c r="N61" s="37" t="s">
        <v>11</v>
      </c>
      <c r="O61" s="38" t="s">
        <v>12</v>
      </c>
      <c r="P61" s="37" t="s">
        <v>23</v>
      </c>
      <c r="U61"/>
      <c r="Z61"/>
      <c r="AE61"/>
      <c r="AJ61"/>
    </row>
    <row r="62" spans="3:36" x14ac:dyDescent="0.2">
      <c r="C62" s="41"/>
      <c r="D62" s="19"/>
      <c r="E62" s="55" t="s">
        <v>22</v>
      </c>
      <c r="F62" s="55"/>
      <c r="G62" s="55"/>
      <c r="H62" s="56" t="s">
        <v>27</v>
      </c>
      <c r="I62" s="26" t="s">
        <v>25</v>
      </c>
      <c r="J62" s="42">
        <f>K26</f>
        <v>3.5565135390004041</v>
      </c>
      <c r="K62" s="42">
        <f>P26</f>
        <v>0</v>
      </c>
      <c r="L62" s="42">
        <f>U26</f>
        <v>0</v>
      </c>
      <c r="M62" s="42">
        <f>Z26</f>
        <v>0</v>
      </c>
      <c r="N62" s="42">
        <f>AE26</f>
        <v>0</v>
      </c>
      <c r="O62" s="42">
        <f>AJ26</f>
        <v>0</v>
      </c>
      <c r="P62" s="43">
        <f>AP26</f>
        <v>3.5565135390004041</v>
      </c>
      <c r="U62"/>
      <c r="Z62"/>
      <c r="AE62"/>
      <c r="AJ62"/>
    </row>
    <row r="63" spans="3:36" ht="16" thickBot="1" x14ac:dyDescent="0.25">
      <c r="C63" s="41"/>
      <c r="D63" s="19"/>
      <c r="E63" s="55"/>
      <c r="F63" s="55"/>
      <c r="G63" s="55"/>
      <c r="H63" s="57"/>
      <c r="I63" s="40" t="s">
        <v>26</v>
      </c>
      <c r="J63" s="42">
        <f>K27</f>
        <v>1.0095645423788349</v>
      </c>
      <c r="K63" s="42">
        <f>P27</f>
        <v>0</v>
      </c>
      <c r="L63" s="42">
        <f>U27</f>
        <v>0</v>
      </c>
      <c r="M63" s="42">
        <f>Z27</f>
        <v>0</v>
      </c>
      <c r="N63" s="42">
        <f>AE27</f>
        <v>0</v>
      </c>
      <c r="O63" s="42">
        <f>AJ27</f>
        <v>0</v>
      </c>
      <c r="P63" s="43">
        <f>AP27</f>
        <v>1.0095645423788349</v>
      </c>
      <c r="U63"/>
      <c r="Z63"/>
      <c r="AE63"/>
      <c r="AJ63"/>
    </row>
    <row r="64" spans="3:36" ht="16" thickTop="1" x14ac:dyDescent="0.2">
      <c r="C64" s="41"/>
      <c r="D64" s="19"/>
      <c r="E64" s="55" t="s">
        <v>28</v>
      </c>
      <c r="F64" s="55"/>
      <c r="G64" s="55"/>
      <c r="H64" s="56" t="s">
        <v>27</v>
      </c>
      <c r="I64" s="44" t="s">
        <v>25</v>
      </c>
      <c r="J64" s="28">
        <f>AVERAGE(I29:I31)</f>
        <v>0.57928061430688405</v>
      </c>
      <c r="K64" s="28">
        <f>AVERAGE(N29:N31)</f>
        <v>0</v>
      </c>
      <c r="L64" s="28">
        <f>AVERAGE(S30:S32)</f>
        <v>0</v>
      </c>
      <c r="M64" s="28">
        <f>AVERAGE(X29:X31)</f>
        <v>0</v>
      </c>
      <c r="N64" s="28">
        <f>AVERAGE(AC29:AC31)</f>
        <v>0</v>
      </c>
      <c r="O64" s="28">
        <f>AVERAGE(AH29:AH31)</f>
        <v>0</v>
      </c>
      <c r="P64" s="28">
        <f>AVERAGE(AN29:AN31)</f>
        <v>0.57928061430688405</v>
      </c>
      <c r="U64"/>
      <c r="Z64"/>
      <c r="AE64"/>
      <c r="AJ64"/>
    </row>
    <row r="65" spans="3:36" ht="16" thickBot="1" x14ac:dyDescent="0.25">
      <c r="C65" s="41"/>
      <c r="D65" s="19"/>
      <c r="E65" s="55"/>
      <c r="F65" s="55"/>
      <c r="G65" s="55"/>
      <c r="H65" s="57"/>
      <c r="I65" s="40" t="s">
        <v>26</v>
      </c>
      <c r="J65" s="45">
        <f>K31</f>
        <v>5.9670061893986166E-2</v>
      </c>
      <c r="K65" s="12">
        <f>P31</f>
        <v>0</v>
      </c>
      <c r="L65" s="12">
        <f>U31</f>
        <v>0</v>
      </c>
      <c r="M65" s="12">
        <f>Z31</f>
        <v>0</v>
      </c>
      <c r="N65" s="12">
        <f>AE31</f>
        <v>0</v>
      </c>
      <c r="O65" s="12">
        <f>AJ31</f>
        <v>0</v>
      </c>
      <c r="P65" s="40">
        <f>AP31</f>
        <v>5.9670061893986166E-2</v>
      </c>
      <c r="U65"/>
      <c r="Z65"/>
      <c r="AE65"/>
      <c r="AJ65"/>
    </row>
    <row r="66" spans="3:36" ht="16" thickTop="1" x14ac:dyDescent="0.2">
      <c r="C66" s="41"/>
      <c r="D66" s="19"/>
      <c r="E66" s="55" t="s">
        <v>55</v>
      </c>
      <c r="F66" s="55"/>
      <c r="G66" s="55"/>
      <c r="H66" s="56" t="s">
        <v>27</v>
      </c>
      <c r="I66" s="44" t="s">
        <v>25</v>
      </c>
      <c r="J66" s="28">
        <f>AVERAGE(I32:I34)</f>
        <v>2.5480648948249649</v>
      </c>
      <c r="K66" s="28">
        <f>AVERAGE(N32:N34)</f>
        <v>0</v>
      </c>
      <c r="L66" s="28">
        <f>AVERAGE(S32:S34)</f>
        <v>0</v>
      </c>
      <c r="M66" s="28">
        <f>AVERAGE(X32:X34)</f>
        <v>0</v>
      </c>
      <c r="N66" s="28">
        <f>AVERAGE(AC32:AC34)</f>
        <v>0</v>
      </c>
      <c r="O66" s="28">
        <f>AVERAGE(AH32:AH34)</f>
        <v>0</v>
      </c>
      <c r="P66" s="28">
        <f>AVERAGE(AN32:AN34)</f>
        <v>2.5480648948249649</v>
      </c>
      <c r="U66"/>
      <c r="Z66"/>
      <c r="AE66"/>
      <c r="AJ66"/>
    </row>
    <row r="67" spans="3:36" ht="16" thickBot="1" x14ac:dyDescent="0.25">
      <c r="D67" s="19"/>
      <c r="E67" s="55"/>
      <c r="F67" s="55"/>
      <c r="G67" s="55"/>
      <c r="H67" s="57"/>
      <c r="I67" s="40" t="s">
        <v>26</v>
      </c>
      <c r="J67" s="45">
        <f>K34</f>
        <v>0.59356399821701789</v>
      </c>
      <c r="K67" s="12">
        <f>P34</f>
        <v>0</v>
      </c>
      <c r="L67" s="12">
        <f>U34</f>
        <v>0</v>
      </c>
      <c r="M67" s="12">
        <f>Z34</f>
        <v>0</v>
      </c>
      <c r="N67" s="12">
        <f>AE34</f>
        <v>0</v>
      </c>
      <c r="O67" s="12">
        <f>AJ34</f>
        <v>0</v>
      </c>
      <c r="P67" s="40">
        <f>AP34</f>
        <v>0.59356399821701789</v>
      </c>
      <c r="U67"/>
      <c r="Z67"/>
      <c r="AE67"/>
      <c r="AJ67"/>
    </row>
    <row r="68" spans="3:36" ht="16" thickTop="1" x14ac:dyDescent="0.2">
      <c r="D68" s="19"/>
      <c r="E68" s="55" t="s">
        <v>30</v>
      </c>
      <c r="F68" s="55"/>
      <c r="G68" s="55"/>
      <c r="H68" s="56" t="s">
        <v>27</v>
      </c>
      <c r="I68" s="44" t="s">
        <v>25</v>
      </c>
      <c r="J68" s="28">
        <f>AVERAGE(I35:I37)</f>
        <v>2.3671599853736454</v>
      </c>
      <c r="K68" s="28">
        <f>AVERAGE(N35:N37)</f>
        <v>0</v>
      </c>
      <c r="L68" s="28">
        <f>AVERAGE(S35:S37)</f>
        <v>0</v>
      </c>
      <c r="M68" s="28">
        <f>AVERAGE(X35:X37)</f>
        <v>0</v>
      </c>
      <c r="N68" s="28">
        <f>AVERAGE(AC35:AC37)</f>
        <v>0</v>
      </c>
      <c r="O68" s="28">
        <f>AVERAGE(AH35:AH37)</f>
        <v>0</v>
      </c>
      <c r="P68" s="28">
        <f>AVERAGE(AN35:AN37)</f>
        <v>2.3671599853736454</v>
      </c>
      <c r="U68"/>
      <c r="Z68"/>
      <c r="AE68"/>
      <c r="AJ68"/>
    </row>
    <row r="69" spans="3:36" ht="16" thickBot="1" x14ac:dyDescent="0.25">
      <c r="D69" s="19"/>
      <c r="E69" s="55"/>
      <c r="F69" s="55"/>
      <c r="G69" s="55"/>
      <c r="H69" s="57"/>
      <c r="I69" s="40" t="s">
        <v>26</v>
      </c>
      <c r="J69" s="45">
        <f>K37</f>
        <v>0.61199745963318863</v>
      </c>
      <c r="K69" s="12">
        <f>P37</f>
        <v>0</v>
      </c>
      <c r="L69" s="12">
        <f>U37</f>
        <v>0</v>
      </c>
      <c r="M69" s="12">
        <f>Z37</f>
        <v>0</v>
      </c>
      <c r="N69" s="12">
        <f>AE37</f>
        <v>0</v>
      </c>
      <c r="O69" s="12">
        <f>AJ37</f>
        <v>0</v>
      </c>
      <c r="P69" s="40">
        <f>AP37</f>
        <v>0.61199745963318863</v>
      </c>
      <c r="U69"/>
      <c r="Z69"/>
      <c r="AE69"/>
      <c r="AJ69"/>
    </row>
    <row r="70" spans="3:36" ht="16" thickTop="1" x14ac:dyDescent="0.2">
      <c r="D70" s="19"/>
      <c r="E70" s="55" t="s">
        <v>31</v>
      </c>
      <c r="F70" s="55"/>
      <c r="G70" s="55"/>
      <c r="H70" s="56" t="s">
        <v>27</v>
      </c>
      <c r="I70" s="44" t="s">
        <v>25</v>
      </c>
      <c r="J70" s="28">
        <f>AVERAGE(I38:I40)</f>
        <v>2.1308288908989432</v>
      </c>
      <c r="K70" s="28">
        <f>AVERAGE(N38:N40)</f>
        <v>0</v>
      </c>
      <c r="L70" s="28">
        <f>AVERAGE(S38:S40)</f>
        <v>0</v>
      </c>
      <c r="M70" s="28">
        <f>AVERAGE(X38:X40)</f>
        <v>0</v>
      </c>
      <c r="N70" s="28">
        <f>AVERAGE(AC38:AC40)</f>
        <v>0</v>
      </c>
      <c r="O70" s="28">
        <f>AVERAGE(AH38:AH40)</f>
        <v>0</v>
      </c>
      <c r="P70" s="28">
        <f>AVERAGE(AN38:AN40)</f>
        <v>2.1308288908989432</v>
      </c>
      <c r="U70"/>
      <c r="Z70"/>
      <c r="AE70"/>
      <c r="AJ70"/>
    </row>
    <row r="71" spans="3:36" ht="16" thickBot="1" x14ac:dyDescent="0.25">
      <c r="D71" s="19"/>
      <c r="E71" s="55"/>
      <c r="F71" s="55"/>
      <c r="G71" s="55"/>
      <c r="H71" s="57"/>
      <c r="I71" s="40" t="s">
        <v>26</v>
      </c>
      <c r="J71" s="19">
        <f>K40</f>
        <v>1.5423018858224165</v>
      </c>
      <c r="K71" s="19">
        <f>P40</f>
        <v>0</v>
      </c>
      <c r="L71" s="19">
        <f>U40</f>
        <v>0</v>
      </c>
      <c r="M71" s="19">
        <f>Z40</f>
        <v>0</v>
      </c>
      <c r="N71" s="19">
        <f>AE40</f>
        <v>0</v>
      </c>
      <c r="O71" s="19">
        <f>AJ40</f>
        <v>0</v>
      </c>
      <c r="P71" s="19">
        <f>AP40</f>
        <v>1.5423018858224165</v>
      </c>
      <c r="U71"/>
      <c r="Z71"/>
      <c r="AE71"/>
      <c r="AJ71"/>
    </row>
    <row r="72" spans="3:36" ht="16" thickTop="1" x14ac:dyDescent="0.2"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U72"/>
      <c r="Z72"/>
      <c r="AE72"/>
      <c r="AJ72"/>
    </row>
    <row r="73" spans="3:36" x14ac:dyDescent="0.2"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U73"/>
      <c r="Z73"/>
      <c r="AE73"/>
      <c r="AJ73"/>
    </row>
    <row r="74" spans="3:36" x14ac:dyDescent="0.2"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U74"/>
      <c r="Z74"/>
      <c r="AE74"/>
      <c r="AJ74"/>
    </row>
    <row r="75" spans="3:36" x14ac:dyDescent="0.2"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U75"/>
      <c r="Z75"/>
      <c r="AE75"/>
      <c r="AJ75"/>
    </row>
    <row r="76" spans="3:36" x14ac:dyDescent="0.2">
      <c r="F76"/>
      <c r="K76"/>
      <c r="P76"/>
      <c r="U76"/>
      <c r="Z76"/>
      <c r="AE76"/>
      <c r="AJ76"/>
    </row>
    <row r="77" spans="3:36" x14ac:dyDescent="0.2">
      <c r="F77"/>
      <c r="K77"/>
      <c r="P77"/>
      <c r="U77"/>
      <c r="Z77"/>
      <c r="AE77"/>
      <c r="AJ77"/>
    </row>
    <row r="78" spans="3:36" x14ac:dyDescent="0.2">
      <c r="F78"/>
      <c r="K78"/>
      <c r="P78"/>
      <c r="U78"/>
      <c r="Z78"/>
      <c r="AE78"/>
      <c r="AJ78"/>
    </row>
    <row r="79" spans="3:36" x14ac:dyDescent="0.2">
      <c r="F79"/>
      <c r="K79"/>
      <c r="P79"/>
      <c r="U79"/>
      <c r="Z79"/>
      <c r="AE79"/>
      <c r="AJ79"/>
    </row>
    <row r="80" spans="3:36" x14ac:dyDescent="0.2">
      <c r="F80"/>
      <c r="K80"/>
      <c r="P80"/>
      <c r="U80"/>
      <c r="Z80"/>
      <c r="AE80"/>
      <c r="AJ80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</sheetData>
  <mergeCells count="36">
    <mergeCell ref="A21:F22"/>
    <mergeCell ref="B24:C24"/>
    <mergeCell ref="AL24:AN24"/>
    <mergeCell ref="J25:K25"/>
    <mergeCell ref="O25:P25"/>
    <mergeCell ref="T25:U25"/>
    <mergeCell ref="Y25:Z25"/>
    <mergeCell ref="AD25:AE25"/>
    <mergeCell ref="AI25:AJ25"/>
    <mergeCell ref="E50:G51"/>
    <mergeCell ref="H50:H51"/>
    <mergeCell ref="AO25:AP25"/>
    <mergeCell ref="A26:B28"/>
    <mergeCell ref="A29:B31"/>
    <mergeCell ref="A32:B34"/>
    <mergeCell ref="A35:B37"/>
    <mergeCell ref="A38:B40"/>
    <mergeCell ref="J44:P44"/>
    <mergeCell ref="E46:G47"/>
    <mergeCell ref="H46:H47"/>
    <mergeCell ref="E48:G49"/>
    <mergeCell ref="H48:H49"/>
    <mergeCell ref="E52:G53"/>
    <mergeCell ref="H52:H53"/>
    <mergeCell ref="J60:P60"/>
    <mergeCell ref="H61:I61"/>
    <mergeCell ref="E62:G63"/>
    <mergeCell ref="H62:H63"/>
    <mergeCell ref="E70:G71"/>
    <mergeCell ref="H70:H71"/>
    <mergeCell ref="E64:G65"/>
    <mergeCell ref="H64:H65"/>
    <mergeCell ref="E66:G67"/>
    <mergeCell ref="H66:H67"/>
    <mergeCell ref="E68:G69"/>
    <mergeCell ref="H68:H69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47F5C-E5D8-41BA-9399-20520D5F7207}">
  <dimension ref="A21:AP506"/>
  <sheetViews>
    <sheetView topLeftCell="A42" zoomScale="40" zoomScaleNormal="40" workbookViewId="0">
      <selection activeCell="A32" sqref="A32:B34"/>
    </sheetView>
  </sheetViews>
  <sheetFormatPr baseColWidth="10" defaultColWidth="8.83203125" defaultRowHeight="15" x14ac:dyDescent="0.2"/>
  <cols>
    <col min="2" max="2" width="15.1640625" customWidth="1"/>
    <col min="3" max="3" width="16.1640625" customWidth="1"/>
    <col min="4" max="4" width="14.1640625" customWidth="1"/>
    <col min="5" max="5" width="12.1640625" customWidth="1"/>
    <col min="6" max="6" width="14.1640625" style="3" customWidth="1"/>
    <col min="7" max="7" width="11" customWidth="1"/>
    <col min="8" max="10" width="16.33203125" bestFit="1" customWidth="1"/>
    <col min="11" max="11" width="16.33203125" style="3" bestFit="1" customWidth="1"/>
    <col min="12" max="14" width="17.33203125" bestFit="1" customWidth="1"/>
    <col min="15" max="15" width="16.33203125" bestFit="1" customWidth="1"/>
    <col min="16" max="16" width="16.33203125" style="3" bestFit="1" customWidth="1"/>
    <col min="20" max="20" width="16.33203125" bestFit="1" customWidth="1"/>
    <col min="21" max="21" width="16.33203125" style="3" bestFit="1" customWidth="1"/>
    <col min="25" max="25" width="16.33203125" bestFit="1" customWidth="1"/>
    <col min="26" max="26" width="16.33203125" style="3" bestFit="1" customWidth="1"/>
    <col min="30" max="30" width="16.33203125" bestFit="1" customWidth="1"/>
    <col min="31" max="31" width="15.33203125" style="3" customWidth="1"/>
    <col min="35" max="35" width="16.33203125" bestFit="1" customWidth="1"/>
    <col min="36" max="36" width="16.33203125" style="3" bestFit="1" customWidth="1"/>
    <col min="38" max="38" width="16.33203125" bestFit="1" customWidth="1"/>
    <col min="40" max="42" width="16.33203125" bestFit="1" customWidth="1"/>
  </cols>
  <sheetData>
    <row r="21" spans="1:42" ht="16" x14ac:dyDescent="0.2">
      <c r="A21" s="66" t="s">
        <v>47</v>
      </c>
      <c r="B21" s="66"/>
      <c r="C21" s="66"/>
      <c r="D21" s="66"/>
      <c r="E21" s="66"/>
      <c r="F21" s="67"/>
      <c r="G21" s="48" t="s">
        <v>51</v>
      </c>
      <c r="H21" s="2"/>
      <c r="I21" s="49"/>
      <c r="J21" s="2"/>
      <c r="L21" s="50" t="s">
        <v>2</v>
      </c>
      <c r="N21" s="3" t="s">
        <v>35</v>
      </c>
    </row>
    <row r="22" spans="1:42" ht="15.75" customHeight="1" x14ac:dyDescent="0.2">
      <c r="A22" s="66"/>
      <c r="B22" s="66"/>
      <c r="C22" s="66"/>
      <c r="D22" s="66"/>
      <c r="E22" s="66"/>
      <c r="F22" s="67"/>
      <c r="G22" s="50" t="s">
        <v>4</v>
      </c>
      <c r="I22" s="3"/>
      <c r="L22" s="50"/>
      <c r="N22" s="3"/>
    </row>
    <row r="23" spans="1:42" x14ac:dyDescent="0.2">
      <c r="W23" t="s">
        <v>5</v>
      </c>
      <c r="AA23" t="s">
        <v>5</v>
      </c>
    </row>
    <row r="24" spans="1:42" s="4" customFormat="1" ht="21" x14ac:dyDescent="0.2">
      <c r="B24" s="68" t="s">
        <v>6</v>
      </c>
      <c r="C24" s="68"/>
      <c r="F24" s="6"/>
      <c r="G24" s="7" t="s">
        <v>7</v>
      </c>
      <c r="I24" s="5"/>
      <c r="J24" s="8"/>
      <c r="K24" s="6"/>
      <c r="L24" s="7" t="s">
        <v>8</v>
      </c>
      <c r="M24" s="5"/>
      <c r="N24" s="8"/>
      <c r="P24" s="9"/>
      <c r="Q24" s="7" t="s">
        <v>9</v>
      </c>
      <c r="R24" s="8"/>
      <c r="T24" s="5"/>
      <c r="U24" s="9"/>
      <c r="V24" s="7" t="s">
        <v>10</v>
      </c>
      <c r="X24" s="5"/>
      <c r="Y24" s="5"/>
      <c r="Z24" s="10"/>
      <c r="AA24" s="7" t="s">
        <v>11</v>
      </c>
      <c r="AB24" s="5"/>
      <c r="AC24" s="5"/>
      <c r="AD24" s="8"/>
      <c r="AE24" s="6"/>
      <c r="AF24" s="11" t="s">
        <v>12</v>
      </c>
      <c r="AJ24" s="6"/>
      <c r="AL24" s="69" t="s">
        <v>13</v>
      </c>
      <c r="AM24" s="69"/>
      <c r="AN24" s="69"/>
      <c r="AO24" s="8"/>
    </row>
    <row r="25" spans="1:42" s="12" customFormat="1" ht="40" thickBot="1" x14ac:dyDescent="0.25">
      <c r="C25" s="12" t="s">
        <v>14</v>
      </c>
      <c r="D25" s="13" t="s">
        <v>15</v>
      </c>
      <c r="E25" s="12" t="s">
        <v>16</v>
      </c>
      <c r="F25" s="14" t="s">
        <v>17</v>
      </c>
      <c r="G25" s="15" t="s">
        <v>18</v>
      </c>
      <c r="H25" s="16" t="s">
        <v>19</v>
      </c>
      <c r="I25" s="17" t="s">
        <v>52</v>
      </c>
      <c r="J25" s="70" t="s">
        <v>20</v>
      </c>
      <c r="K25" s="71"/>
      <c r="L25" s="15" t="s">
        <v>18</v>
      </c>
      <c r="M25" s="16" t="s">
        <v>19</v>
      </c>
      <c r="N25" s="17" t="s">
        <v>52</v>
      </c>
      <c r="O25" s="70" t="s">
        <v>20</v>
      </c>
      <c r="P25" s="71"/>
      <c r="Q25" s="15" t="s">
        <v>18</v>
      </c>
      <c r="R25" s="16" t="s">
        <v>19</v>
      </c>
      <c r="S25" s="17" t="s">
        <v>52</v>
      </c>
      <c r="T25" s="70" t="s">
        <v>20</v>
      </c>
      <c r="U25" s="71"/>
      <c r="V25" s="15" t="s">
        <v>18</v>
      </c>
      <c r="W25" s="16" t="s">
        <v>19</v>
      </c>
      <c r="X25" s="17" t="s">
        <v>52</v>
      </c>
      <c r="Y25" s="70" t="s">
        <v>20</v>
      </c>
      <c r="Z25" s="71"/>
      <c r="AA25" s="15" t="s">
        <v>18</v>
      </c>
      <c r="AB25" s="16" t="s">
        <v>19</v>
      </c>
      <c r="AC25" s="17" t="s">
        <v>52</v>
      </c>
      <c r="AD25" s="70" t="s">
        <v>20</v>
      </c>
      <c r="AE25" s="71"/>
      <c r="AF25" s="15" t="s">
        <v>18</v>
      </c>
      <c r="AG25" s="16" t="s">
        <v>19</v>
      </c>
      <c r="AH25" s="17" t="s">
        <v>52</v>
      </c>
      <c r="AI25" s="70" t="s">
        <v>20</v>
      </c>
      <c r="AJ25" s="71"/>
      <c r="AL25" s="16" t="s">
        <v>18</v>
      </c>
      <c r="AM25" s="16" t="s">
        <v>19</v>
      </c>
      <c r="AN25" s="17" t="s">
        <v>52</v>
      </c>
      <c r="AO25" s="63" t="s">
        <v>21</v>
      </c>
      <c r="AP25" s="57"/>
    </row>
    <row r="26" spans="1:42" s="19" customFormat="1" ht="17.25" customHeight="1" thickTop="1" thickBot="1" x14ac:dyDescent="0.25">
      <c r="A26" s="58" t="s">
        <v>22</v>
      </c>
      <c r="B26" s="58"/>
      <c r="C26" s="18">
        <v>1</v>
      </c>
      <c r="D26" s="19">
        <v>5</v>
      </c>
      <c r="E26" s="19">
        <v>193.3</v>
      </c>
      <c r="F26" s="20">
        <v>531200</v>
      </c>
      <c r="G26" s="21">
        <v>4770</v>
      </c>
      <c r="H26" s="19">
        <f>G26/$D26</f>
        <v>954</v>
      </c>
      <c r="I26" s="22">
        <f>(G26*$E26/$F26)/$D26</f>
        <v>0.34715399096385541</v>
      </c>
      <c r="J26" s="19">
        <f>AVERAGE(H26:H28)</f>
        <v>1281.3333333333333</v>
      </c>
      <c r="K26" s="23">
        <f>AVERAGE(I26:I28)</f>
        <v>0.46626832329317264</v>
      </c>
      <c r="L26" s="21"/>
      <c r="M26" s="19">
        <f>L26/$D26</f>
        <v>0</v>
      </c>
      <c r="N26" s="22">
        <f>(L26*$E26/$F26)/$D26</f>
        <v>0</v>
      </c>
      <c r="O26" s="19">
        <f>AVERAGE(M26:M28)</f>
        <v>0</v>
      </c>
      <c r="P26" s="23">
        <f>AVERAGE(N26:N28)</f>
        <v>0</v>
      </c>
      <c r="Q26" s="21"/>
      <c r="R26" s="19">
        <f>Q26/$D26</f>
        <v>0</v>
      </c>
      <c r="S26" s="22">
        <f>(Q26*$E26/$F26)/$D26</f>
        <v>0</v>
      </c>
      <c r="T26" s="19">
        <f>AVERAGE(R26:R28)</f>
        <v>0</v>
      </c>
      <c r="U26" s="23">
        <f>AVERAGE(S26:S28)</f>
        <v>0</v>
      </c>
      <c r="V26" s="21">
        <v>2650</v>
      </c>
      <c r="W26" s="19">
        <f>V26/$D26</f>
        <v>530</v>
      </c>
      <c r="X26" s="22">
        <f>(V26*$E26/$F26)/$D26</f>
        <v>0.19286332831325304</v>
      </c>
      <c r="Y26" s="19">
        <f>AVERAGE(W26:W28)</f>
        <v>592</v>
      </c>
      <c r="Z26" s="23">
        <f>AVERAGE(X26:X28)</f>
        <v>0.21542469879518075</v>
      </c>
      <c r="AA26" s="21">
        <v>4950</v>
      </c>
      <c r="AB26" s="19">
        <f>AA26/$D26</f>
        <v>990</v>
      </c>
      <c r="AC26" s="22">
        <f>(AA26*$E26/$F26)/$D26</f>
        <v>0.36025414156626506</v>
      </c>
      <c r="AD26" s="19">
        <f>AVERAGE(AB26:AB28)</f>
        <v>1342</v>
      </c>
      <c r="AE26" s="23">
        <f>AVERAGE(AC26:AC28)</f>
        <v>0.48834450301204818</v>
      </c>
      <c r="AF26" s="21">
        <v>5610</v>
      </c>
      <c r="AG26" s="19">
        <f>AF26/$D26</f>
        <v>1122</v>
      </c>
      <c r="AH26" s="22">
        <f>(AF26*$E26/$F26)/$D26</f>
        <v>0.40828802710843376</v>
      </c>
      <c r="AI26" s="19">
        <f>AVERAGE(AG26:AG28)</f>
        <v>1740</v>
      </c>
      <c r="AJ26" s="23">
        <f>AVERAGE(AH26:AH28)</f>
        <v>0.63317394578313257</v>
      </c>
      <c r="AK26" s="18">
        <v>1</v>
      </c>
      <c r="AL26" s="24">
        <f>G26+L26+Q26+V26+AA26+AF26</f>
        <v>17980</v>
      </c>
      <c r="AM26" s="24">
        <f>H26+M26+R26+W26+AB26+AG26</f>
        <v>3596</v>
      </c>
      <c r="AN26" s="25">
        <f>I26+N26+S26+X26+AC26+AH26</f>
        <v>1.3085594879518072</v>
      </c>
      <c r="AO26" s="19">
        <f>AVERAGE(AM26:AM28)</f>
        <v>4955.333333333333</v>
      </c>
      <c r="AP26" s="23">
        <f>AVERAGE(AN26:AN28)</f>
        <v>1.8032114708835341</v>
      </c>
    </row>
    <row r="27" spans="1:42" s="19" customFormat="1" ht="17" thickTop="1" thickBot="1" x14ac:dyDescent="0.25">
      <c r="A27" s="59"/>
      <c r="B27" s="59"/>
      <c r="C27" s="18">
        <v>2</v>
      </c>
      <c r="D27" s="19">
        <v>5</v>
      </c>
      <c r="E27" s="19">
        <v>193.3</v>
      </c>
      <c r="F27" s="20">
        <v>531200</v>
      </c>
      <c r="G27" s="21">
        <v>7090</v>
      </c>
      <c r="H27" s="19">
        <f t="shared" ref="H27:H40" si="0">G27/$D27</f>
        <v>1418</v>
      </c>
      <c r="I27" s="22">
        <f t="shared" ref="I27:I34" si="1">(G27*$E27/$F27)/$D27</f>
        <v>0.51600037650602404</v>
      </c>
      <c r="K27" s="26">
        <f>STDEV(I26:I28)</f>
        <v>0.10362287859932315</v>
      </c>
      <c r="L27" s="21"/>
      <c r="M27" s="19">
        <f t="shared" ref="M27:M40" si="2">L27/$D27</f>
        <v>0</v>
      </c>
      <c r="N27" s="22">
        <f t="shared" ref="N27:N40" si="3">(L27*$E27/$F27)/$D27</f>
        <v>0</v>
      </c>
      <c r="P27" s="26">
        <f>STDEV(N26:N28)</f>
        <v>0</v>
      </c>
      <c r="Q27" s="21"/>
      <c r="R27" s="19">
        <f t="shared" ref="R27:R40" si="4">Q27/$D27</f>
        <v>0</v>
      </c>
      <c r="S27" s="22">
        <f t="shared" ref="S27:S40" si="5">(Q27*$E27/$F27)/$D27</f>
        <v>0</v>
      </c>
      <c r="U27" s="26">
        <f>STDEV(S26:S28)</f>
        <v>0</v>
      </c>
      <c r="V27" s="21">
        <v>2660</v>
      </c>
      <c r="W27" s="19">
        <f t="shared" ref="W27:W40" si="6">V27/$D27</f>
        <v>532</v>
      </c>
      <c r="X27" s="22">
        <f t="shared" ref="X27:X40" si="7">(V27*$E27/$F27)/$D27</f>
        <v>0.19359111445783134</v>
      </c>
      <c r="Z27" s="26">
        <f>STDEV(X26:X28)</f>
        <v>3.8448880714817751E-2</v>
      </c>
      <c r="AA27" s="21">
        <v>7130</v>
      </c>
      <c r="AB27" s="19">
        <f t="shared" ref="AB27:AB40" si="8">AA27/$D27</f>
        <v>1426</v>
      </c>
      <c r="AC27" s="22">
        <f t="shared" ref="AC27:AC40" si="9">(AA27*$E27/$F27)/$D27</f>
        <v>0.51891152108433736</v>
      </c>
      <c r="AE27" s="26">
        <f>STDEV(AC26:AC28)</f>
        <v>0.11587123411763481</v>
      </c>
      <c r="AF27" s="21">
        <v>9790</v>
      </c>
      <c r="AG27" s="19">
        <f t="shared" ref="AG27:AG40" si="10">AF27/$D27</f>
        <v>1958</v>
      </c>
      <c r="AH27" s="22">
        <f t="shared" ref="AH27:AH40" si="11">(AF27*$E27/$F27)/$D27</f>
        <v>0.71250263554216864</v>
      </c>
      <c r="AJ27" s="26">
        <f>STDEV(AH26:AH28)</f>
        <v>0.19755204925114697</v>
      </c>
      <c r="AK27" s="18">
        <v>2</v>
      </c>
      <c r="AL27" s="27">
        <f t="shared" ref="AL27:AN40" si="12">G27+L27+Q27+V27+AA27+AF27</f>
        <v>26670</v>
      </c>
      <c r="AM27" s="27">
        <f t="shared" si="12"/>
        <v>5334</v>
      </c>
      <c r="AN27" s="28">
        <f t="shared" si="12"/>
        <v>1.9410056475903614</v>
      </c>
      <c r="AP27" s="26">
        <f>STDEV(AN26:AN28)</f>
        <v>0.4421624776121616</v>
      </c>
    </row>
    <row r="28" spans="1:42" s="30" customFormat="1" ht="17" thickTop="1" thickBot="1" x14ac:dyDescent="0.25">
      <c r="A28" s="64"/>
      <c r="B28" s="64"/>
      <c r="C28" s="29">
        <v>3</v>
      </c>
      <c r="D28" s="19">
        <v>5</v>
      </c>
      <c r="E28" s="19">
        <v>193.3</v>
      </c>
      <c r="F28" s="20">
        <v>531200</v>
      </c>
      <c r="G28" s="21">
        <v>7360</v>
      </c>
      <c r="H28" s="30">
        <f t="shared" si="0"/>
        <v>1472</v>
      </c>
      <c r="I28" s="31">
        <f t="shared" si="1"/>
        <v>0.53565060240963858</v>
      </c>
      <c r="J28" s="19"/>
      <c r="K28" s="32"/>
      <c r="L28" s="21"/>
      <c r="M28" s="30">
        <f t="shared" si="2"/>
        <v>0</v>
      </c>
      <c r="N28" s="31">
        <f t="shared" si="3"/>
        <v>0</v>
      </c>
      <c r="O28" s="19"/>
      <c r="P28" s="32"/>
      <c r="Q28" s="21"/>
      <c r="R28" s="30">
        <f t="shared" si="4"/>
        <v>0</v>
      </c>
      <c r="S28" s="31">
        <f t="shared" si="5"/>
        <v>0</v>
      </c>
      <c r="T28" s="19"/>
      <c r="U28" s="32"/>
      <c r="V28" s="21">
        <v>3570</v>
      </c>
      <c r="W28" s="30">
        <f t="shared" si="6"/>
        <v>714</v>
      </c>
      <c r="X28" s="31">
        <f t="shared" si="7"/>
        <v>0.2598196536144578</v>
      </c>
      <c r="Y28" s="19"/>
      <c r="Z28" s="32"/>
      <c r="AA28" s="21">
        <v>8050</v>
      </c>
      <c r="AB28" s="30">
        <f t="shared" si="8"/>
        <v>1610</v>
      </c>
      <c r="AC28" s="31">
        <f t="shared" si="9"/>
        <v>0.58586784638554223</v>
      </c>
      <c r="AD28" s="19"/>
      <c r="AE28" s="32"/>
      <c r="AF28" s="21">
        <v>10700</v>
      </c>
      <c r="AG28" s="30">
        <f t="shared" si="10"/>
        <v>2140</v>
      </c>
      <c r="AH28" s="31">
        <f t="shared" si="11"/>
        <v>0.77873117469879527</v>
      </c>
      <c r="AI28" s="19"/>
      <c r="AJ28" s="32"/>
      <c r="AK28" s="29">
        <v>3</v>
      </c>
      <c r="AL28" s="33">
        <f t="shared" si="12"/>
        <v>29680</v>
      </c>
      <c r="AM28" s="33">
        <f t="shared" si="12"/>
        <v>5936</v>
      </c>
      <c r="AN28" s="34">
        <f t="shared" si="12"/>
        <v>2.160069277108434</v>
      </c>
      <c r="AO28" s="19"/>
      <c r="AP28" s="32"/>
    </row>
    <row r="29" spans="1:42" s="19" customFormat="1" ht="17" thickTop="1" thickBot="1" x14ac:dyDescent="0.25">
      <c r="A29" s="58" t="s">
        <v>28</v>
      </c>
      <c r="B29" s="58"/>
      <c r="C29" s="35">
        <v>4</v>
      </c>
      <c r="D29" s="19">
        <v>5</v>
      </c>
      <c r="E29" s="19">
        <v>193.3</v>
      </c>
      <c r="F29" s="20">
        <v>531200</v>
      </c>
      <c r="G29" s="21">
        <v>7670</v>
      </c>
      <c r="H29" s="19">
        <f t="shared" si="0"/>
        <v>1534</v>
      </c>
      <c r="I29" s="22">
        <f>(G29*$E29/$F29)/$D29</f>
        <v>0.55821197289156621</v>
      </c>
      <c r="J29" s="19">
        <f>H29/J$26*100</f>
        <v>119.7190426638918</v>
      </c>
      <c r="K29" s="26">
        <f>AVERAGE(J29:J31)</f>
        <v>101.61290322580646</v>
      </c>
      <c r="L29" s="21"/>
      <c r="M29" s="19">
        <f t="shared" si="2"/>
        <v>0</v>
      </c>
      <c r="N29" s="22">
        <f t="shared" si="3"/>
        <v>0</v>
      </c>
      <c r="O29" s="19" t="e">
        <f>M29/O$26*100</f>
        <v>#DIV/0!</v>
      </c>
      <c r="P29" s="26" t="e">
        <f>AVERAGE(O29:O31)</f>
        <v>#DIV/0!</v>
      </c>
      <c r="Q29" s="21"/>
      <c r="R29" s="19">
        <f t="shared" si="4"/>
        <v>0</v>
      </c>
      <c r="S29" s="22">
        <f t="shared" si="5"/>
        <v>0</v>
      </c>
      <c r="T29" s="19" t="e">
        <f>R29/T$26*100</f>
        <v>#DIV/0!</v>
      </c>
      <c r="U29" s="26" t="e">
        <f>AVERAGE(T29:T31)</f>
        <v>#DIV/0!</v>
      </c>
      <c r="V29" s="21">
        <v>5610</v>
      </c>
      <c r="W29" s="19">
        <f t="shared" si="6"/>
        <v>1122</v>
      </c>
      <c r="X29" s="22">
        <f t="shared" si="7"/>
        <v>0.40828802710843376</v>
      </c>
      <c r="Y29" s="19">
        <f>W29/Y$26*100</f>
        <v>189.52702702702703</v>
      </c>
      <c r="Z29" s="26">
        <f>AVERAGE(Y29:Y31)</f>
        <v>167.45495495495496</v>
      </c>
      <c r="AA29" s="21">
        <v>7360</v>
      </c>
      <c r="AB29" s="19">
        <f t="shared" si="8"/>
        <v>1472</v>
      </c>
      <c r="AC29" s="22">
        <f t="shared" si="9"/>
        <v>0.53565060240963858</v>
      </c>
      <c r="AD29" s="19">
        <f>AB29/AD$26*100</f>
        <v>109.68703427719821</v>
      </c>
      <c r="AE29" s="26">
        <f>AVERAGE(AD29:AD31)</f>
        <v>122.65275707898657</v>
      </c>
      <c r="AF29" s="21">
        <v>10300</v>
      </c>
      <c r="AG29" s="19">
        <f t="shared" si="10"/>
        <v>2060</v>
      </c>
      <c r="AH29" s="22">
        <f t="shared" si="11"/>
        <v>0.74961972891566275</v>
      </c>
      <c r="AI29" s="19">
        <f>AG29/AI$26*100</f>
        <v>118.39080459770115</v>
      </c>
      <c r="AJ29" s="26">
        <f>AVERAGE(AI29:AI31)</f>
        <v>111.30268199233717</v>
      </c>
      <c r="AK29" s="35">
        <v>4</v>
      </c>
      <c r="AL29" s="24">
        <f t="shared" si="12"/>
        <v>30940</v>
      </c>
      <c r="AM29" s="24">
        <f t="shared" si="12"/>
        <v>6188</v>
      </c>
      <c r="AN29" s="25">
        <f t="shared" si="12"/>
        <v>2.251770331325301</v>
      </c>
      <c r="AO29" s="19">
        <f>AM29/AO$26*100</f>
        <v>124.87555495762142</v>
      </c>
      <c r="AP29" s="26">
        <f>AVERAGE(AO29:AO31)</f>
        <v>118.57930848916992</v>
      </c>
    </row>
    <row r="30" spans="1:42" s="19" customFormat="1" ht="17" thickTop="1" thickBot="1" x14ac:dyDescent="0.25">
      <c r="A30" s="59"/>
      <c r="B30" s="59"/>
      <c r="C30" s="35">
        <v>5</v>
      </c>
      <c r="D30" s="19">
        <v>5</v>
      </c>
      <c r="E30" s="19">
        <v>193.3</v>
      </c>
      <c r="F30" s="20">
        <v>531200</v>
      </c>
      <c r="G30" s="21">
        <v>5710</v>
      </c>
      <c r="H30" s="19">
        <f t="shared" si="0"/>
        <v>1142</v>
      </c>
      <c r="I30" s="22">
        <f t="shared" si="1"/>
        <v>0.41556588855421683</v>
      </c>
      <c r="J30" s="19">
        <f t="shared" ref="J30:J37" si="13">H30/J$26*100</f>
        <v>89.125910509885543</v>
      </c>
      <c r="K30" s="26">
        <f>STDEV(J29:J31)</f>
        <v>16.051979353401578</v>
      </c>
      <c r="L30" s="21"/>
      <c r="M30" s="19">
        <f t="shared" si="2"/>
        <v>0</v>
      </c>
      <c r="N30" s="22">
        <f t="shared" si="3"/>
        <v>0</v>
      </c>
      <c r="O30" s="19" t="e">
        <f t="shared" ref="O30:O40" si="14">M30/O$26*100</f>
        <v>#DIV/0!</v>
      </c>
      <c r="P30" s="26" t="e">
        <f>STDEV(O29:O31)</f>
        <v>#DIV/0!</v>
      </c>
      <c r="Q30" s="21"/>
      <c r="R30" s="19">
        <f t="shared" si="4"/>
        <v>0</v>
      </c>
      <c r="S30" s="22">
        <f t="shared" si="5"/>
        <v>0</v>
      </c>
      <c r="T30" s="19" t="e">
        <f t="shared" ref="T30:T40" si="15">R30/T$26*100</f>
        <v>#DIV/0!</v>
      </c>
      <c r="U30" s="26" t="e">
        <f>STDEV(T29:T31)</f>
        <v>#DIV/0!</v>
      </c>
      <c r="V30" s="21">
        <v>5390</v>
      </c>
      <c r="W30" s="19">
        <f t="shared" si="6"/>
        <v>1078</v>
      </c>
      <c r="X30" s="22">
        <f t="shared" si="7"/>
        <v>0.3922767319277109</v>
      </c>
      <c r="Y30" s="19">
        <f t="shared" ref="Y30:Y40" si="16">W30/Y$26*100</f>
        <v>182.09459459459461</v>
      </c>
      <c r="Z30" s="26">
        <f>STDEV(Y29:Y31)</f>
        <v>32.009726577534899</v>
      </c>
      <c r="AA30" s="21">
        <v>10200</v>
      </c>
      <c r="AB30" s="19">
        <f t="shared" si="8"/>
        <v>2040</v>
      </c>
      <c r="AC30" s="22">
        <f t="shared" si="9"/>
        <v>0.74234186746987951</v>
      </c>
      <c r="AD30" s="19">
        <f t="shared" ref="AD30:AD40" si="17">AB30/AD$26*100</f>
        <v>152.01192250372577</v>
      </c>
      <c r="AE30" s="26">
        <f>STDEV(AD29:AD31)</f>
        <v>25.483480170906759</v>
      </c>
      <c r="AF30" s="21">
        <v>10100</v>
      </c>
      <c r="AG30" s="19">
        <f t="shared" si="10"/>
        <v>2020</v>
      </c>
      <c r="AH30" s="22">
        <f t="shared" si="11"/>
        <v>0.73506400602409638</v>
      </c>
      <c r="AI30" s="19">
        <f t="shared" ref="AI30:AI40" si="18">AG30/AI$26*100</f>
        <v>116.0919540229885</v>
      </c>
      <c r="AJ30" s="26">
        <f>STDEV(AI29:AI31)</f>
        <v>10.350147631601612</v>
      </c>
      <c r="AK30" s="35">
        <v>5</v>
      </c>
      <c r="AL30" s="27">
        <f t="shared" si="12"/>
        <v>31400</v>
      </c>
      <c r="AM30" s="27">
        <f t="shared" si="12"/>
        <v>6280</v>
      </c>
      <c r="AN30" s="28">
        <f t="shared" si="12"/>
        <v>2.2852484939759035</v>
      </c>
      <c r="AO30" s="19">
        <f t="shared" ref="AO30:AO40" si="19">AM30/AO$26*100</f>
        <v>126.73214045472892</v>
      </c>
      <c r="AP30" s="26">
        <f>STDEV(AO29:AO31)</f>
        <v>12.547654287601249</v>
      </c>
    </row>
    <row r="31" spans="1:42" s="30" customFormat="1" ht="17" thickTop="1" thickBot="1" x14ac:dyDescent="0.25">
      <c r="A31" s="60"/>
      <c r="B31" s="60"/>
      <c r="C31" s="36">
        <v>6</v>
      </c>
      <c r="D31" s="19">
        <v>5</v>
      </c>
      <c r="E31" s="19">
        <v>193.3</v>
      </c>
      <c r="F31" s="20">
        <v>531200</v>
      </c>
      <c r="G31" s="21">
        <v>6150</v>
      </c>
      <c r="H31" s="30">
        <f t="shared" si="0"/>
        <v>1230</v>
      </c>
      <c r="I31" s="31">
        <f t="shared" si="1"/>
        <v>0.44758847891566267</v>
      </c>
      <c r="J31" s="19">
        <f t="shared" si="13"/>
        <v>95.993756503642047</v>
      </c>
      <c r="K31" s="32">
        <f>STDEV(I29:I31)</f>
        <v>7.4845294986471828E-2</v>
      </c>
      <c r="L31" s="21"/>
      <c r="M31" s="30">
        <f t="shared" si="2"/>
        <v>0</v>
      </c>
      <c r="N31" s="31">
        <f t="shared" si="3"/>
        <v>0</v>
      </c>
      <c r="O31" s="19" t="e">
        <f t="shared" si="14"/>
        <v>#DIV/0!</v>
      </c>
      <c r="P31" s="32">
        <f>STDEV(N29:N31)</f>
        <v>0</v>
      </c>
      <c r="Q31" s="21"/>
      <c r="R31" s="30">
        <f t="shared" si="4"/>
        <v>0</v>
      </c>
      <c r="S31" s="31">
        <f t="shared" si="5"/>
        <v>0</v>
      </c>
      <c r="T31" s="19" t="e">
        <f t="shared" si="15"/>
        <v>#DIV/0!</v>
      </c>
      <c r="U31" s="32">
        <f>STDEV(S29:S31)</f>
        <v>0</v>
      </c>
      <c r="V31" s="21">
        <v>3870</v>
      </c>
      <c r="W31" s="30">
        <f t="shared" si="6"/>
        <v>774</v>
      </c>
      <c r="X31" s="31">
        <f t="shared" si="7"/>
        <v>0.28165323795180719</v>
      </c>
      <c r="Y31" s="19">
        <f t="shared" si="16"/>
        <v>130.74324324324326</v>
      </c>
      <c r="Z31" s="32">
        <f>STDEV(X29:X31)</f>
        <v>6.895685706481558E-2</v>
      </c>
      <c r="AA31" s="21">
        <v>7130</v>
      </c>
      <c r="AB31" s="30">
        <f t="shared" si="8"/>
        <v>1426</v>
      </c>
      <c r="AC31" s="31">
        <f t="shared" si="9"/>
        <v>0.51891152108433736</v>
      </c>
      <c r="AD31" s="19">
        <f t="shared" si="17"/>
        <v>106.25931445603575</v>
      </c>
      <c r="AE31" s="32">
        <f>STDEV(AC29:AC31)</f>
        <v>0.12444717459078865</v>
      </c>
      <c r="AF31" s="21">
        <v>8650</v>
      </c>
      <c r="AG31" s="30">
        <f t="shared" si="10"/>
        <v>1730</v>
      </c>
      <c r="AH31" s="31">
        <f t="shared" si="11"/>
        <v>0.62953501506024101</v>
      </c>
      <c r="AI31" s="19">
        <f t="shared" si="18"/>
        <v>99.425287356321832</v>
      </c>
      <c r="AJ31" s="32">
        <f>STDEV(AH29:AH31)</f>
        <v>6.5534438153391356E-2</v>
      </c>
      <c r="AK31" s="36">
        <v>6</v>
      </c>
      <c r="AL31" s="33">
        <f t="shared" si="12"/>
        <v>25800</v>
      </c>
      <c r="AM31" s="33">
        <f t="shared" si="12"/>
        <v>5160</v>
      </c>
      <c r="AN31" s="34">
        <f t="shared" si="12"/>
        <v>1.8776882530120482</v>
      </c>
      <c r="AO31" s="19">
        <f t="shared" si="19"/>
        <v>104.13023005515942</v>
      </c>
      <c r="AP31" s="32">
        <f>STDEV(AN29:AN31)</f>
        <v>0.22626074144083508</v>
      </c>
    </row>
    <row r="32" spans="1:42" s="19" customFormat="1" ht="15" customHeight="1" thickBot="1" x14ac:dyDescent="0.25">
      <c r="A32" s="65" t="s">
        <v>55</v>
      </c>
      <c r="B32" s="65"/>
      <c r="C32" s="51">
        <v>7</v>
      </c>
      <c r="D32" s="19">
        <v>5</v>
      </c>
      <c r="E32" s="19">
        <v>193.3</v>
      </c>
      <c r="F32" s="20">
        <v>531200</v>
      </c>
      <c r="G32" s="21">
        <v>5410</v>
      </c>
      <c r="H32" s="19">
        <f t="shared" si="0"/>
        <v>1082</v>
      </c>
      <c r="I32" s="22">
        <f t="shared" si="1"/>
        <v>0.39373230421686756</v>
      </c>
      <c r="J32" s="19">
        <f t="shared" si="13"/>
        <v>84.443288241415189</v>
      </c>
      <c r="K32" s="26">
        <f>AVERAGE(J32:J34)</f>
        <v>81.737773152965659</v>
      </c>
      <c r="L32" s="21"/>
      <c r="M32" s="19">
        <f t="shared" si="2"/>
        <v>0</v>
      </c>
      <c r="N32" s="22">
        <f t="shared" si="3"/>
        <v>0</v>
      </c>
      <c r="O32" s="19" t="e">
        <f t="shared" si="14"/>
        <v>#DIV/0!</v>
      </c>
      <c r="P32" s="26" t="e">
        <f>AVERAGE(O32:O34)</f>
        <v>#DIV/0!</v>
      </c>
      <c r="Q32" s="21"/>
      <c r="R32" s="19">
        <f t="shared" si="4"/>
        <v>0</v>
      </c>
      <c r="S32" s="22">
        <f t="shared" si="5"/>
        <v>0</v>
      </c>
      <c r="T32" s="19" t="e">
        <f t="shared" si="15"/>
        <v>#DIV/0!</v>
      </c>
      <c r="U32" s="26" t="e">
        <f>AVERAGE(T32:T34)</f>
        <v>#DIV/0!</v>
      </c>
      <c r="V32" s="21">
        <v>4930</v>
      </c>
      <c r="W32" s="19">
        <f t="shared" si="6"/>
        <v>986</v>
      </c>
      <c r="X32" s="22">
        <f t="shared" si="7"/>
        <v>0.3587985692771084</v>
      </c>
      <c r="Y32" s="19">
        <f t="shared" si="16"/>
        <v>166.55405405405406</v>
      </c>
      <c r="Z32" s="26">
        <f>AVERAGE(Y32:Y34)</f>
        <v>152.92792792792793</v>
      </c>
      <c r="AA32" s="21">
        <v>7070</v>
      </c>
      <c r="AB32" s="19">
        <f t="shared" si="8"/>
        <v>1414</v>
      </c>
      <c r="AC32" s="22">
        <f t="shared" si="9"/>
        <v>0.51454480421686744</v>
      </c>
      <c r="AD32" s="19">
        <f t="shared" si="17"/>
        <v>105.36512667660209</v>
      </c>
      <c r="AE32" s="26">
        <f>AVERAGE(AD32:AD34)</f>
        <v>110.13412816691505</v>
      </c>
      <c r="AF32" s="21">
        <v>12900</v>
      </c>
      <c r="AG32" s="19">
        <f t="shared" si="10"/>
        <v>2580</v>
      </c>
      <c r="AH32" s="22">
        <f t="shared" si="11"/>
        <v>0.93884412650602411</v>
      </c>
      <c r="AI32" s="19">
        <f t="shared" si="18"/>
        <v>148.27586206896552</v>
      </c>
      <c r="AJ32" s="26">
        <f>AVERAGE(AI32:AI34)</f>
        <v>146.36015325670496</v>
      </c>
      <c r="AK32" s="51">
        <v>7</v>
      </c>
      <c r="AL32" s="24">
        <f t="shared" si="12"/>
        <v>30310</v>
      </c>
      <c r="AM32" s="24">
        <f t="shared" si="12"/>
        <v>6062</v>
      </c>
      <c r="AN32" s="25">
        <f t="shared" si="12"/>
        <v>2.2059198042168675</v>
      </c>
      <c r="AO32" s="19">
        <f t="shared" si="19"/>
        <v>122.33284003766987</v>
      </c>
      <c r="AP32" s="26">
        <f>AVERAGE(AO32:AO34)</f>
        <v>120.62424323960717</v>
      </c>
    </row>
    <row r="33" spans="1:42" s="19" customFormat="1" ht="15.5" customHeight="1" thickTop="1" thickBot="1" x14ac:dyDescent="0.25">
      <c r="A33" s="59"/>
      <c r="B33" s="59"/>
      <c r="C33" s="51">
        <v>8</v>
      </c>
      <c r="D33" s="19">
        <v>5</v>
      </c>
      <c r="E33" s="19">
        <v>193.3</v>
      </c>
      <c r="F33" s="20">
        <v>531200</v>
      </c>
      <c r="G33" s="21">
        <v>5440</v>
      </c>
      <c r="H33" s="19">
        <f t="shared" si="0"/>
        <v>1088</v>
      </c>
      <c r="I33" s="22">
        <f t="shared" si="1"/>
        <v>0.39591566265060241</v>
      </c>
      <c r="J33" s="19">
        <f t="shared" si="13"/>
        <v>84.911550468262234</v>
      </c>
      <c r="K33" s="26">
        <f>STDEV(J32:J34)</f>
        <v>5.0969968368474445</v>
      </c>
      <c r="L33" s="21"/>
      <c r="M33" s="19">
        <f t="shared" si="2"/>
        <v>0</v>
      </c>
      <c r="N33" s="22">
        <f t="shared" si="3"/>
        <v>0</v>
      </c>
      <c r="O33" s="19" t="e">
        <f t="shared" si="14"/>
        <v>#DIV/0!</v>
      </c>
      <c r="P33" s="26" t="e">
        <f>STDEV(O32:O34)</f>
        <v>#DIV/0!</v>
      </c>
      <c r="Q33" s="21"/>
      <c r="R33" s="19">
        <f t="shared" si="4"/>
        <v>0</v>
      </c>
      <c r="S33" s="22">
        <f t="shared" si="5"/>
        <v>0</v>
      </c>
      <c r="T33" s="19" t="e">
        <f t="shared" si="15"/>
        <v>#DIV/0!</v>
      </c>
      <c r="U33" s="26" t="e">
        <f>STDEV(T32:T34)</f>
        <v>#DIV/0!</v>
      </c>
      <c r="V33" s="21">
        <v>5010</v>
      </c>
      <c r="W33" s="19">
        <f t="shared" si="6"/>
        <v>1002</v>
      </c>
      <c r="X33" s="22">
        <f t="shared" si="7"/>
        <v>0.36462085843373493</v>
      </c>
      <c r="Y33" s="19">
        <f t="shared" si="16"/>
        <v>169.25675675675674</v>
      </c>
      <c r="Z33" s="26">
        <f>STDEV(Y32:Y34)</f>
        <v>25.976925246068539</v>
      </c>
      <c r="AA33" s="21">
        <v>6600</v>
      </c>
      <c r="AB33" s="19">
        <f t="shared" si="8"/>
        <v>1320</v>
      </c>
      <c r="AC33" s="22">
        <f t="shared" si="9"/>
        <v>0.48033885542168669</v>
      </c>
      <c r="AD33" s="19">
        <f t="shared" si="17"/>
        <v>98.360655737704917</v>
      </c>
      <c r="AE33" s="26">
        <f>STDEV(AD32:AD34)</f>
        <v>14.748075664880663</v>
      </c>
      <c r="AF33" s="21">
        <v>11900</v>
      </c>
      <c r="AG33" s="19">
        <f t="shared" si="10"/>
        <v>2380</v>
      </c>
      <c r="AH33" s="22">
        <f t="shared" si="11"/>
        <v>0.86606551204819271</v>
      </c>
      <c r="AI33" s="19">
        <f t="shared" si="18"/>
        <v>136.7816091954023</v>
      </c>
      <c r="AJ33" s="26">
        <f>STDEV(AI32:AI34)</f>
        <v>8.7788806416778549</v>
      </c>
      <c r="AK33" s="51">
        <v>8</v>
      </c>
      <c r="AL33" s="27">
        <f t="shared" si="12"/>
        <v>28950</v>
      </c>
      <c r="AM33" s="27">
        <f t="shared" si="12"/>
        <v>5790</v>
      </c>
      <c r="AN33" s="28">
        <f t="shared" si="12"/>
        <v>2.1069408885542167</v>
      </c>
      <c r="AO33" s="19">
        <f t="shared" si="19"/>
        <v>116.84380465491726</v>
      </c>
      <c r="AP33" s="26">
        <f>STDEV(AO32:AO34)</f>
        <v>3.2789897300675492</v>
      </c>
    </row>
    <row r="34" spans="1:42" s="30" customFormat="1" ht="15.5" customHeight="1" thickTop="1" thickBot="1" x14ac:dyDescent="0.25">
      <c r="A34" s="64"/>
      <c r="B34" s="64"/>
      <c r="C34" s="52">
        <v>9</v>
      </c>
      <c r="D34" s="19">
        <v>5</v>
      </c>
      <c r="E34" s="19">
        <v>193.3</v>
      </c>
      <c r="F34" s="20">
        <v>531200</v>
      </c>
      <c r="G34" s="21">
        <v>4860</v>
      </c>
      <c r="H34" s="30">
        <f t="shared" si="0"/>
        <v>972</v>
      </c>
      <c r="I34" s="31">
        <f t="shared" si="1"/>
        <v>0.35370406626506024</v>
      </c>
      <c r="J34" s="19">
        <f>H34/J$26*100</f>
        <v>75.858480749219567</v>
      </c>
      <c r="K34" s="32">
        <f>STDEV(I32:I34)</f>
        <v>2.3765681689474658E-2</v>
      </c>
      <c r="L34" s="21"/>
      <c r="M34" s="30">
        <f t="shared" si="2"/>
        <v>0</v>
      </c>
      <c r="N34" s="31">
        <f t="shared" si="3"/>
        <v>0</v>
      </c>
      <c r="O34" s="19" t="e">
        <f t="shared" si="14"/>
        <v>#DIV/0!</v>
      </c>
      <c r="P34" s="32">
        <f>STDEV(N32:N34)</f>
        <v>0</v>
      </c>
      <c r="Q34" s="21"/>
      <c r="R34" s="30">
        <f t="shared" si="4"/>
        <v>0</v>
      </c>
      <c r="S34" s="31">
        <f t="shared" si="5"/>
        <v>0</v>
      </c>
      <c r="T34" s="19" t="e">
        <f t="shared" si="15"/>
        <v>#DIV/0!</v>
      </c>
      <c r="U34" s="32">
        <f>STDEV(S32:S34)</f>
        <v>0</v>
      </c>
      <c r="V34" s="21">
        <v>3640</v>
      </c>
      <c r="W34" s="30">
        <f t="shared" si="6"/>
        <v>728</v>
      </c>
      <c r="X34" s="31">
        <f t="shared" si="7"/>
        <v>0.26491415662650603</v>
      </c>
      <c r="Y34" s="19">
        <f t="shared" si="16"/>
        <v>122.97297297297298</v>
      </c>
      <c r="Z34" s="32">
        <f>STDEV(X32:X34)</f>
        <v>5.5960712967592613E-2</v>
      </c>
      <c r="AA34" s="21">
        <v>8500</v>
      </c>
      <c r="AB34" s="30">
        <f t="shared" si="8"/>
        <v>1700</v>
      </c>
      <c r="AC34" s="31">
        <f t="shared" si="9"/>
        <v>0.61861822289156632</v>
      </c>
      <c r="AD34" s="19">
        <f t="shared" si="17"/>
        <v>126.67660208643817</v>
      </c>
      <c r="AE34" s="32">
        <f>STDEV(AC32:AC34)</f>
        <v>7.2021416809501762E-2</v>
      </c>
      <c r="AF34" s="21">
        <v>13400</v>
      </c>
      <c r="AG34" s="30">
        <f t="shared" si="10"/>
        <v>2680</v>
      </c>
      <c r="AH34" s="31">
        <f t="shared" si="11"/>
        <v>0.97523343373493976</v>
      </c>
      <c r="AI34" s="19">
        <f t="shared" si="18"/>
        <v>154.02298850574712</v>
      </c>
      <c r="AJ34" s="32">
        <f>STDEV(AH32:AH34)</f>
        <v>5.5585584954503289E-2</v>
      </c>
      <c r="AK34" s="52">
        <v>9</v>
      </c>
      <c r="AL34" s="33">
        <f t="shared" si="12"/>
        <v>30400</v>
      </c>
      <c r="AM34" s="33">
        <f t="shared" si="12"/>
        <v>6080</v>
      </c>
      <c r="AN34" s="34">
        <f t="shared" si="12"/>
        <v>2.2124698795180722</v>
      </c>
      <c r="AO34" s="19">
        <f t="shared" si="19"/>
        <v>122.69608502623437</v>
      </c>
      <c r="AP34" s="32">
        <f>STDEV(AN32:AN34)</f>
        <v>5.9127118941671046E-2</v>
      </c>
    </row>
    <row r="35" spans="1:42" s="19" customFormat="1" ht="17" thickTop="1" thickBot="1" x14ac:dyDescent="0.25">
      <c r="A35" s="58" t="s">
        <v>30</v>
      </c>
      <c r="B35" s="58"/>
      <c r="C35" s="46">
        <v>10</v>
      </c>
      <c r="D35" s="19">
        <v>5</v>
      </c>
      <c r="E35" s="19">
        <v>193.3</v>
      </c>
      <c r="F35" s="20">
        <v>531200</v>
      </c>
      <c r="G35" s="21">
        <v>5690</v>
      </c>
      <c r="H35" s="19">
        <f t="shared" si="0"/>
        <v>1138</v>
      </c>
      <c r="I35" s="22">
        <f t="shared" ref="I35:I40" si="20">(G35*$E35/$F35)/$D35</f>
        <v>0.41411031626506023</v>
      </c>
      <c r="J35" s="19">
        <f t="shared" si="13"/>
        <v>88.813735691987517</v>
      </c>
      <c r="K35" s="26">
        <f>AVERAGE(J35:J37)</f>
        <v>103.3818938605619</v>
      </c>
      <c r="L35" s="21"/>
      <c r="M35" s="19">
        <f t="shared" si="2"/>
        <v>0</v>
      </c>
      <c r="N35" s="22">
        <f t="shared" si="3"/>
        <v>0</v>
      </c>
      <c r="O35" s="19" t="e">
        <f t="shared" si="14"/>
        <v>#DIV/0!</v>
      </c>
      <c r="P35" s="26" t="e">
        <f>AVERAGE(O35:O37)</f>
        <v>#DIV/0!</v>
      </c>
      <c r="Q35" s="21"/>
      <c r="R35" s="19">
        <f t="shared" si="4"/>
        <v>0</v>
      </c>
      <c r="S35" s="22">
        <f t="shared" si="5"/>
        <v>0</v>
      </c>
      <c r="T35" s="19" t="e">
        <f t="shared" si="15"/>
        <v>#DIV/0!</v>
      </c>
      <c r="U35" s="26" t="e">
        <f>AVERAGE(T35:T37)</f>
        <v>#DIV/0!</v>
      </c>
      <c r="V35" s="21">
        <v>4100</v>
      </c>
      <c r="W35" s="19">
        <f t="shared" si="6"/>
        <v>820</v>
      </c>
      <c r="X35" s="22">
        <f t="shared" si="7"/>
        <v>0.29839231927710841</v>
      </c>
      <c r="Y35" s="19">
        <f t="shared" si="16"/>
        <v>138.51351351351352</v>
      </c>
      <c r="Z35" s="26">
        <f>AVERAGE(Y35:Y37)</f>
        <v>117.11711711711712</v>
      </c>
      <c r="AA35" s="21">
        <v>4700</v>
      </c>
      <c r="AB35" s="19">
        <f t="shared" si="8"/>
        <v>940</v>
      </c>
      <c r="AC35" s="22">
        <f t="shared" si="9"/>
        <v>0.34205948795180724</v>
      </c>
      <c r="AD35" s="19">
        <f t="shared" si="17"/>
        <v>70.044709388971683</v>
      </c>
      <c r="AE35" s="26">
        <f>AVERAGE(AD35:AD37)</f>
        <v>91.207153502235471</v>
      </c>
      <c r="AF35" s="21">
        <v>14000</v>
      </c>
      <c r="AG35" s="19">
        <f t="shared" si="10"/>
        <v>2800</v>
      </c>
      <c r="AH35" s="22">
        <f t="shared" si="11"/>
        <v>1.0189006024096385</v>
      </c>
      <c r="AI35" s="19">
        <f t="shared" si="18"/>
        <v>160.91954022988506</v>
      </c>
      <c r="AJ35" s="26">
        <f>AVERAGE(AI35:AI37)</f>
        <v>135.63218390804596</v>
      </c>
      <c r="AK35" s="46">
        <v>10</v>
      </c>
      <c r="AL35" s="24">
        <f t="shared" si="12"/>
        <v>28490</v>
      </c>
      <c r="AM35" s="24">
        <f t="shared" si="12"/>
        <v>5698</v>
      </c>
      <c r="AN35" s="25">
        <f t="shared" si="12"/>
        <v>2.0734627259036147</v>
      </c>
      <c r="AO35" s="19">
        <f t="shared" si="19"/>
        <v>114.98721915780979</v>
      </c>
      <c r="AP35" s="26">
        <f>AVERAGE(AO35:AO37)</f>
        <v>113.0499125521324</v>
      </c>
    </row>
    <row r="36" spans="1:42" s="19" customFormat="1" ht="17" thickTop="1" thickBot="1" x14ac:dyDescent="0.25">
      <c r="A36" s="59"/>
      <c r="B36" s="59"/>
      <c r="C36" s="46">
        <v>11</v>
      </c>
      <c r="D36" s="19">
        <v>5</v>
      </c>
      <c r="E36" s="19">
        <v>193.3</v>
      </c>
      <c r="F36" s="20">
        <v>531200</v>
      </c>
      <c r="G36" s="21">
        <v>7440</v>
      </c>
      <c r="H36" s="19">
        <f t="shared" si="0"/>
        <v>1488</v>
      </c>
      <c r="I36" s="22">
        <f t="shared" si="20"/>
        <v>0.5414728915662651</v>
      </c>
      <c r="J36" s="19">
        <f t="shared" si="13"/>
        <v>116.12903225806453</v>
      </c>
      <c r="K36" s="26">
        <f>STDEV(J35:J37)</f>
        <v>13.748397774946884</v>
      </c>
      <c r="L36" s="21"/>
      <c r="M36" s="19">
        <f t="shared" si="2"/>
        <v>0</v>
      </c>
      <c r="N36" s="22">
        <f t="shared" si="3"/>
        <v>0</v>
      </c>
      <c r="O36" s="19" t="e">
        <f t="shared" si="14"/>
        <v>#DIV/0!</v>
      </c>
      <c r="P36" s="26" t="e">
        <f>STDEV(O35:O37)</f>
        <v>#DIV/0!</v>
      </c>
      <c r="Q36" s="21"/>
      <c r="R36" s="19">
        <f t="shared" si="4"/>
        <v>0</v>
      </c>
      <c r="S36" s="22">
        <f t="shared" si="5"/>
        <v>0</v>
      </c>
      <c r="T36" s="19" t="e">
        <f t="shared" si="15"/>
        <v>#DIV/0!</v>
      </c>
      <c r="U36" s="26" t="e">
        <f>STDEV(T35:T37)</f>
        <v>#DIV/0!</v>
      </c>
      <c r="V36" s="21">
        <v>3190</v>
      </c>
      <c r="W36" s="19">
        <f t="shared" si="6"/>
        <v>638</v>
      </c>
      <c r="X36" s="22">
        <f t="shared" si="7"/>
        <v>0.23216378012048194</v>
      </c>
      <c r="Y36" s="19">
        <f t="shared" si="16"/>
        <v>107.77027027027026</v>
      </c>
      <c r="Z36" s="26">
        <f>STDEV(Y35:Y37)</f>
        <v>18.579033466211108</v>
      </c>
      <c r="AA36" s="21">
        <v>6680</v>
      </c>
      <c r="AB36" s="19">
        <f t="shared" si="8"/>
        <v>1336</v>
      </c>
      <c r="AC36" s="22">
        <f t="shared" si="9"/>
        <v>0.48616114457831322</v>
      </c>
      <c r="AD36" s="19">
        <f t="shared" si="17"/>
        <v>99.552906110283161</v>
      </c>
      <c r="AE36" s="26">
        <f>STDEV(AD35:AD37)</f>
        <v>18.463046993679384</v>
      </c>
      <c r="AF36" s="21">
        <v>11400</v>
      </c>
      <c r="AG36" s="19">
        <f t="shared" si="10"/>
        <v>2280</v>
      </c>
      <c r="AH36" s="22">
        <f t="shared" si="11"/>
        <v>0.82967620481927717</v>
      </c>
      <c r="AI36" s="19">
        <f t="shared" si="18"/>
        <v>131.0344827586207</v>
      </c>
      <c r="AJ36" s="26">
        <f>STDEV(AI35:AI37)</f>
        <v>23.330785207108629</v>
      </c>
      <c r="AK36" s="46">
        <v>11</v>
      </c>
      <c r="AL36" s="27">
        <f t="shared" si="12"/>
        <v>28710</v>
      </c>
      <c r="AM36" s="27">
        <f t="shared" si="12"/>
        <v>5742</v>
      </c>
      <c r="AN36" s="28">
        <f t="shared" si="12"/>
        <v>2.0894740210843374</v>
      </c>
      <c r="AO36" s="19">
        <f t="shared" si="19"/>
        <v>115.87515135207857</v>
      </c>
      <c r="AP36" s="26">
        <f>STDEV(AO35:AO37)</f>
        <v>4.1483110962022174</v>
      </c>
    </row>
    <row r="37" spans="1:42" s="30" customFormat="1" ht="17" thickTop="1" thickBot="1" x14ac:dyDescent="0.25">
      <c r="A37" s="60"/>
      <c r="B37" s="60"/>
      <c r="C37" s="47">
        <v>12</v>
      </c>
      <c r="D37" s="19">
        <v>5</v>
      </c>
      <c r="E37" s="19">
        <v>193.3</v>
      </c>
      <c r="F37" s="20">
        <v>531200</v>
      </c>
      <c r="G37" s="21">
        <v>6740</v>
      </c>
      <c r="H37" s="30">
        <f t="shared" si="0"/>
        <v>1348</v>
      </c>
      <c r="I37" s="31">
        <f t="shared" si="20"/>
        <v>0.49052786144578314</v>
      </c>
      <c r="J37" s="19">
        <f t="shared" si="13"/>
        <v>105.20291363163372</v>
      </c>
      <c r="K37" s="32">
        <f>STDEV(I35:I37)</f>
        <v>6.4104423784919956E-2</v>
      </c>
      <c r="L37" s="21"/>
      <c r="M37" s="30">
        <f t="shared" si="2"/>
        <v>0</v>
      </c>
      <c r="N37" s="31">
        <f t="shared" si="3"/>
        <v>0</v>
      </c>
      <c r="O37" s="19" t="e">
        <f t="shared" si="14"/>
        <v>#DIV/0!</v>
      </c>
      <c r="P37" s="32">
        <f>STDEV(N35:N37)</f>
        <v>0</v>
      </c>
      <c r="Q37" s="21"/>
      <c r="R37" s="30">
        <f t="shared" si="4"/>
        <v>0</v>
      </c>
      <c r="S37" s="31">
        <f t="shared" si="5"/>
        <v>0</v>
      </c>
      <c r="T37" s="19" t="e">
        <f t="shared" si="15"/>
        <v>#DIV/0!</v>
      </c>
      <c r="U37" s="32">
        <f>STDEV(S35:S37)</f>
        <v>0</v>
      </c>
      <c r="V37" s="21">
        <v>3110</v>
      </c>
      <c r="W37" s="30">
        <f t="shared" si="6"/>
        <v>622</v>
      </c>
      <c r="X37" s="31">
        <f t="shared" si="7"/>
        <v>0.22634149096385542</v>
      </c>
      <c r="Y37" s="19">
        <f t="shared" si="16"/>
        <v>105.06756756756756</v>
      </c>
      <c r="Z37" s="32">
        <f>STDEV(X35:X37)</f>
        <v>4.0023826883640645E-2</v>
      </c>
      <c r="AA37" s="21">
        <v>6980</v>
      </c>
      <c r="AB37" s="30">
        <f t="shared" si="8"/>
        <v>1396</v>
      </c>
      <c r="AC37" s="31">
        <f t="shared" si="9"/>
        <v>0.50799472891566266</v>
      </c>
      <c r="AD37" s="19">
        <f t="shared" si="17"/>
        <v>104.02384500745157</v>
      </c>
      <c r="AE37" s="32">
        <f>STDEV(AC35:AC37)</f>
        <v>9.0163275082164221E-2</v>
      </c>
      <c r="AF37" s="21">
        <v>10000</v>
      </c>
      <c r="AG37" s="30">
        <f t="shared" si="10"/>
        <v>2000</v>
      </c>
      <c r="AH37" s="31">
        <f t="shared" si="11"/>
        <v>0.72778614457831325</v>
      </c>
      <c r="AI37" s="19">
        <f t="shared" si="18"/>
        <v>114.94252873563218</v>
      </c>
      <c r="AJ37" s="32">
        <f>STDEV(AH35:AH37)</f>
        <v>0.14772445327803604</v>
      </c>
      <c r="AK37" s="47">
        <v>12</v>
      </c>
      <c r="AL37" s="33">
        <f t="shared" si="12"/>
        <v>26830</v>
      </c>
      <c r="AM37" s="33">
        <f t="shared" si="12"/>
        <v>5366</v>
      </c>
      <c r="AN37" s="34">
        <f t="shared" si="12"/>
        <v>1.9526502259036147</v>
      </c>
      <c r="AO37" s="19">
        <f t="shared" si="19"/>
        <v>108.28736714650881</v>
      </c>
      <c r="AP37" s="32">
        <f>STDEV(AN35:AN37)</f>
        <v>7.4802821534652689E-2</v>
      </c>
    </row>
    <row r="38" spans="1:42" s="19" customFormat="1" ht="17" thickTop="1" thickBot="1" x14ac:dyDescent="0.25">
      <c r="A38" s="58" t="s">
        <v>31</v>
      </c>
      <c r="B38" s="58"/>
      <c r="C38" s="53">
        <v>13</v>
      </c>
      <c r="D38" s="19">
        <v>5</v>
      </c>
      <c r="E38" s="19">
        <v>193.3</v>
      </c>
      <c r="F38" s="20">
        <v>531200</v>
      </c>
      <c r="G38" s="21">
        <v>7800</v>
      </c>
      <c r="H38" s="19">
        <f t="shared" si="0"/>
        <v>1560</v>
      </c>
      <c r="I38" s="22">
        <f t="shared" si="20"/>
        <v>0.5676731927710843</v>
      </c>
      <c r="J38" s="19">
        <f>H38/J$26*100</f>
        <v>121.74817898022894</v>
      </c>
      <c r="K38" s="26">
        <f>AVERAGE(J38:J40)</f>
        <v>117.53381893860562</v>
      </c>
      <c r="L38" s="21"/>
      <c r="M38" s="19">
        <f t="shared" si="2"/>
        <v>0</v>
      </c>
      <c r="N38" s="22">
        <f t="shared" si="3"/>
        <v>0</v>
      </c>
      <c r="O38" s="19" t="e">
        <f t="shared" si="14"/>
        <v>#DIV/0!</v>
      </c>
      <c r="P38" s="26" t="e">
        <f>AVERAGE(O38:O40)</f>
        <v>#DIV/0!</v>
      </c>
      <c r="Q38" s="21"/>
      <c r="R38" s="19">
        <f t="shared" si="4"/>
        <v>0</v>
      </c>
      <c r="S38" s="22">
        <f t="shared" si="5"/>
        <v>0</v>
      </c>
      <c r="T38" s="19" t="e">
        <f t="shared" si="15"/>
        <v>#DIV/0!</v>
      </c>
      <c r="U38" s="26" t="e">
        <f>AVERAGE(T38:T40)</f>
        <v>#DIV/0!</v>
      </c>
      <c r="V38" s="21">
        <v>3030</v>
      </c>
      <c r="W38" s="19">
        <f t="shared" si="6"/>
        <v>606</v>
      </c>
      <c r="X38" s="22">
        <f t="shared" si="7"/>
        <v>0.22051920180722892</v>
      </c>
      <c r="Y38" s="19">
        <f t="shared" si="16"/>
        <v>102.36486486486487</v>
      </c>
      <c r="Z38" s="26">
        <f>AVERAGE(Y38:Y40)</f>
        <v>124.66216216216215</v>
      </c>
      <c r="AA38" s="21">
        <v>6530</v>
      </c>
      <c r="AB38" s="19">
        <f t="shared" si="8"/>
        <v>1306</v>
      </c>
      <c r="AC38" s="22">
        <f t="shared" si="9"/>
        <v>0.47524435240963853</v>
      </c>
      <c r="AD38" s="19">
        <f t="shared" si="17"/>
        <v>97.317436661698949</v>
      </c>
      <c r="AE38" s="26">
        <f>AVERAGE(AD38:AD40)</f>
        <v>109.33929458519621</v>
      </c>
      <c r="AF38" s="21">
        <v>7590</v>
      </c>
      <c r="AG38" s="19">
        <f t="shared" si="10"/>
        <v>1518</v>
      </c>
      <c r="AH38" s="22">
        <f t="shared" si="11"/>
        <v>0.5523896837349398</v>
      </c>
      <c r="AI38" s="19">
        <f t="shared" si="18"/>
        <v>87.241379310344826</v>
      </c>
      <c r="AJ38" s="26">
        <f>AVERAGE(AI38:AI40)</f>
        <v>122.18390804597702</v>
      </c>
      <c r="AK38" s="53">
        <v>13</v>
      </c>
      <c r="AL38" s="24">
        <f t="shared" si="12"/>
        <v>24950</v>
      </c>
      <c r="AM38" s="24">
        <f t="shared" si="12"/>
        <v>4990</v>
      </c>
      <c r="AN38" s="25">
        <f t="shared" si="12"/>
        <v>1.8158264307228915</v>
      </c>
      <c r="AO38" s="19">
        <f t="shared" si="19"/>
        <v>100.69958294093905</v>
      </c>
      <c r="AP38" s="26">
        <f>AVERAGE(AO38:AO40)</f>
        <v>117.79900443966098</v>
      </c>
    </row>
    <row r="39" spans="1:42" s="19" customFormat="1" ht="17" thickTop="1" thickBot="1" x14ac:dyDescent="0.25">
      <c r="A39" s="59"/>
      <c r="B39" s="59"/>
      <c r="C39" s="53">
        <v>14</v>
      </c>
      <c r="D39" s="19">
        <v>5</v>
      </c>
      <c r="E39" s="19">
        <v>193.3</v>
      </c>
      <c r="F39" s="20">
        <v>531200</v>
      </c>
      <c r="G39" s="21">
        <v>5830</v>
      </c>
      <c r="H39" s="19">
        <f t="shared" si="0"/>
        <v>1166</v>
      </c>
      <c r="I39" s="22">
        <f t="shared" si="20"/>
        <v>0.42429932228915657</v>
      </c>
      <c r="J39" s="19">
        <f t="shared" ref="J39:J40" si="21">H39/J$26*100</f>
        <v>90.998959417273682</v>
      </c>
      <c r="K39" s="26">
        <f>STDEV(J38:J40)</f>
        <v>24.698828893299087</v>
      </c>
      <c r="L39" s="21"/>
      <c r="M39" s="19">
        <f t="shared" si="2"/>
        <v>0</v>
      </c>
      <c r="N39" s="22">
        <f t="shared" si="3"/>
        <v>0</v>
      </c>
      <c r="O39" s="19" t="e">
        <f t="shared" si="14"/>
        <v>#DIV/0!</v>
      </c>
      <c r="P39" s="26" t="e">
        <f>STDEV(O38:O40)</f>
        <v>#DIV/0!</v>
      </c>
      <c r="Q39" s="21"/>
      <c r="R39" s="19">
        <f t="shared" si="4"/>
        <v>0</v>
      </c>
      <c r="S39" s="22">
        <f t="shared" si="5"/>
        <v>0</v>
      </c>
      <c r="T39" s="19" t="e">
        <f t="shared" si="15"/>
        <v>#DIV/0!</v>
      </c>
      <c r="U39" s="26" t="e">
        <f>STDEV(T38:T40)</f>
        <v>#DIV/0!</v>
      </c>
      <c r="V39" s="21">
        <v>3260</v>
      </c>
      <c r="W39" s="19">
        <f t="shared" si="6"/>
        <v>652</v>
      </c>
      <c r="X39" s="22">
        <f t="shared" si="7"/>
        <v>0.23725828313253011</v>
      </c>
      <c r="Y39" s="19">
        <f t="shared" si="16"/>
        <v>110.13513513513513</v>
      </c>
      <c r="Z39" s="26">
        <f>STDEV(Y38:Y40)</f>
        <v>32.126584341873844</v>
      </c>
      <c r="AA39" s="21">
        <v>7210</v>
      </c>
      <c r="AB39" s="19">
        <f t="shared" si="8"/>
        <v>1442</v>
      </c>
      <c r="AC39" s="22">
        <f t="shared" si="9"/>
        <v>0.52473381024096377</v>
      </c>
      <c r="AD39" s="19">
        <f t="shared" si="17"/>
        <v>107.451564828614</v>
      </c>
      <c r="AE39" s="26">
        <f>STDEV(AD38:AD40)</f>
        <v>13.068382091836375</v>
      </c>
      <c r="AF39" s="21">
        <v>11800</v>
      </c>
      <c r="AG39" s="19">
        <f t="shared" si="10"/>
        <v>2360</v>
      </c>
      <c r="AH39" s="22">
        <f t="shared" si="11"/>
        <v>0.85878765060240969</v>
      </c>
      <c r="AI39" s="19">
        <f t="shared" si="18"/>
        <v>135.63218390804596</v>
      </c>
      <c r="AJ39" s="26">
        <f>STDEV(AI38:AI40)</f>
        <v>30.527359406731019</v>
      </c>
      <c r="AK39" s="53">
        <v>14</v>
      </c>
      <c r="AL39" s="27">
        <f t="shared" si="12"/>
        <v>28100</v>
      </c>
      <c r="AM39" s="27">
        <f t="shared" si="12"/>
        <v>5620</v>
      </c>
      <c r="AN39" s="28">
        <f t="shared" si="12"/>
        <v>2.0450790662650604</v>
      </c>
      <c r="AO39" s="19">
        <f t="shared" si="19"/>
        <v>113.4131575406969</v>
      </c>
      <c r="AP39" s="26">
        <f>STDEV(AO38:AO40)</f>
        <v>19.662688355521261</v>
      </c>
    </row>
    <row r="40" spans="1:42" s="30" customFormat="1" ht="17" thickTop="1" thickBot="1" x14ac:dyDescent="0.25">
      <c r="A40" s="60"/>
      <c r="B40" s="60"/>
      <c r="C40" s="54">
        <v>15</v>
      </c>
      <c r="D40" s="19">
        <v>5</v>
      </c>
      <c r="E40" s="19">
        <v>193.3</v>
      </c>
      <c r="F40" s="20">
        <v>531200</v>
      </c>
      <c r="G40" s="21">
        <v>8960</v>
      </c>
      <c r="H40" s="30">
        <f t="shared" si="0"/>
        <v>1792</v>
      </c>
      <c r="I40" s="31">
        <f t="shared" si="20"/>
        <v>0.65209638554216864</v>
      </c>
      <c r="J40" s="19">
        <f t="shared" si="21"/>
        <v>139.85431841831425</v>
      </c>
      <c r="K40" s="32">
        <f>STDEV(I38:I40)</f>
        <v>0.11516281535383534</v>
      </c>
      <c r="L40" s="21"/>
      <c r="M40" s="30">
        <f t="shared" si="2"/>
        <v>0</v>
      </c>
      <c r="N40" s="31">
        <f t="shared" si="3"/>
        <v>0</v>
      </c>
      <c r="O40" s="19" t="e">
        <f t="shared" si="14"/>
        <v>#DIV/0!</v>
      </c>
      <c r="P40" s="32">
        <f>STDEV(N38:N40)</f>
        <v>0</v>
      </c>
      <c r="Q40" s="21"/>
      <c r="R40" s="30">
        <f t="shared" si="4"/>
        <v>0</v>
      </c>
      <c r="S40" s="31">
        <f t="shared" si="5"/>
        <v>0</v>
      </c>
      <c r="T40" s="19" t="e">
        <f t="shared" si="15"/>
        <v>#DIV/0!</v>
      </c>
      <c r="U40" s="32">
        <f>STDEV(S38:S40)</f>
        <v>0</v>
      </c>
      <c r="V40" s="21">
        <v>4780</v>
      </c>
      <c r="W40" s="30">
        <f t="shared" si="6"/>
        <v>956</v>
      </c>
      <c r="X40" s="31">
        <f t="shared" si="7"/>
        <v>0.34788177710843377</v>
      </c>
      <c r="Y40" s="19">
        <f t="shared" si="16"/>
        <v>161.48648648648648</v>
      </c>
      <c r="Z40" s="32">
        <f>STDEV(X38:X40)</f>
        <v>6.9208597551661269E-2</v>
      </c>
      <c r="AA40" s="21">
        <v>8270</v>
      </c>
      <c r="AB40" s="30">
        <f t="shared" si="8"/>
        <v>1654</v>
      </c>
      <c r="AC40" s="31">
        <f t="shared" si="9"/>
        <v>0.60187914156626499</v>
      </c>
      <c r="AD40" s="19">
        <f t="shared" si="17"/>
        <v>123.24888226527571</v>
      </c>
      <c r="AE40" s="32">
        <f>STDEV(AC38:AC40)</f>
        <v>6.3818725578093802E-2</v>
      </c>
      <c r="AF40" s="21">
        <v>12500</v>
      </c>
      <c r="AG40" s="30">
        <f t="shared" si="10"/>
        <v>2500</v>
      </c>
      <c r="AH40" s="31">
        <f t="shared" si="11"/>
        <v>0.9097326807228916</v>
      </c>
      <c r="AI40" s="19">
        <f t="shared" si="18"/>
        <v>143.67816091954023</v>
      </c>
      <c r="AJ40" s="32">
        <f>STDEV(AH38:AH40)</f>
        <v>0.19329128609899743</v>
      </c>
      <c r="AK40" s="54">
        <v>15</v>
      </c>
      <c r="AL40" s="33">
        <f t="shared" si="12"/>
        <v>34510</v>
      </c>
      <c r="AM40" s="33">
        <f t="shared" si="12"/>
        <v>6902</v>
      </c>
      <c r="AN40" s="34">
        <f t="shared" si="12"/>
        <v>2.5115899849397589</v>
      </c>
      <c r="AO40" s="19">
        <f t="shared" si="19"/>
        <v>139.28427283734698</v>
      </c>
      <c r="AP40" s="32">
        <f>STDEV(AN38:AN40)</f>
        <v>0.35455985191084183</v>
      </c>
    </row>
    <row r="41" spans="1:42" x14ac:dyDescent="0.2">
      <c r="F41"/>
      <c r="K41"/>
      <c r="P41"/>
      <c r="U41"/>
      <c r="Z41"/>
      <c r="AE41"/>
      <c r="AJ41"/>
    </row>
    <row r="42" spans="1:42" x14ac:dyDescent="0.2">
      <c r="F42"/>
      <c r="K42"/>
      <c r="P42"/>
      <c r="U42"/>
      <c r="Z42"/>
      <c r="AE42"/>
      <c r="AJ42"/>
    </row>
    <row r="43" spans="1:42" x14ac:dyDescent="0.2"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U43"/>
      <c r="Z43"/>
      <c r="AE43"/>
      <c r="AJ43"/>
    </row>
    <row r="44" spans="1:42" x14ac:dyDescent="0.2">
      <c r="E44" s="19"/>
      <c r="F44" s="19"/>
      <c r="G44" s="19"/>
      <c r="H44" s="19"/>
      <c r="I44" s="19"/>
      <c r="J44" s="56" t="s">
        <v>47</v>
      </c>
      <c r="K44" s="56"/>
      <c r="L44" s="56"/>
      <c r="M44" s="56"/>
      <c r="N44" s="56"/>
      <c r="O44" s="56"/>
      <c r="P44" s="56"/>
      <c r="U44"/>
      <c r="Z44"/>
      <c r="AE44"/>
      <c r="AJ44"/>
    </row>
    <row r="45" spans="1:42" ht="15" customHeight="1" x14ac:dyDescent="0.2">
      <c r="E45" s="19"/>
      <c r="F45" s="19"/>
      <c r="G45" s="19"/>
      <c r="H45" s="19"/>
      <c r="I45" s="19"/>
      <c r="J45" s="37" t="s">
        <v>7</v>
      </c>
      <c r="K45" s="37" t="s">
        <v>8</v>
      </c>
      <c r="L45" s="37" t="s">
        <v>9</v>
      </c>
      <c r="M45" s="37" t="s">
        <v>10</v>
      </c>
      <c r="N45" s="37" t="s">
        <v>11</v>
      </c>
      <c r="O45" s="38" t="s">
        <v>12</v>
      </c>
      <c r="P45" s="37" t="s">
        <v>23</v>
      </c>
      <c r="U45"/>
      <c r="Z45"/>
      <c r="AE45"/>
      <c r="AJ45"/>
    </row>
    <row r="46" spans="1:42" ht="15" customHeight="1" x14ac:dyDescent="0.2">
      <c r="E46" s="55" t="s">
        <v>28</v>
      </c>
      <c r="F46" s="55"/>
      <c r="G46" s="55"/>
      <c r="H46" s="56" t="s">
        <v>24</v>
      </c>
      <c r="I46" s="26" t="s">
        <v>25</v>
      </c>
      <c r="J46" s="19">
        <f>K29</f>
        <v>101.61290322580646</v>
      </c>
      <c r="K46" s="19" t="e">
        <f>P29</f>
        <v>#DIV/0!</v>
      </c>
      <c r="L46" s="19" t="e">
        <f>U29</f>
        <v>#DIV/0!</v>
      </c>
      <c r="M46" s="19">
        <f>Z29</f>
        <v>167.45495495495496</v>
      </c>
      <c r="N46" s="19">
        <f>AE29</f>
        <v>122.65275707898657</v>
      </c>
      <c r="O46" s="19">
        <f>AJ29</f>
        <v>111.30268199233717</v>
      </c>
      <c r="P46" s="39">
        <f>AP29</f>
        <v>118.57930848916992</v>
      </c>
      <c r="U46"/>
      <c r="Z46"/>
      <c r="AE46"/>
      <c r="AJ46"/>
    </row>
    <row r="47" spans="1:42" ht="16" thickBot="1" x14ac:dyDescent="0.25">
      <c r="E47" s="55"/>
      <c r="F47" s="55"/>
      <c r="G47" s="55"/>
      <c r="H47" s="57"/>
      <c r="I47" s="40" t="s">
        <v>26</v>
      </c>
      <c r="J47" s="12">
        <f>STDEV(J29:J31)</f>
        <v>16.051979353401578</v>
      </c>
      <c r="K47" s="12" t="e">
        <f>P30</f>
        <v>#DIV/0!</v>
      </c>
      <c r="L47" s="12" t="e">
        <f>U30</f>
        <v>#DIV/0!</v>
      </c>
      <c r="M47" s="12">
        <f>Z30</f>
        <v>32.009726577534899</v>
      </c>
      <c r="N47" s="12">
        <f>AE30</f>
        <v>25.483480170906759</v>
      </c>
      <c r="O47" s="12">
        <f>AJ30</f>
        <v>10.350147631601612</v>
      </c>
      <c r="P47" s="40">
        <f>AP30</f>
        <v>12.547654287601249</v>
      </c>
      <c r="U47"/>
      <c r="Z47"/>
      <c r="AE47"/>
      <c r="AJ47"/>
    </row>
    <row r="48" spans="1:42" ht="16" thickTop="1" x14ac:dyDescent="0.2">
      <c r="E48" s="55" t="s">
        <v>55</v>
      </c>
      <c r="F48" s="55"/>
      <c r="G48" s="55"/>
      <c r="H48" s="56" t="s">
        <v>24</v>
      </c>
      <c r="I48" s="26" t="s">
        <v>25</v>
      </c>
      <c r="J48" s="19">
        <f>K32</f>
        <v>81.737773152965659</v>
      </c>
      <c r="K48" s="19" t="e">
        <f>P32</f>
        <v>#DIV/0!</v>
      </c>
      <c r="L48" s="19" t="e">
        <f>U32</f>
        <v>#DIV/0!</v>
      </c>
      <c r="M48" s="19">
        <f>Z32</f>
        <v>152.92792792792793</v>
      </c>
      <c r="N48" s="19">
        <f>AE32</f>
        <v>110.13412816691505</v>
      </c>
      <c r="O48" s="19">
        <f>AJ32</f>
        <v>146.36015325670496</v>
      </c>
      <c r="P48" s="26">
        <f>AP32</f>
        <v>120.62424323960717</v>
      </c>
      <c r="U48"/>
      <c r="Z48"/>
      <c r="AE48"/>
      <c r="AJ48"/>
    </row>
    <row r="49" spans="3:36" ht="16" thickBot="1" x14ac:dyDescent="0.25">
      <c r="E49" s="55"/>
      <c r="F49" s="55"/>
      <c r="G49" s="55"/>
      <c r="H49" s="57"/>
      <c r="I49" s="40" t="s">
        <v>26</v>
      </c>
      <c r="J49" s="19">
        <f>K33</f>
        <v>5.0969968368474445</v>
      </c>
      <c r="K49" s="19" t="e">
        <f>P33</f>
        <v>#DIV/0!</v>
      </c>
      <c r="L49" s="19" t="e">
        <f>U33</f>
        <v>#DIV/0!</v>
      </c>
      <c r="M49" s="19">
        <f>Z33</f>
        <v>25.976925246068539</v>
      </c>
      <c r="N49" s="19">
        <f>AE33</f>
        <v>14.748075664880663</v>
      </c>
      <c r="O49" s="19">
        <f>AJ33</f>
        <v>8.7788806416778549</v>
      </c>
      <c r="P49" s="26">
        <f>AP33</f>
        <v>3.2789897300675492</v>
      </c>
      <c r="U49"/>
      <c r="Z49"/>
      <c r="AE49"/>
      <c r="AJ49"/>
    </row>
    <row r="50" spans="3:36" ht="16" thickTop="1" x14ac:dyDescent="0.2">
      <c r="E50" s="55" t="s">
        <v>30</v>
      </c>
      <c r="F50" s="55"/>
      <c r="G50" s="55"/>
      <c r="H50" s="56" t="s">
        <v>24</v>
      </c>
      <c r="I50" s="26" t="s">
        <v>25</v>
      </c>
      <c r="J50" s="19">
        <f>K35</f>
        <v>103.3818938605619</v>
      </c>
      <c r="K50" s="19" t="e">
        <f>P35</f>
        <v>#DIV/0!</v>
      </c>
      <c r="L50" s="19" t="e">
        <f>U35</f>
        <v>#DIV/0!</v>
      </c>
      <c r="M50" s="19">
        <f>Z35</f>
        <v>117.11711711711712</v>
      </c>
      <c r="N50" s="19">
        <f>AE35</f>
        <v>91.207153502235471</v>
      </c>
      <c r="O50" s="19">
        <f>AJ35</f>
        <v>135.63218390804596</v>
      </c>
      <c r="P50" s="26">
        <f>AP35</f>
        <v>113.0499125521324</v>
      </c>
      <c r="U50"/>
      <c r="Z50"/>
      <c r="AE50"/>
      <c r="AJ50"/>
    </row>
    <row r="51" spans="3:36" ht="16" thickBot="1" x14ac:dyDescent="0.25">
      <c r="D51" s="19"/>
      <c r="E51" s="55"/>
      <c r="F51" s="55"/>
      <c r="G51" s="55"/>
      <c r="H51" s="57"/>
      <c r="I51" s="40" t="s">
        <v>26</v>
      </c>
      <c r="J51" s="19">
        <f>K36</f>
        <v>13.748397774946884</v>
      </c>
      <c r="K51" s="19" t="e">
        <f>P36</f>
        <v>#DIV/0!</v>
      </c>
      <c r="L51" s="19" t="e">
        <f>U36</f>
        <v>#DIV/0!</v>
      </c>
      <c r="M51" s="19">
        <f>Z36</f>
        <v>18.579033466211108</v>
      </c>
      <c r="N51" s="19">
        <f>AE36</f>
        <v>18.463046993679384</v>
      </c>
      <c r="O51" s="19">
        <f>AJ36</f>
        <v>23.330785207108629</v>
      </c>
      <c r="P51" s="26">
        <f>AP36</f>
        <v>4.1483110962022174</v>
      </c>
      <c r="U51"/>
      <c r="Z51"/>
      <c r="AE51"/>
      <c r="AJ51"/>
    </row>
    <row r="52" spans="3:36" ht="16" thickTop="1" x14ac:dyDescent="0.2">
      <c r="C52" s="41"/>
      <c r="D52" s="19"/>
      <c r="E52" s="55" t="s">
        <v>31</v>
      </c>
      <c r="F52" s="55"/>
      <c r="G52" s="55"/>
      <c r="H52" s="56" t="s">
        <v>24</v>
      </c>
      <c r="I52" s="26" t="s">
        <v>25</v>
      </c>
      <c r="J52" s="19">
        <f>K38</f>
        <v>117.53381893860562</v>
      </c>
      <c r="K52" s="19" t="e">
        <f>P38</f>
        <v>#DIV/0!</v>
      </c>
      <c r="L52" s="19" t="e">
        <f>U38</f>
        <v>#DIV/0!</v>
      </c>
      <c r="M52" s="19">
        <f>Z38</f>
        <v>124.66216216216215</v>
      </c>
      <c r="N52" s="19">
        <f>AE38</f>
        <v>109.33929458519621</v>
      </c>
      <c r="O52" s="19">
        <f>AJ38</f>
        <v>122.18390804597702</v>
      </c>
      <c r="P52" s="19">
        <f>AP38</f>
        <v>117.79900443966098</v>
      </c>
      <c r="U52"/>
      <c r="Z52"/>
      <c r="AE52"/>
      <c r="AJ52"/>
    </row>
    <row r="53" spans="3:36" ht="16" thickBot="1" x14ac:dyDescent="0.25">
      <c r="C53" s="41"/>
      <c r="D53" s="19"/>
      <c r="E53" s="55"/>
      <c r="F53" s="55"/>
      <c r="G53" s="55"/>
      <c r="H53" s="57"/>
      <c r="I53" s="40" t="s">
        <v>26</v>
      </c>
      <c r="J53" s="19">
        <f>STDEV(J38:J40)</f>
        <v>24.698828893299087</v>
      </c>
      <c r="K53" s="19" t="e">
        <f>P39</f>
        <v>#DIV/0!</v>
      </c>
      <c r="L53" s="19" t="e">
        <f>U39</f>
        <v>#DIV/0!</v>
      </c>
      <c r="M53" s="19">
        <f>Z39</f>
        <v>32.126584341873844</v>
      </c>
      <c r="N53" s="19">
        <f>AE39</f>
        <v>13.068382091836375</v>
      </c>
      <c r="O53" s="19">
        <f>AJ39</f>
        <v>30.527359406731019</v>
      </c>
      <c r="P53" s="19">
        <f>AP39</f>
        <v>19.662688355521261</v>
      </c>
      <c r="U53"/>
      <c r="Z53"/>
      <c r="AE53"/>
      <c r="AJ53"/>
    </row>
    <row r="54" spans="3:36" ht="16" thickTop="1" x14ac:dyDescent="0.2">
      <c r="C54" s="41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U54"/>
      <c r="Z54"/>
      <c r="AE54"/>
      <c r="AJ54"/>
    </row>
    <row r="55" spans="3:36" x14ac:dyDescent="0.2">
      <c r="C55" s="41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U55"/>
      <c r="Z55"/>
      <c r="AE55"/>
      <c r="AJ55"/>
    </row>
    <row r="56" spans="3:36" x14ac:dyDescent="0.2">
      <c r="C56" s="41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U56"/>
      <c r="Z56"/>
      <c r="AE56"/>
      <c r="AJ56"/>
    </row>
    <row r="57" spans="3:36" x14ac:dyDescent="0.2">
      <c r="C57" s="41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U57"/>
      <c r="Z57"/>
      <c r="AE57"/>
      <c r="AJ57"/>
    </row>
    <row r="58" spans="3:36" x14ac:dyDescent="0.2">
      <c r="C58" s="41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U58"/>
      <c r="Z58"/>
      <c r="AE58"/>
      <c r="AJ58"/>
    </row>
    <row r="59" spans="3:36" x14ac:dyDescent="0.2">
      <c r="C59" s="4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U59"/>
      <c r="Z59"/>
      <c r="AE59"/>
      <c r="AJ59"/>
    </row>
    <row r="60" spans="3:36" x14ac:dyDescent="0.2">
      <c r="C60" s="41"/>
      <c r="D60" s="19"/>
      <c r="E60" s="19"/>
      <c r="F60" s="19"/>
      <c r="G60" s="19"/>
      <c r="H60" s="19"/>
      <c r="I60" s="19"/>
      <c r="J60" s="56" t="s">
        <v>47</v>
      </c>
      <c r="K60" s="56"/>
      <c r="L60" s="56"/>
      <c r="M60" s="56"/>
      <c r="N60" s="56"/>
      <c r="O60" s="56"/>
      <c r="P60" s="56"/>
      <c r="U60"/>
      <c r="Z60"/>
      <c r="AE60"/>
      <c r="AJ60"/>
    </row>
    <row r="61" spans="3:36" x14ac:dyDescent="0.2">
      <c r="C61" s="41"/>
      <c r="D61" s="19"/>
      <c r="E61" s="19"/>
      <c r="F61" s="19"/>
      <c r="G61" s="19"/>
      <c r="H61" s="61"/>
      <c r="I61" s="62"/>
      <c r="J61" s="37" t="s">
        <v>7</v>
      </c>
      <c r="K61" s="37" t="s">
        <v>8</v>
      </c>
      <c r="L61" s="37" t="s">
        <v>9</v>
      </c>
      <c r="M61" s="37" t="s">
        <v>10</v>
      </c>
      <c r="N61" s="37" t="s">
        <v>11</v>
      </c>
      <c r="O61" s="38" t="s">
        <v>12</v>
      </c>
      <c r="P61" s="37" t="s">
        <v>23</v>
      </c>
      <c r="U61"/>
      <c r="Z61"/>
      <c r="AE61"/>
      <c r="AJ61"/>
    </row>
    <row r="62" spans="3:36" x14ac:dyDescent="0.2">
      <c r="C62" s="41"/>
      <c r="D62" s="19"/>
      <c r="E62" s="55" t="s">
        <v>22</v>
      </c>
      <c r="F62" s="55"/>
      <c r="G62" s="55"/>
      <c r="H62" s="56" t="s">
        <v>27</v>
      </c>
      <c r="I62" s="26" t="s">
        <v>25</v>
      </c>
      <c r="J62" s="42">
        <f>K26</f>
        <v>0.46626832329317264</v>
      </c>
      <c r="K62" s="42">
        <f>P26</f>
        <v>0</v>
      </c>
      <c r="L62" s="42">
        <f>U26</f>
        <v>0</v>
      </c>
      <c r="M62" s="42">
        <f>Z26</f>
        <v>0.21542469879518075</v>
      </c>
      <c r="N62" s="42">
        <f>AE26</f>
        <v>0.48834450301204818</v>
      </c>
      <c r="O62" s="42">
        <f>AJ26</f>
        <v>0.63317394578313257</v>
      </c>
      <c r="P62" s="43">
        <f>AP26</f>
        <v>1.8032114708835341</v>
      </c>
      <c r="U62"/>
      <c r="Z62"/>
      <c r="AE62"/>
      <c r="AJ62"/>
    </row>
    <row r="63" spans="3:36" ht="16" thickBot="1" x14ac:dyDescent="0.25">
      <c r="C63" s="41"/>
      <c r="D63" s="19"/>
      <c r="E63" s="55"/>
      <c r="F63" s="55"/>
      <c r="G63" s="55"/>
      <c r="H63" s="57"/>
      <c r="I63" s="40" t="s">
        <v>26</v>
      </c>
      <c r="J63" s="42">
        <f>K27</f>
        <v>0.10362287859932315</v>
      </c>
      <c r="K63" s="42">
        <f>P27</f>
        <v>0</v>
      </c>
      <c r="L63" s="42">
        <f>U27</f>
        <v>0</v>
      </c>
      <c r="M63" s="42">
        <f>Z27</f>
        <v>3.8448880714817751E-2</v>
      </c>
      <c r="N63" s="42">
        <f>AE27</f>
        <v>0.11587123411763481</v>
      </c>
      <c r="O63" s="42">
        <f>AJ27</f>
        <v>0.19755204925114697</v>
      </c>
      <c r="P63" s="43">
        <f>AP27</f>
        <v>0.4421624776121616</v>
      </c>
      <c r="U63"/>
      <c r="Z63"/>
      <c r="AE63"/>
      <c r="AJ63"/>
    </row>
    <row r="64" spans="3:36" ht="16" thickTop="1" x14ac:dyDescent="0.2">
      <c r="C64" s="41"/>
      <c r="D64" s="19"/>
      <c r="E64" s="55" t="s">
        <v>28</v>
      </c>
      <c r="F64" s="55"/>
      <c r="G64" s="55"/>
      <c r="H64" s="56" t="s">
        <v>27</v>
      </c>
      <c r="I64" s="44" t="s">
        <v>25</v>
      </c>
      <c r="J64" s="28">
        <f>AVERAGE(I29:I31)</f>
        <v>0.47378878012048187</v>
      </c>
      <c r="K64" s="28">
        <f>AVERAGE(N29:N31)</f>
        <v>0</v>
      </c>
      <c r="L64" s="28">
        <f>AVERAGE(S30:S32)</f>
        <v>0</v>
      </c>
      <c r="M64" s="28">
        <f>AVERAGE(X29:X31)</f>
        <v>0.36073933232931726</v>
      </c>
      <c r="N64" s="28">
        <f>AVERAGE(AC29:AC31)</f>
        <v>0.59896799698795189</v>
      </c>
      <c r="O64" s="28">
        <f>AVERAGE(AH29:AH31)</f>
        <v>0.70473958333333331</v>
      </c>
      <c r="P64" s="28">
        <f>AVERAGE(AN29:AN31)</f>
        <v>2.1382356927710844</v>
      </c>
      <c r="U64"/>
      <c r="Z64"/>
      <c r="AE64"/>
      <c r="AJ64"/>
    </row>
    <row r="65" spans="3:36" ht="16" thickBot="1" x14ac:dyDescent="0.25">
      <c r="C65" s="41"/>
      <c r="D65" s="19"/>
      <c r="E65" s="55"/>
      <c r="F65" s="55"/>
      <c r="G65" s="55"/>
      <c r="H65" s="57"/>
      <c r="I65" s="40" t="s">
        <v>26</v>
      </c>
      <c r="J65" s="45">
        <f>K31</f>
        <v>7.4845294986471828E-2</v>
      </c>
      <c r="K65" s="12">
        <f>P31</f>
        <v>0</v>
      </c>
      <c r="L65" s="12">
        <f>U31</f>
        <v>0</v>
      </c>
      <c r="M65" s="12">
        <f>Z31</f>
        <v>6.895685706481558E-2</v>
      </c>
      <c r="N65" s="12">
        <f>AE31</f>
        <v>0.12444717459078865</v>
      </c>
      <c r="O65" s="12">
        <f>AJ31</f>
        <v>6.5534438153391356E-2</v>
      </c>
      <c r="P65" s="40">
        <f>AP31</f>
        <v>0.22626074144083508</v>
      </c>
      <c r="U65"/>
      <c r="Z65"/>
      <c r="AE65"/>
      <c r="AJ65"/>
    </row>
    <row r="66" spans="3:36" ht="16" thickTop="1" x14ac:dyDescent="0.2">
      <c r="C66" s="41"/>
      <c r="D66" s="19"/>
      <c r="E66" s="55" t="s">
        <v>55</v>
      </c>
      <c r="F66" s="55"/>
      <c r="G66" s="55"/>
      <c r="H66" s="56" t="s">
        <v>27</v>
      </c>
      <c r="I66" s="44" t="s">
        <v>25</v>
      </c>
      <c r="J66" s="28">
        <f>AVERAGE(I32:I34)</f>
        <v>0.38111734437751005</v>
      </c>
      <c r="K66" s="28">
        <f>AVERAGE(N32:N34)</f>
        <v>0</v>
      </c>
      <c r="L66" s="28">
        <f>AVERAGE(S32:S34)</f>
        <v>0</v>
      </c>
      <c r="M66" s="28">
        <f>AVERAGE(X32:X34)</f>
        <v>0.32944452811244979</v>
      </c>
      <c r="N66" s="28">
        <f>AVERAGE(AC32:AC34)</f>
        <v>0.53783396084337343</v>
      </c>
      <c r="O66" s="28">
        <f>AVERAGE(AH32:AH34)</f>
        <v>0.92671435742971886</v>
      </c>
      <c r="P66" s="28">
        <f>AVERAGE(AN32:AN34)</f>
        <v>2.1751101907630521</v>
      </c>
      <c r="U66"/>
      <c r="Z66"/>
      <c r="AE66"/>
      <c r="AJ66"/>
    </row>
    <row r="67" spans="3:36" ht="16" thickBot="1" x14ac:dyDescent="0.25">
      <c r="D67" s="19"/>
      <c r="E67" s="55"/>
      <c r="F67" s="55"/>
      <c r="G67" s="55"/>
      <c r="H67" s="57"/>
      <c r="I67" s="40" t="s">
        <v>26</v>
      </c>
      <c r="J67" s="45">
        <f>K34</f>
        <v>2.3765681689474658E-2</v>
      </c>
      <c r="K67" s="12">
        <f>P34</f>
        <v>0</v>
      </c>
      <c r="L67" s="12">
        <f>U34</f>
        <v>0</v>
      </c>
      <c r="M67" s="12">
        <f>Z34</f>
        <v>5.5960712967592613E-2</v>
      </c>
      <c r="N67" s="12">
        <f>AE34</f>
        <v>7.2021416809501762E-2</v>
      </c>
      <c r="O67" s="12">
        <f>AJ34</f>
        <v>5.5585584954503289E-2</v>
      </c>
      <c r="P67" s="40">
        <f>AP34</f>
        <v>5.9127118941671046E-2</v>
      </c>
      <c r="U67"/>
      <c r="Z67"/>
      <c r="AE67"/>
      <c r="AJ67"/>
    </row>
    <row r="68" spans="3:36" ht="16" thickTop="1" x14ac:dyDescent="0.2">
      <c r="D68" s="19"/>
      <c r="E68" s="55" t="s">
        <v>30</v>
      </c>
      <c r="F68" s="55"/>
      <c r="G68" s="55"/>
      <c r="H68" s="56" t="s">
        <v>27</v>
      </c>
      <c r="I68" s="44" t="s">
        <v>25</v>
      </c>
      <c r="J68" s="28">
        <f>AVERAGE(I35:I37)</f>
        <v>0.48203702309236945</v>
      </c>
      <c r="K68" s="28">
        <f>AVERAGE(N35:N37)</f>
        <v>0</v>
      </c>
      <c r="L68" s="28">
        <f>AVERAGE(S35:S37)</f>
        <v>0</v>
      </c>
      <c r="M68" s="28">
        <f>AVERAGE(X35:X37)</f>
        <v>0.25229919678714863</v>
      </c>
      <c r="N68" s="28">
        <f>AVERAGE(AC35:AC37)</f>
        <v>0.44540512048192776</v>
      </c>
      <c r="O68" s="28">
        <f>AVERAGE(AH35:AH37)</f>
        <v>0.85878765060240969</v>
      </c>
      <c r="P68" s="28">
        <f>AVERAGE(AN35:AN37)</f>
        <v>2.0385289909638558</v>
      </c>
      <c r="U68"/>
      <c r="Z68"/>
      <c r="AE68"/>
      <c r="AJ68"/>
    </row>
    <row r="69" spans="3:36" ht="16" thickBot="1" x14ac:dyDescent="0.25">
      <c r="D69" s="19"/>
      <c r="E69" s="55"/>
      <c r="F69" s="55"/>
      <c r="G69" s="55"/>
      <c r="H69" s="57"/>
      <c r="I69" s="40" t="s">
        <v>26</v>
      </c>
      <c r="J69" s="45">
        <f>K37</f>
        <v>6.4104423784919956E-2</v>
      </c>
      <c r="K69" s="12">
        <f>P37</f>
        <v>0</v>
      </c>
      <c r="L69" s="12">
        <f>U37</f>
        <v>0</v>
      </c>
      <c r="M69" s="12">
        <f>Z37</f>
        <v>4.0023826883640645E-2</v>
      </c>
      <c r="N69" s="12">
        <f>AE37</f>
        <v>9.0163275082164221E-2</v>
      </c>
      <c r="O69" s="12">
        <f>AJ37</f>
        <v>0.14772445327803604</v>
      </c>
      <c r="P69" s="40">
        <f>AP37</f>
        <v>7.4802821534652689E-2</v>
      </c>
      <c r="U69"/>
      <c r="Z69"/>
      <c r="AE69"/>
      <c r="AJ69"/>
    </row>
    <row r="70" spans="3:36" ht="16" thickTop="1" x14ac:dyDescent="0.2">
      <c r="D70" s="19"/>
      <c r="E70" s="55" t="s">
        <v>31</v>
      </c>
      <c r="F70" s="55"/>
      <c r="G70" s="55"/>
      <c r="H70" s="56" t="s">
        <v>27</v>
      </c>
      <c r="I70" s="44" t="s">
        <v>25</v>
      </c>
      <c r="J70" s="28">
        <f>AVERAGE(I38:I40)</f>
        <v>0.54802296686746976</v>
      </c>
      <c r="K70" s="28">
        <f>AVERAGE(N38:N40)</f>
        <v>0</v>
      </c>
      <c r="L70" s="28">
        <f>AVERAGE(S38:S40)</f>
        <v>0</v>
      </c>
      <c r="M70" s="28">
        <f>AVERAGE(X38:X40)</f>
        <v>0.26855308734939759</v>
      </c>
      <c r="N70" s="28">
        <f>AVERAGE(AC38:AC40)</f>
        <v>0.53395243473895582</v>
      </c>
      <c r="O70" s="28">
        <f>AVERAGE(AH38:AH40)</f>
        <v>0.77363667168674699</v>
      </c>
      <c r="P70" s="28">
        <f>AVERAGE(AN38:AN40)</f>
        <v>2.1241651606425704</v>
      </c>
      <c r="U70"/>
      <c r="Z70"/>
      <c r="AE70"/>
      <c r="AJ70"/>
    </row>
    <row r="71" spans="3:36" ht="16" thickBot="1" x14ac:dyDescent="0.25">
      <c r="D71" s="19"/>
      <c r="E71" s="55"/>
      <c r="F71" s="55"/>
      <c r="G71" s="55"/>
      <c r="H71" s="57"/>
      <c r="I71" s="40" t="s">
        <v>26</v>
      </c>
      <c r="J71" s="19">
        <f>K40</f>
        <v>0.11516281535383534</v>
      </c>
      <c r="K71" s="19">
        <f>P40</f>
        <v>0</v>
      </c>
      <c r="L71" s="19">
        <f>U40</f>
        <v>0</v>
      </c>
      <c r="M71" s="19">
        <f>Z40</f>
        <v>6.9208597551661269E-2</v>
      </c>
      <c r="N71" s="19">
        <f>AE40</f>
        <v>6.3818725578093802E-2</v>
      </c>
      <c r="O71" s="19">
        <f>AJ40</f>
        <v>0.19329128609899743</v>
      </c>
      <c r="P71" s="19">
        <f>AP40</f>
        <v>0.35455985191084183</v>
      </c>
      <c r="U71"/>
      <c r="Z71"/>
      <c r="AE71"/>
      <c r="AJ71"/>
    </row>
    <row r="72" spans="3:36" ht="16" thickTop="1" x14ac:dyDescent="0.2"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U72"/>
      <c r="Z72"/>
      <c r="AE72"/>
      <c r="AJ72"/>
    </row>
    <row r="73" spans="3:36" x14ac:dyDescent="0.2"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U73"/>
      <c r="Z73"/>
      <c r="AE73"/>
      <c r="AJ73"/>
    </row>
    <row r="74" spans="3:36" x14ac:dyDescent="0.2"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U74"/>
      <c r="Z74"/>
      <c r="AE74"/>
      <c r="AJ74"/>
    </row>
    <row r="75" spans="3:36" x14ac:dyDescent="0.2"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U75"/>
      <c r="Z75"/>
      <c r="AE75"/>
      <c r="AJ75"/>
    </row>
    <row r="76" spans="3:36" x14ac:dyDescent="0.2">
      <c r="F76"/>
      <c r="K76"/>
      <c r="P76"/>
      <c r="U76"/>
      <c r="Z76"/>
      <c r="AE76"/>
      <c r="AJ76"/>
    </row>
    <row r="77" spans="3:36" x14ac:dyDescent="0.2">
      <c r="F77"/>
      <c r="K77"/>
      <c r="P77"/>
      <c r="U77"/>
      <c r="Z77"/>
      <c r="AE77"/>
      <c r="AJ77"/>
    </row>
    <row r="78" spans="3:36" x14ac:dyDescent="0.2">
      <c r="F78"/>
      <c r="K78"/>
      <c r="P78"/>
      <c r="U78"/>
      <c r="Z78"/>
      <c r="AE78"/>
      <c r="AJ78"/>
    </row>
    <row r="79" spans="3:36" x14ac:dyDescent="0.2">
      <c r="F79"/>
      <c r="K79"/>
      <c r="P79"/>
      <c r="U79"/>
      <c r="Z79"/>
      <c r="AE79"/>
      <c r="AJ79"/>
    </row>
    <row r="80" spans="3:36" x14ac:dyDescent="0.2">
      <c r="F80"/>
      <c r="K80"/>
      <c r="P80"/>
      <c r="U80"/>
      <c r="Z80"/>
      <c r="AE80"/>
      <c r="AJ80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</sheetData>
  <mergeCells count="36">
    <mergeCell ref="A21:F22"/>
    <mergeCell ref="B24:C24"/>
    <mergeCell ref="AL24:AN24"/>
    <mergeCell ref="J25:K25"/>
    <mergeCell ref="O25:P25"/>
    <mergeCell ref="T25:U25"/>
    <mergeCell ref="Y25:Z25"/>
    <mergeCell ref="AD25:AE25"/>
    <mergeCell ref="AI25:AJ25"/>
    <mergeCell ref="E50:G51"/>
    <mergeCell ref="H50:H51"/>
    <mergeCell ref="AO25:AP25"/>
    <mergeCell ref="A26:B28"/>
    <mergeCell ref="A29:B31"/>
    <mergeCell ref="A32:B34"/>
    <mergeCell ref="A35:B37"/>
    <mergeCell ref="A38:B40"/>
    <mergeCell ref="J44:P44"/>
    <mergeCell ref="E46:G47"/>
    <mergeCell ref="H46:H47"/>
    <mergeCell ref="E48:G49"/>
    <mergeCell ref="H48:H49"/>
    <mergeCell ref="E52:G53"/>
    <mergeCell ref="H52:H53"/>
    <mergeCell ref="J60:P60"/>
    <mergeCell ref="H61:I61"/>
    <mergeCell ref="E62:G63"/>
    <mergeCell ref="H62:H63"/>
    <mergeCell ref="E70:G71"/>
    <mergeCell ref="H70:H71"/>
    <mergeCell ref="E64:G65"/>
    <mergeCell ref="H64:H65"/>
    <mergeCell ref="E66:G67"/>
    <mergeCell ref="H66:H67"/>
    <mergeCell ref="E68:G69"/>
    <mergeCell ref="H68:H69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BB04C-DC0E-48A9-AF19-A435A4DF6D12}">
  <dimension ref="A21:AP506"/>
  <sheetViews>
    <sheetView topLeftCell="A33" zoomScale="40" zoomScaleNormal="40" workbookViewId="0">
      <selection activeCell="A32" sqref="A32:B34"/>
    </sheetView>
  </sheetViews>
  <sheetFormatPr baseColWidth="10" defaultColWidth="8.83203125" defaultRowHeight="15" x14ac:dyDescent="0.2"/>
  <cols>
    <col min="2" max="2" width="15.1640625" customWidth="1"/>
    <col min="3" max="3" width="16.1640625" customWidth="1"/>
    <col min="4" max="4" width="14.1640625" customWidth="1"/>
    <col min="5" max="5" width="12.1640625" customWidth="1"/>
    <col min="6" max="6" width="14.1640625" style="3" customWidth="1"/>
    <col min="7" max="7" width="11" customWidth="1"/>
    <col min="8" max="10" width="16.33203125" bestFit="1" customWidth="1"/>
    <col min="11" max="11" width="16.33203125" style="3" bestFit="1" customWidth="1"/>
    <col min="12" max="14" width="17.33203125" bestFit="1" customWidth="1"/>
    <col min="15" max="15" width="16.33203125" bestFit="1" customWidth="1"/>
    <col min="16" max="16" width="16.33203125" style="3" bestFit="1" customWidth="1"/>
    <col min="20" max="20" width="16.33203125" bestFit="1" customWidth="1"/>
    <col min="21" max="21" width="16.33203125" style="3" bestFit="1" customWidth="1"/>
    <col min="25" max="25" width="16.33203125" bestFit="1" customWidth="1"/>
    <col min="26" max="26" width="16.33203125" style="3" bestFit="1" customWidth="1"/>
    <col min="30" max="30" width="16.33203125" bestFit="1" customWidth="1"/>
    <col min="31" max="31" width="15.33203125" style="3" customWidth="1"/>
    <col min="35" max="35" width="16.33203125" bestFit="1" customWidth="1"/>
    <col min="36" max="36" width="16.33203125" style="3" bestFit="1" customWidth="1"/>
    <col min="38" max="38" width="16.33203125" bestFit="1" customWidth="1"/>
    <col min="40" max="42" width="16.33203125" bestFit="1" customWidth="1"/>
  </cols>
  <sheetData>
    <row r="21" spans="1:42" ht="16" x14ac:dyDescent="0.2">
      <c r="A21" s="66" t="s">
        <v>48</v>
      </c>
      <c r="B21" s="66"/>
      <c r="C21" s="66"/>
      <c r="D21" s="66"/>
      <c r="E21" s="66"/>
      <c r="F21" s="67"/>
      <c r="G21" s="48" t="s">
        <v>36</v>
      </c>
      <c r="H21" s="2"/>
      <c r="I21" s="49"/>
      <c r="J21" s="2"/>
      <c r="L21" s="50" t="s">
        <v>37</v>
      </c>
      <c r="N21" s="3" t="s">
        <v>38</v>
      </c>
    </row>
    <row r="22" spans="1:42" ht="15.75" customHeight="1" x14ac:dyDescent="0.2">
      <c r="A22" s="66"/>
      <c r="B22" s="66"/>
      <c r="C22" s="66"/>
      <c r="D22" s="66"/>
      <c r="E22" s="66"/>
      <c r="F22" s="67"/>
      <c r="G22" s="50" t="s">
        <v>4</v>
      </c>
      <c r="I22" s="3"/>
      <c r="L22" s="50"/>
      <c r="N22" s="3"/>
    </row>
    <row r="23" spans="1:42" x14ac:dyDescent="0.2">
      <c r="W23" t="s">
        <v>5</v>
      </c>
      <c r="AA23" t="s">
        <v>5</v>
      </c>
    </row>
    <row r="24" spans="1:42" s="4" customFormat="1" ht="21" x14ac:dyDescent="0.2">
      <c r="B24" s="68" t="s">
        <v>6</v>
      </c>
      <c r="C24" s="68"/>
      <c r="F24" s="6"/>
      <c r="G24" s="7" t="s">
        <v>7</v>
      </c>
      <c r="I24" s="5"/>
      <c r="J24" s="8"/>
      <c r="K24" s="6"/>
      <c r="L24" s="7" t="s">
        <v>8</v>
      </c>
      <c r="M24" s="5"/>
      <c r="N24" s="8"/>
      <c r="P24" s="9"/>
      <c r="Q24" s="7" t="s">
        <v>9</v>
      </c>
      <c r="R24" s="8"/>
      <c r="T24" s="5"/>
      <c r="U24" s="9"/>
      <c r="V24" s="7" t="s">
        <v>10</v>
      </c>
      <c r="X24" s="5"/>
      <c r="Y24" s="5"/>
      <c r="Z24" s="10"/>
      <c r="AA24" s="7" t="s">
        <v>11</v>
      </c>
      <c r="AB24" s="5"/>
      <c r="AC24" s="5"/>
      <c r="AD24" s="8"/>
      <c r="AE24" s="6"/>
      <c r="AF24" s="11" t="s">
        <v>12</v>
      </c>
      <c r="AJ24" s="6"/>
      <c r="AL24" s="69" t="s">
        <v>13</v>
      </c>
      <c r="AM24" s="69"/>
      <c r="AN24" s="69"/>
      <c r="AO24" s="8"/>
    </row>
    <row r="25" spans="1:42" s="12" customFormat="1" ht="40" thickBot="1" x14ac:dyDescent="0.25">
      <c r="C25" s="12" t="s">
        <v>14</v>
      </c>
      <c r="D25" s="13" t="s">
        <v>15</v>
      </c>
      <c r="E25" s="12" t="s">
        <v>16</v>
      </c>
      <c r="F25" s="14" t="s">
        <v>17</v>
      </c>
      <c r="G25" s="15" t="s">
        <v>18</v>
      </c>
      <c r="H25" s="16" t="s">
        <v>19</v>
      </c>
      <c r="I25" s="17" t="s">
        <v>52</v>
      </c>
      <c r="J25" s="70" t="s">
        <v>20</v>
      </c>
      <c r="K25" s="71"/>
      <c r="L25" s="15" t="s">
        <v>18</v>
      </c>
      <c r="M25" s="16" t="s">
        <v>19</v>
      </c>
      <c r="N25" s="17" t="s">
        <v>52</v>
      </c>
      <c r="O25" s="70" t="s">
        <v>20</v>
      </c>
      <c r="P25" s="71"/>
      <c r="Q25" s="15" t="s">
        <v>18</v>
      </c>
      <c r="R25" s="16" t="s">
        <v>19</v>
      </c>
      <c r="S25" s="17" t="s">
        <v>52</v>
      </c>
      <c r="T25" s="70" t="s">
        <v>20</v>
      </c>
      <c r="U25" s="71"/>
      <c r="V25" s="15" t="s">
        <v>18</v>
      </c>
      <c r="W25" s="16" t="s">
        <v>19</v>
      </c>
      <c r="X25" s="17" t="s">
        <v>52</v>
      </c>
      <c r="Y25" s="70" t="s">
        <v>20</v>
      </c>
      <c r="Z25" s="71"/>
      <c r="AA25" s="15" t="s">
        <v>18</v>
      </c>
      <c r="AB25" s="16" t="s">
        <v>19</v>
      </c>
      <c r="AC25" s="17" t="s">
        <v>52</v>
      </c>
      <c r="AD25" s="70" t="s">
        <v>20</v>
      </c>
      <c r="AE25" s="71"/>
      <c r="AF25" s="15" t="s">
        <v>18</v>
      </c>
      <c r="AG25" s="16" t="s">
        <v>19</v>
      </c>
      <c r="AH25" s="17" t="s">
        <v>52</v>
      </c>
      <c r="AI25" s="70" t="s">
        <v>20</v>
      </c>
      <c r="AJ25" s="71"/>
      <c r="AL25" s="16" t="s">
        <v>18</v>
      </c>
      <c r="AM25" s="16" t="s">
        <v>19</v>
      </c>
      <c r="AN25" s="17" t="s">
        <v>52</v>
      </c>
      <c r="AO25" s="63" t="s">
        <v>21</v>
      </c>
      <c r="AP25" s="57"/>
    </row>
    <row r="26" spans="1:42" s="19" customFormat="1" ht="17.25" customHeight="1" thickTop="1" thickBot="1" x14ac:dyDescent="0.25">
      <c r="A26" s="58" t="s">
        <v>22</v>
      </c>
      <c r="B26" s="58"/>
      <c r="C26" s="18">
        <v>1</v>
      </c>
      <c r="D26" s="19">
        <v>5</v>
      </c>
      <c r="E26" s="19">
        <v>600</v>
      </c>
      <c r="F26" s="20">
        <v>18800</v>
      </c>
      <c r="G26" s="21">
        <v>236</v>
      </c>
      <c r="H26" s="19">
        <f>G26/$D26</f>
        <v>47.2</v>
      </c>
      <c r="I26" s="22">
        <f>(G26*$E26/$F26)/$D26</f>
        <v>1.5063829787234044</v>
      </c>
      <c r="J26" s="19">
        <f>AVERAGE(H26:H28)</f>
        <v>54.933333333333337</v>
      </c>
      <c r="K26" s="23">
        <f>AVERAGE(I26:I28)</f>
        <v>1.7531914893617024</v>
      </c>
      <c r="L26" s="21"/>
      <c r="M26" s="19">
        <f>L26/$D26</f>
        <v>0</v>
      </c>
      <c r="N26" s="22">
        <f>(L26*$E26/$F26)/$D26</f>
        <v>0</v>
      </c>
      <c r="O26" s="19">
        <f>AVERAGE(M26:M28)</f>
        <v>0</v>
      </c>
      <c r="P26" s="23">
        <f>AVERAGE(N26:N28)</f>
        <v>0</v>
      </c>
      <c r="Q26" s="21"/>
      <c r="R26" s="19">
        <f>Q26/$D26</f>
        <v>0</v>
      </c>
      <c r="S26" s="22">
        <f>(Q26*$E26/$F26)/$D26</f>
        <v>0</v>
      </c>
      <c r="T26" s="19">
        <f>AVERAGE(R26:R28)</f>
        <v>0</v>
      </c>
      <c r="U26" s="23">
        <f>AVERAGE(S26:S28)</f>
        <v>0</v>
      </c>
      <c r="V26" s="21"/>
      <c r="W26" s="19">
        <f>V26/$D26</f>
        <v>0</v>
      </c>
      <c r="X26" s="22">
        <f>(V26*$E26/$F26)/$D26</f>
        <v>0</v>
      </c>
      <c r="Y26" s="19">
        <f>AVERAGE(W26:W28)</f>
        <v>0</v>
      </c>
      <c r="Z26" s="23">
        <f>AVERAGE(X26:X28)</f>
        <v>0</v>
      </c>
      <c r="AA26" s="21"/>
      <c r="AB26" s="19">
        <f>AA26/$D26</f>
        <v>0</v>
      </c>
      <c r="AC26" s="22">
        <f>(AA26*$E26/$F26)/$D26</f>
        <v>0</v>
      </c>
      <c r="AD26" s="19">
        <f>AVERAGE(AB26:AB28)</f>
        <v>0</v>
      </c>
      <c r="AE26" s="23">
        <f>AVERAGE(AC26:AC28)</f>
        <v>0</v>
      </c>
      <c r="AF26" s="21">
        <v>1180</v>
      </c>
      <c r="AG26" s="19">
        <f>AF26/$D26</f>
        <v>236</v>
      </c>
      <c r="AH26" s="22">
        <f>(AF26*$E26/$F26)/$D26</f>
        <v>7.5319148936170208</v>
      </c>
      <c r="AI26" s="19">
        <f>AVERAGE(AG26:AG28)</f>
        <v>238.93333333333331</v>
      </c>
      <c r="AJ26" s="23">
        <f>AVERAGE(AH26:AH28)</f>
        <v>7.6255319148936165</v>
      </c>
      <c r="AK26" s="18">
        <v>1</v>
      </c>
      <c r="AL26" s="24">
        <f>G26+L26+Q26+V26+AA26+AF26</f>
        <v>1416</v>
      </c>
      <c r="AM26" s="24">
        <f>H26+M26+R26+W26+AB26+AG26</f>
        <v>283.2</v>
      </c>
      <c r="AN26" s="25">
        <f>I26+N26+S26+X26+AC26+AH26</f>
        <v>9.0382978723404257</v>
      </c>
      <c r="AO26" s="19">
        <f>AVERAGE(AM26:AM28)</f>
        <v>293.86666666666667</v>
      </c>
      <c r="AP26" s="23">
        <f>AVERAGE(AN26:AN28)</f>
        <v>9.378723404255318</v>
      </c>
    </row>
    <row r="27" spans="1:42" s="19" customFormat="1" ht="17" thickTop="1" thickBot="1" x14ac:dyDescent="0.25">
      <c r="A27" s="59"/>
      <c r="B27" s="59"/>
      <c r="C27" s="18">
        <v>2</v>
      </c>
      <c r="D27" s="19">
        <v>5</v>
      </c>
      <c r="E27" s="19">
        <v>600</v>
      </c>
      <c r="F27" s="20">
        <v>18800</v>
      </c>
      <c r="G27" s="21">
        <v>256</v>
      </c>
      <c r="H27" s="19">
        <f t="shared" ref="H27:H40" si="0">G27/$D27</f>
        <v>51.2</v>
      </c>
      <c r="I27" s="22">
        <f t="shared" ref="I27:I34" si="1">(G27*$E27/$F27)/$D27</f>
        <v>1.6340425531914893</v>
      </c>
      <c r="K27" s="26">
        <f>STDEV(I26:I28)</f>
        <v>0.32329225384208321</v>
      </c>
      <c r="L27" s="21"/>
      <c r="M27" s="19">
        <f t="shared" ref="M27:M40" si="2">L27/$D27</f>
        <v>0</v>
      </c>
      <c r="N27" s="22">
        <f t="shared" ref="N27:N40" si="3">(L27*$E27/$F27)/$D27</f>
        <v>0</v>
      </c>
      <c r="P27" s="26">
        <f>STDEV(N26:N28)</f>
        <v>0</v>
      </c>
      <c r="Q27" s="21"/>
      <c r="R27" s="19">
        <f t="shared" ref="R27:R40" si="4">Q27/$D27</f>
        <v>0</v>
      </c>
      <c r="S27" s="22">
        <f t="shared" ref="S27:S40" si="5">(Q27*$E27/$F27)/$D27</f>
        <v>0</v>
      </c>
      <c r="U27" s="26">
        <f>STDEV(S26:S28)</f>
        <v>0</v>
      </c>
      <c r="V27" s="21"/>
      <c r="W27" s="19">
        <f t="shared" ref="W27:W40" si="6">V27/$D27</f>
        <v>0</v>
      </c>
      <c r="X27" s="22">
        <f t="shared" ref="X27:X40" si="7">(V27*$E27/$F27)/$D27</f>
        <v>0</v>
      </c>
      <c r="Z27" s="26">
        <f>STDEV(X26:X28)</f>
        <v>0</v>
      </c>
      <c r="AA27" s="21"/>
      <c r="AB27" s="19">
        <f t="shared" ref="AB27:AB40" si="8">AA27/$D27</f>
        <v>0</v>
      </c>
      <c r="AC27" s="22">
        <f t="shared" ref="AC27:AC40" si="9">(AA27*$E27/$F27)/$D27</f>
        <v>0</v>
      </c>
      <c r="AE27" s="26">
        <f>STDEV(AC26:AC28)</f>
        <v>0</v>
      </c>
      <c r="AF27" s="21">
        <v>1410</v>
      </c>
      <c r="AG27" s="19">
        <f t="shared" ref="AG27:AG40" si="10">AF27/$D27</f>
        <v>282</v>
      </c>
      <c r="AH27" s="22">
        <f t="shared" ref="AH27:AH40" si="11">(AF27*$E27/$F27)/$D27</f>
        <v>9</v>
      </c>
      <c r="AJ27" s="26">
        <f>STDEV(AH26:AH28)</f>
        <v>1.3301327210776066</v>
      </c>
      <c r="AK27" s="18">
        <v>2</v>
      </c>
      <c r="AL27" s="27">
        <f t="shared" ref="AL27:AN40" si="12">G27+L27+Q27+V27+AA27+AF27</f>
        <v>1666</v>
      </c>
      <c r="AM27" s="27">
        <f t="shared" si="12"/>
        <v>333.2</v>
      </c>
      <c r="AN27" s="28">
        <f t="shared" si="12"/>
        <v>10.63404255319149</v>
      </c>
      <c r="AP27" s="26">
        <f>STDEV(AN26:AN28)</f>
        <v>1.1244434265296868</v>
      </c>
    </row>
    <row r="28" spans="1:42" s="30" customFormat="1" ht="17" thickTop="1" thickBot="1" x14ac:dyDescent="0.25">
      <c r="A28" s="64"/>
      <c r="B28" s="64"/>
      <c r="C28" s="29">
        <v>3</v>
      </c>
      <c r="D28" s="19">
        <v>5</v>
      </c>
      <c r="E28" s="19">
        <v>600</v>
      </c>
      <c r="F28" s="20">
        <v>18800</v>
      </c>
      <c r="G28" s="21">
        <v>332</v>
      </c>
      <c r="H28" s="30">
        <f t="shared" si="0"/>
        <v>66.400000000000006</v>
      </c>
      <c r="I28" s="31">
        <f t="shared" si="1"/>
        <v>2.1191489361702129</v>
      </c>
      <c r="J28" s="19"/>
      <c r="K28" s="32"/>
      <c r="L28" s="21"/>
      <c r="M28" s="30">
        <f t="shared" si="2"/>
        <v>0</v>
      </c>
      <c r="N28" s="31">
        <f t="shared" si="3"/>
        <v>0</v>
      </c>
      <c r="O28" s="19"/>
      <c r="P28" s="32"/>
      <c r="Q28" s="21"/>
      <c r="R28" s="30">
        <f t="shared" si="4"/>
        <v>0</v>
      </c>
      <c r="S28" s="31">
        <f t="shared" si="5"/>
        <v>0</v>
      </c>
      <c r="T28" s="19"/>
      <c r="U28" s="32"/>
      <c r="V28" s="21"/>
      <c r="W28" s="30">
        <f t="shared" si="6"/>
        <v>0</v>
      </c>
      <c r="X28" s="31">
        <f t="shared" si="7"/>
        <v>0</v>
      </c>
      <c r="Y28" s="19"/>
      <c r="Z28" s="32"/>
      <c r="AA28" s="21"/>
      <c r="AB28" s="30">
        <f t="shared" si="8"/>
        <v>0</v>
      </c>
      <c r="AC28" s="31">
        <f t="shared" si="9"/>
        <v>0</v>
      </c>
      <c r="AD28" s="19"/>
      <c r="AE28" s="32"/>
      <c r="AF28" s="21">
        <v>994</v>
      </c>
      <c r="AG28" s="30">
        <f t="shared" si="10"/>
        <v>198.8</v>
      </c>
      <c r="AH28" s="31">
        <f t="shared" si="11"/>
        <v>6.3446808510638295</v>
      </c>
      <c r="AI28" s="19"/>
      <c r="AJ28" s="32"/>
      <c r="AK28" s="29">
        <v>3</v>
      </c>
      <c r="AL28" s="33">
        <f t="shared" si="12"/>
        <v>1326</v>
      </c>
      <c r="AM28" s="33">
        <f t="shared" si="12"/>
        <v>265.20000000000005</v>
      </c>
      <c r="AN28" s="34">
        <f t="shared" si="12"/>
        <v>8.463829787234042</v>
      </c>
      <c r="AO28" s="19"/>
      <c r="AP28" s="32"/>
    </row>
    <row r="29" spans="1:42" s="19" customFormat="1" ht="17" thickTop="1" thickBot="1" x14ac:dyDescent="0.25">
      <c r="A29" s="58" t="s">
        <v>28</v>
      </c>
      <c r="B29" s="58"/>
      <c r="C29" s="35">
        <v>4</v>
      </c>
      <c r="D29" s="19">
        <v>5</v>
      </c>
      <c r="E29" s="19">
        <v>600</v>
      </c>
      <c r="F29" s="20">
        <v>18800</v>
      </c>
      <c r="G29" s="21">
        <v>235</v>
      </c>
      <c r="H29" s="19">
        <f t="shared" si="0"/>
        <v>47</v>
      </c>
      <c r="I29" s="22">
        <f>(G29*$E29/$F29)/$D29</f>
        <v>1.5</v>
      </c>
      <c r="J29" s="19">
        <f>H29/J$26*100</f>
        <v>85.558252427184456</v>
      </c>
      <c r="K29" s="26">
        <f>AVERAGE(J29:J31)</f>
        <v>97.087378640776706</v>
      </c>
      <c r="L29" s="21"/>
      <c r="M29" s="19">
        <f t="shared" si="2"/>
        <v>0</v>
      </c>
      <c r="N29" s="22">
        <f t="shared" si="3"/>
        <v>0</v>
      </c>
      <c r="O29" s="19" t="e">
        <f>M29/O$26*100</f>
        <v>#DIV/0!</v>
      </c>
      <c r="P29" s="26" t="e">
        <f>AVERAGE(O29:O31)</f>
        <v>#DIV/0!</v>
      </c>
      <c r="Q29" s="21"/>
      <c r="R29" s="19">
        <f t="shared" si="4"/>
        <v>0</v>
      </c>
      <c r="S29" s="22">
        <f t="shared" si="5"/>
        <v>0</v>
      </c>
      <c r="T29" s="19" t="e">
        <f>R29/T$26*100</f>
        <v>#DIV/0!</v>
      </c>
      <c r="U29" s="26" t="e">
        <f>AVERAGE(T29:T31)</f>
        <v>#DIV/0!</v>
      </c>
      <c r="V29" s="21"/>
      <c r="W29" s="19">
        <f t="shared" si="6"/>
        <v>0</v>
      </c>
      <c r="X29" s="22">
        <f t="shared" si="7"/>
        <v>0</v>
      </c>
      <c r="Y29" s="19" t="e">
        <f>W29/Y$26*100</f>
        <v>#DIV/0!</v>
      </c>
      <c r="Z29" s="26" t="e">
        <f>AVERAGE(Y29:Y31)</f>
        <v>#DIV/0!</v>
      </c>
      <c r="AA29" s="21"/>
      <c r="AB29" s="19">
        <f t="shared" si="8"/>
        <v>0</v>
      </c>
      <c r="AC29" s="22">
        <f t="shared" si="9"/>
        <v>0</v>
      </c>
      <c r="AD29" s="19" t="e">
        <f>AB29/AD$26*100</f>
        <v>#DIV/0!</v>
      </c>
      <c r="AE29" s="26" t="e">
        <f>AVERAGE(AD29:AD31)</f>
        <v>#DIV/0!</v>
      </c>
      <c r="AF29" s="21">
        <v>387</v>
      </c>
      <c r="AG29" s="19">
        <f t="shared" si="10"/>
        <v>77.400000000000006</v>
      </c>
      <c r="AH29" s="22">
        <f t="shared" si="11"/>
        <v>2.4702127659574469</v>
      </c>
      <c r="AI29" s="19">
        <f>AG29/AI$26*100</f>
        <v>32.393973214285722</v>
      </c>
      <c r="AJ29" s="26">
        <f>AVERAGE(AI29:AI31)</f>
        <v>31.556919642857149</v>
      </c>
      <c r="AK29" s="35">
        <v>4</v>
      </c>
      <c r="AL29" s="24">
        <f t="shared" si="12"/>
        <v>622</v>
      </c>
      <c r="AM29" s="24">
        <f t="shared" si="12"/>
        <v>124.4</v>
      </c>
      <c r="AN29" s="25">
        <f t="shared" si="12"/>
        <v>3.9702127659574469</v>
      </c>
      <c r="AO29" s="19">
        <f>AM29/AO$26*100</f>
        <v>42.332123411978223</v>
      </c>
      <c r="AP29" s="26">
        <f>AVERAGE(AO29:AO31)</f>
        <v>43.806715063520869</v>
      </c>
    </row>
    <row r="30" spans="1:42" s="19" customFormat="1" ht="17" thickTop="1" thickBot="1" x14ac:dyDescent="0.25">
      <c r="A30" s="59"/>
      <c r="B30" s="59"/>
      <c r="C30" s="35">
        <v>5</v>
      </c>
      <c r="D30" s="19">
        <v>5</v>
      </c>
      <c r="E30" s="19">
        <v>600</v>
      </c>
      <c r="F30" s="20">
        <v>18800</v>
      </c>
      <c r="G30" s="21">
        <v>128</v>
      </c>
      <c r="H30" s="19">
        <f t="shared" si="0"/>
        <v>25.6</v>
      </c>
      <c r="I30" s="22">
        <f t="shared" si="1"/>
        <v>0.81702127659574464</v>
      </c>
      <c r="J30" s="19">
        <f t="shared" ref="J30:J37" si="13">H30/J$26*100</f>
        <v>46.601941747572816</v>
      </c>
      <c r="K30" s="26">
        <f>STDEV(J29:J31)</f>
        <v>57.129266260268956</v>
      </c>
      <c r="L30" s="21"/>
      <c r="M30" s="19">
        <f t="shared" si="2"/>
        <v>0</v>
      </c>
      <c r="N30" s="22">
        <f t="shared" si="3"/>
        <v>0</v>
      </c>
      <c r="O30" s="19" t="e">
        <f t="shared" ref="O30:O40" si="14">M30/O$26*100</f>
        <v>#DIV/0!</v>
      </c>
      <c r="P30" s="26" t="e">
        <f>STDEV(O29:O31)</f>
        <v>#DIV/0!</v>
      </c>
      <c r="Q30" s="21"/>
      <c r="R30" s="19">
        <f t="shared" si="4"/>
        <v>0</v>
      </c>
      <c r="S30" s="22">
        <f t="shared" si="5"/>
        <v>0</v>
      </c>
      <c r="T30" s="19" t="e">
        <f t="shared" ref="T30:T40" si="15">R30/T$26*100</f>
        <v>#DIV/0!</v>
      </c>
      <c r="U30" s="26" t="e">
        <f>STDEV(T29:T31)</f>
        <v>#DIV/0!</v>
      </c>
      <c r="V30" s="21"/>
      <c r="W30" s="19">
        <f t="shared" si="6"/>
        <v>0</v>
      </c>
      <c r="X30" s="22">
        <f t="shared" si="7"/>
        <v>0</v>
      </c>
      <c r="Y30" s="19" t="e">
        <f t="shared" ref="Y30:Y40" si="16">W30/Y$26*100</f>
        <v>#DIV/0!</v>
      </c>
      <c r="Z30" s="26" t="e">
        <f>STDEV(Y29:Y31)</f>
        <v>#DIV/0!</v>
      </c>
      <c r="AA30" s="21"/>
      <c r="AB30" s="19">
        <f t="shared" si="8"/>
        <v>0</v>
      </c>
      <c r="AC30" s="22">
        <f t="shared" si="9"/>
        <v>0</v>
      </c>
      <c r="AD30" s="19" t="e">
        <f t="shared" ref="AD30:AD40" si="17">AB30/AD$26*100</f>
        <v>#DIV/0!</v>
      </c>
      <c r="AE30" s="26" t="e">
        <f>STDEV(AD29:AD31)</f>
        <v>#DIV/0!</v>
      </c>
      <c r="AF30" s="21">
        <v>370</v>
      </c>
      <c r="AG30" s="19">
        <f t="shared" si="10"/>
        <v>74</v>
      </c>
      <c r="AH30" s="22">
        <f t="shared" si="11"/>
        <v>2.3617021276595742</v>
      </c>
      <c r="AI30" s="19">
        <f t="shared" ref="AI30:AI40" si="18">AG30/AI$26*100</f>
        <v>30.970982142857146</v>
      </c>
      <c r="AJ30" s="26">
        <f>STDEV(AI29:AI31)</f>
        <v>0.74398948805655285</v>
      </c>
      <c r="AK30" s="35">
        <v>5</v>
      </c>
      <c r="AL30" s="27">
        <f t="shared" si="12"/>
        <v>498</v>
      </c>
      <c r="AM30" s="27">
        <f t="shared" si="12"/>
        <v>99.6</v>
      </c>
      <c r="AN30" s="28">
        <f t="shared" si="12"/>
        <v>3.1787234042553187</v>
      </c>
      <c r="AO30" s="19">
        <f t="shared" ref="AO30:AO40" si="19">AM30/AO$26*100</f>
        <v>33.892921960072592</v>
      </c>
      <c r="AP30" s="26">
        <f>STDEV(AO29:AO31)</f>
        <v>10.727372035230436</v>
      </c>
    </row>
    <row r="31" spans="1:42" s="30" customFormat="1" ht="17" thickTop="1" thickBot="1" x14ac:dyDescent="0.25">
      <c r="A31" s="60"/>
      <c r="B31" s="60"/>
      <c r="C31" s="36">
        <v>6</v>
      </c>
      <c r="D31" s="19">
        <v>5</v>
      </c>
      <c r="E31" s="19">
        <v>600</v>
      </c>
      <c r="F31" s="20">
        <v>18800</v>
      </c>
      <c r="G31" s="21">
        <v>437</v>
      </c>
      <c r="H31" s="30">
        <f t="shared" si="0"/>
        <v>87.4</v>
      </c>
      <c r="I31" s="31">
        <f t="shared" si="1"/>
        <v>2.7893617021276595</v>
      </c>
      <c r="J31" s="19">
        <f t="shared" si="13"/>
        <v>159.10194174757282</v>
      </c>
      <c r="K31" s="32">
        <f>STDEV(I29:I31)</f>
        <v>1.0015854340098214</v>
      </c>
      <c r="L31" s="21"/>
      <c r="M31" s="30">
        <f t="shared" si="2"/>
        <v>0</v>
      </c>
      <c r="N31" s="31">
        <f t="shared" si="3"/>
        <v>0</v>
      </c>
      <c r="O31" s="19" t="e">
        <f t="shared" si="14"/>
        <v>#DIV/0!</v>
      </c>
      <c r="P31" s="32">
        <f>STDEV(N29:N31)</f>
        <v>0</v>
      </c>
      <c r="Q31" s="21"/>
      <c r="R31" s="30">
        <f t="shared" si="4"/>
        <v>0</v>
      </c>
      <c r="S31" s="31">
        <f t="shared" si="5"/>
        <v>0</v>
      </c>
      <c r="T31" s="19" t="e">
        <f t="shared" si="15"/>
        <v>#DIV/0!</v>
      </c>
      <c r="U31" s="32">
        <f>STDEV(S29:S31)</f>
        <v>0</v>
      </c>
      <c r="V31" s="21"/>
      <c r="W31" s="30">
        <f t="shared" si="6"/>
        <v>0</v>
      </c>
      <c r="X31" s="31">
        <f t="shared" si="7"/>
        <v>0</v>
      </c>
      <c r="Y31" s="19" t="e">
        <f t="shared" si="16"/>
        <v>#DIV/0!</v>
      </c>
      <c r="Z31" s="32">
        <f>STDEV(X29:X31)</f>
        <v>0</v>
      </c>
      <c r="AA31" s="21"/>
      <c r="AB31" s="30">
        <f t="shared" si="8"/>
        <v>0</v>
      </c>
      <c r="AC31" s="31">
        <f t="shared" si="9"/>
        <v>0</v>
      </c>
      <c r="AD31" s="19" t="e">
        <f t="shared" si="17"/>
        <v>#DIV/0!</v>
      </c>
      <c r="AE31" s="32">
        <f>STDEV(AC29:AC31)</f>
        <v>0</v>
      </c>
      <c r="AF31" s="21">
        <v>374</v>
      </c>
      <c r="AG31" s="30">
        <f t="shared" si="10"/>
        <v>74.8</v>
      </c>
      <c r="AH31" s="31">
        <f t="shared" si="11"/>
        <v>2.3872340425531915</v>
      </c>
      <c r="AI31" s="19">
        <f t="shared" si="18"/>
        <v>31.305803571428577</v>
      </c>
      <c r="AJ31" s="32">
        <f>STDEV(AH29:AH31)</f>
        <v>5.6733155855206024E-2</v>
      </c>
      <c r="AK31" s="36">
        <v>6</v>
      </c>
      <c r="AL31" s="33">
        <f t="shared" si="12"/>
        <v>811</v>
      </c>
      <c r="AM31" s="33">
        <f t="shared" si="12"/>
        <v>162.19999999999999</v>
      </c>
      <c r="AN31" s="34">
        <f t="shared" si="12"/>
        <v>5.176595744680851</v>
      </c>
      <c r="AO31" s="19">
        <f t="shared" si="19"/>
        <v>55.195099818511792</v>
      </c>
      <c r="AP31" s="32">
        <f>STDEV(AN29:AN31)</f>
        <v>1.0060905517296945</v>
      </c>
    </row>
    <row r="32" spans="1:42" s="19" customFormat="1" ht="15" customHeight="1" thickBot="1" x14ac:dyDescent="0.25">
      <c r="A32" s="65" t="s">
        <v>55</v>
      </c>
      <c r="B32" s="65"/>
      <c r="C32" s="51">
        <v>7</v>
      </c>
      <c r="D32" s="19">
        <v>5</v>
      </c>
      <c r="E32" s="19">
        <v>600</v>
      </c>
      <c r="F32" s="20">
        <v>18800</v>
      </c>
      <c r="G32" s="21">
        <v>159</v>
      </c>
      <c r="H32" s="19">
        <f t="shared" si="0"/>
        <v>31.8</v>
      </c>
      <c r="I32" s="22">
        <f t="shared" si="1"/>
        <v>1.0148936170212766</v>
      </c>
      <c r="J32" s="19">
        <f t="shared" si="13"/>
        <v>57.88834951456311</v>
      </c>
      <c r="K32" s="26">
        <f>AVERAGE(J32:J34)</f>
        <v>119.90291262135922</v>
      </c>
      <c r="L32" s="21"/>
      <c r="M32" s="19">
        <f t="shared" si="2"/>
        <v>0</v>
      </c>
      <c r="N32" s="22">
        <f t="shared" si="3"/>
        <v>0</v>
      </c>
      <c r="O32" s="19" t="e">
        <f t="shared" si="14"/>
        <v>#DIV/0!</v>
      </c>
      <c r="P32" s="26" t="e">
        <f>AVERAGE(O32:O34)</f>
        <v>#DIV/0!</v>
      </c>
      <c r="Q32" s="21"/>
      <c r="R32" s="19">
        <f t="shared" si="4"/>
        <v>0</v>
      </c>
      <c r="S32" s="22">
        <f t="shared" si="5"/>
        <v>0</v>
      </c>
      <c r="T32" s="19" t="e">
        <f t="shared" si="15"/>
        <v>#DIV/0!</v>
      </c>
      <c r="U32" s="26" t="e">
        <f>AVERAGE(T32:T34)</f>
        <v>#DIV/0!</v>
      </c>
      <c r="V32" s="21"/>
      <c r="W32" s="19">
        <f t="shared" si="6"/>
        <v>0</v>
      </c>
      <c r="X32" s="22">
        <f t="shared" si="7"/>
        <v>0</v>
      </c>
      <c r="Y32" s="19" t="e">
        <f t="shared" si="16"/>
        <v>#DIV/0!</v>
      </c>
      <c r="Z32" s="26" t="e">
        <f>AVERAGE(Y32:Y34)</f>
        <v>#DIV/0!</v>
      </c>
      <c r="AA32" s="21"/>
      <c r="AB32" s="19">
        <f t="shared" si="8"/>
        <v>0</v>
      </c>
      <c r="AC32" s="22">
        <f t="shared" si="9"/>
        <v>0</v>
      </c>
      <c r="AD32" s="19" t="e">
        <f t="shared" si="17"/>
        <v>#DIV/0!</v>
      </c>
      <c r="AE32" s="26" t="e">
        <f>AVERAGE(AD32:AD34)</f>
        <v>#DIV/0!</v>
      </c>
      <c r="AF32" s="21">
        <v>801</v>
      </c>
      <c r="AG32" s="19">
        <f t="shared" si="10"/>
        <v>160.19999999999999</v>
      </c>
      <c r="AH32" s="22">
        <f t="shared" si="11"/>
        <v>5.1127659574468085</v>
      </c>
      <c r="AI32" s="19">
        <f t="shared" si="18"/>
        <v>67.047991071428569</v>
      </c>
      <c r="AJ32" s="26">
        <f>AVERAGE(AI32:AI34)</f>
        <v>49.330357142857146</v>
      </c>
      <c r="AK32" s="51">
        <v>7</v>
      </c>
      <c r="AL32" s="24">
        <f t="shared" si="12"/>
        <v>960</v>
      </c>
      <c r="AM32" s="24">
        <f t="shared" si="12"/>
        <v>192</v>
      </c>
      <c r="AN32" s="25">
        <f t="shared" si="12"/>
        <v>6.1276595744680851</v>
      </c>
      <c r="AO32" s="19">
        <f t="shared" si="19"/>
        <v>65.335753176043553</v>
      </c>
      <c r="AP32" s="26">
        <f>AVERAGE(AO32:AO34)</f>
        <v>62.522686025408348</v>
      </c>
    </row>
    <row r="33" spans="1:42" s="19" customFormat="1" ht="15.5" customHeight="1" thickTop="1" thickBot="1" x14ac:dyDescent="0.25">
      <c r="A33" s="59"/>
      <c r="B33" s="59"/>
      <c r="C33" s="51">
        <v>8</v>
      </c>
      <c r="D33" s="19">
        <v>5</v>
      </c>
      <c r="E33" s="19">
        <v>600</v>
      </c>
      <c r="F33" s="20">
        <v>18800</v>
      </c>
      <c r="G33" s="21">
        <v>401</v>
      </c>
      <c r="H33" s="19">
        <f t="shared" si="0"/>
        <v>80.2</v>
      </c>
      <c r="I33" s="22">
        <f t="shared" si="1"/>
        <v>2.5595744680851062</v>
      </c>
      <c r="J33" s="19">
        <f t="shared" si="13"/>
        <v>145.99514563106794</v>
      </c>
      <c r="K33" s="26">
        <f>STDEV(J32:J34)</f>
        <v>53.930624233193491</v>
      </c>
      <c r="L33" s="21"/>
      <c r="M33" s="19">
        <f t="shared" si="2"/>
        <v>0</v>
      </c>
      <c r="N33" s="22">
        <f t="shared" si="3"/>
        <v>0</v>
      </c>
      <c r="O33" s="19" t="e">
        <f t="shared" si="14"/>
        <v>#DIV/0!</v>
      </c>
      <c r="P33" s="26" t="e">
        <f>STDEV(O32:O34)</f>
        <v>#DIV/0!</v>
      </c>
      <c r="Q33" s="21"/>
      <c r="R33" s="19">
        <f t="shared" si="4"/>
        <v>0</v>
      </c>
      <c r="S33" s="22">
        <f t="shared" si="5"/>
        <v>0</v>
      </c>
      <c r="T33" s="19" t="e">
        <f t="shared" si="15"/>
        <v>#DIV/0!</v>
      </c>
      <c r="U33" s="26" t="e">
        <f>STDEV(T32:T34)</f>
        <v>#DIV/0!</v>
      </c>
      <c r="V33" s="21"/>
      <c r="W33" s="19">
        <f t="shared" si="6"/>
        <v>0</v>
      </c>
      <c r="X33" s="22">
        <f t="shared" si="7"/>
        <v>0</v>
      </c>
      <c r="Y33" s="19" t="e">
        <f t="shared" si="16"/>
        <v>#DIV/0!</v>
      </c>
      <c r="Z33" s="26" t="e">
        <f>STDEV(Y32:Y34)</f>
        <v>#DIV/0!</v>
      </c>
      <c r="AA33" s="21"/>
      <c r="AB33" s="19">
        <f t="shared" si="8"/>
        <v>0</v>
      </c>
      <c r="AC33" s="22">
        <f t="shared" si="9"/>
        <v>0</v>
      </c>
      <c r="AD33" s="19" t="e">
        <f t="shared" si="17"/>
        <v>#DIV/0!</v>
      </c>
      <c r="AE33" s="26" t="e">
        <f>STDEV(AD32:AD34)</f>
        <v>#DIV/0!</v>
      </c>
      <c r="AF33" s="21">
        <v>580</v>
      </c>
      <c r="AG33" s="19">
        <f t="shared" si="10"/>
        <v>116</v>
      </c>
      <c r="AH33" s="22">
        <f t="shared" si="11"/>
        <v>3.7021276595744679</v>
      </c>
      <c r="AI33" s="19">
        <f t="shared" si="18"/>
        <v>48.549107142857146</v>
      </c>
      <c r="AJ33" s="26">
        <f>STDEV(AI32:AI34)</f>
        <v>17.340213438209702</v>
      </c>
      <c r="AK33" s="51">
        <v>8</v>
      </c>
      <c r="AL33" s="27">
        <f t="shared" si="12"/>
        <v>981</v>
      </c>
      <c r="AM33" s="27">
        <f t="shared" si="12"/>
        <v>196.2</v>
      </c>
      <c r="AN33" s="28">
        <f t="shared" si="12"/>
        <v>6.2617021276595741</v>
      </c>
      <c r="AO33" s="19">
        <f t="shared" si="19"/>
        <v>66.764972776769511</v>
      </c>
      <c r="AP33" s="26">
        <f>STDEV(AO32:AO34)</f>
        <v>6.151762444908484</v>
      </c>
    </row>
    <row r="34" spans="1:42" s="30" customFormat="1" ht="15.5" customHeight="1" thickTop="1" thickBot="1" x14ac:dyDescent="0.25">
      <c r="A34" s="64"/>
      <c r="B34" s="64"/>
      <c r="C34" s="52">
        <v>9</v>
      </c>
      <c r="D34" s="19">
        <v>5</v>
      </c>
      <c r="E34" s="19">
        <v>600</v>
      </c>
      <c r="F34" s="20">
        <v>18800</v>
      </c>
      <c r="G34" s="21">
        <v>428</v>
      </c>
      <c r="H34" s="30">
        <f t="shared" si="0"/>
        <v>85.6</v>
      </c>
      <c r="I34" s="31">
        <f t="shared" si="1"/>
        <v>2.731914893617021</v>
      </c>
      <c r="J34" s="19">
        <f>H34/J$26*100</f>
        <v>155.82524271844659</v>
      </c>
      <c r="K34" s="32">
        <f>STDEV(I32:I34)</f>
        <v>0.94550711421598854</v>
      </c>
      <c r="L34" s="21"/>
      <c r="M34" s="30">
        <f t="shared" si="2"/>
        <v>0</v>
      </c>
      <c r="N34" s="31">
        <f t="shared" si="3"/>
        <v>0</v>
      </c>
      <c r="O34" s="19" t="e">
        <f t="shared" si="14"/>
        <v>#DIV/0!</v>
      </c>
      <c r="P34" s="32">
        <f>STDEV(N32:N34)</f>
        <v>0</v>
      </c>
      <c r="Q34" s="21"/>
      <c r="R34" s="30">
        <f t="shared" si="4"/>
        <v>0</v>
      </c>
      <c r="S34" s="31">
        <f t="shared" si="5"/>
        <v>0</v>
      </c>
      <c r="T34" s="19" t="e">
        <f t="shared" si="15"/>
        <v>#DIV/0!</v>
      </c>
      <c r="U34" s="32">
        <f>STDEV(S32:S34)</f>
        <v>0</v>
      </c>
      <c r="V34" s="21"/>
      <c r="W34" s="30">
        <f t="shared" si="6"/>
        <v>0</v>
      </c>
      <c r="X34" s="31">
        <f t="shared" si="7"/>
        <v>0</v>
      </c>
      <c r="Y34" s="19" t="e">
        <f t="shared" si="16"/>
        <v>#DIV/0!</v>
      </c>
      <c r="Z34" s="32">
        <f>STDEV(X32:X34)</f>
        <v>0</v>
      </c>
      <c r="AA34" s="21"/>
      <c r="AB34" s="30">
        <f t="shared" si="8"/>
        <v>0</v>
      </c>
      <c r="AC34" s="31">
        <f t="shared" si="9"/>
        <v>0</v>
      </c>
      <c r="AD34" s="19" t="e">
        <f t="shared" si="17"/>
        <v>#DIV/0!</v>
      </c>
      <c r="AE34" s="32">
        <f>STDEV(AC32:AC34)</f>
        <v>0</v>
      </c>
      <c r="AF34" s="21">
        <v>387</v>
      </c>
      <c r="AG34" s="30">
        <f t="shared" si="10"/>
        <v>77.400000000000006</v>
      </c>
      <c r="AH34" s="31">
        <f t="shared" si="11"/>
        <v>2.4702127659574469</v>
      </c>
      <c r="AI34" s="19">
        <f t="shared" si="18"/>
        <v>32.393973214285722</v>
      </c>
      <c r="AJ34" s="32">
        <f>STDEV(AH32:AH34)</f>
        <v>1.3222835098413543</v>
      </c>
      <c r="AK34" s="52">
        <v>9</v>
      </c>
      <c r="AL34" s="33">
        <f t="shared" si="12"/>
        <v>815</v>
      </c>
      <c r="AM34" s="33">
        <f t="shared" si="12"/>
        <v>163</v>
      </c>
      <c r="AN34" s="34">
        <f t="shared" si="12"/>
        <v>5.2021276595744679</v>
      </c>
      <c r="AO34" s="19">
        <f t="shared" si="19"/>
        <v>55.467332123411971</v>
      </c>
      <c r="AP34" s="32">
        <f>STDEV(AN32:AN34)</f>
        <v>0.57695678419482088</v>
      </c>
    </row>
    <row r="35" spans="1:42" s="19" customFormat="1" ht="17" thickTop="1" thickBot="1" x14ac:dyDescent="0.25">
      <c r="A35" s="58" t="s">
        <v>30</v>
      </c>
      <c r="B35" s="58"/>
      <c r="C35" s="46">
        <v>10</v>
      </c>
      <c r="D35" s="19">
        <v>5</v>
      </c>
      <c r="E35" s="19">
        <v>600</v>
      </c>
      <c r="F35" s="20">
        <v>18800</v>
      </c>
      <c r="G35" s="21">
        <v>331</v>
      </c>
      <c r="H35" s="19">
        <f t="shared" si="0"/>
        <v>66.2</v>
      </c>
      <c r="I35" s="22">
        <f t="shared" ref="I35:I40" si="20">(G35*$E35/$F35)/$D35</f>
        <v>2.1127659574468085</v>
      </c>
      <c r="J35" s="19">
        <f t="shared" si="13"/>
        <v>120.50970873786409</v>
      </c>
      <c r="K35" s="26">
        <f>AVERAGE(J35:J37)</f>
        <v>123.42233009708737</v>
      </c>
      <c r="L35" s="21"/>
      <c r="M35" s="19">
        <f t="shared" si="2"/>
        <v>0</v>
      </c>
      <c r="N35" s="22">
        <f t="shared" si="3"/>
        <v>0</v>
      </c>
      <c r="O35" s="19" t="e">
        <f t="shared" si="14"/>
        <v>#DIV/0!</v>
      </c>
      <c r="P35" s="26" t="e">
        <f>AVERAGE(O35:O37)</f>
        <v>#DIV/0!</v>
      </c>
      <c r="Q35" s="21"/>
      <c r="R35" s="19">
        <f t="shared" si="4"/>
        <v>0</v>
      </c>
      <c r="S35" s="22">
        <f t="shared" si="5"/>
        <v>0</v>
      </c>
      <c r="T35" s="19" t="e">
        <f t="shared" si="15"/>
        <v>#DIV/0!</v>
      </c>
      <c r="U35" s="26" t="e">
        <f>AVERAGE(T35:T37)</f>
        <v>#DIV/0!</v>
      </c>
      <c r="V35" s="21"/>
      <c r="W35" s="19">
        <f t="shared" si="6"/>
        <v>0</v>
      </c>
      <c r="X35" s="22">
        <f t="shared" si="7"/>
        <v>0</v>
      </c>
      <c r="Y35" s="19" t="e">
        <f t="shared" si="16"/>
        <v>#DIV/0!</v>
      </c>
      <c r="Z35" s="26" t="e">
        <f>AVERAGE(Y35:Y37)</f>
        <v>#DIV/0!</v>
      </c>
      <c r="AA35" s="21"/>
      <c r="AB35" s="19">
        <f t="shared" si="8"/>
        <v>0</v>
      </c>
      <c r="AC35" s="22">
        <f t="shared" si="9"/>
        <v>0</v>
      </c>
      <c r="AD35" s="19" t="e">
        <f t="shared" si="17"/>
        <v>#DIV/0!</v>
      </c>
      <c r="AE35" s="26" t="e">
        <f>AVERAGE(AD35:AD37)</f>
        <v>#DIV/0!</v>
      </c>
      <c r="AF35" s="21">
        <v>1260</v>
      </c>
      <c r="AG35" s="19">
        <f t="shared" si="10"/>
        <v>252</v>
      </c>
      <c r="AH35" s="22">
        <f t="shared" si="11"/>
        <v>8.0425531914893611</v>
      </c>
      <c r="AI35" s="19">
        <f t="shared" si="18"/>
        <v>105.46875</v>
      </c>
      <c r="AJ35" s="26">
        <f>AVERAGE(AI35:AI37)</f>
        <v>91.294642857142875</v>
      </c>
      <c r="AK35" s="46">
        <v>10</v>
      </c>
      <c r="AL35" s="24">
        <f t="shared" si="12"/>
        <v>1591</v>
      </c>
      <c r="AM35" s="24">
        <f t="shared" si="12"/>
        <v>318.2</v>
      </c>
      <c r="AN35" s="25">
        <f t="shared" si="12"/>
        <v>10.155319148936169</v>
      </c>
      <c r="AO35" s="19">
        <f t="shared" si="19"/>
        <v>108.28039927404718</v>
      </c>
      <c r="AP35" s="26">
        <f>AVERAGE(AO35:AO37)</f>
        <v>97.300362976406518</v>
      </c>
    </row>
    <row r="36" spans="1:42" s="19" customFormat="1" ht="17" thickTop="1" thickBot="1" x14ac:dyDescent="0.25">
      <c r="A36" s="59"/>
      <c r="B36" s="59"/>
      <c r="C36" s="46">
        <v>11</v>
      </c>
      <c r="D36" s="19">
        <v>5</v>
      </c>
      <c r="E36" s="19">
        <v>600</v>
      </c>
      <c r="F36" s="20">
        <v>18800</v>
      </c>
      <c r="G36" s="21">
        <v>270</v>
      </c>
      <c r="H36" s="19">
        <f t="shared" si="0"/>
        <v>54</v>
      </c>
      <c r="I36" s="22">
        <f t="shared" si="20"/>
        <v>1.7234042553191489</v>
      </c>
      <c r="J36" s="19">
        <f t="shared" si="13"/>
        <v>98.300970873786397</v>
      </c>
      <c r="K36" s="26">
        <f>STDEV(J35:J37)</f>
        <v>26.697098341483549</v>
      </c>
      <c r="L36" s="21"/>
      <c r="M36" s="19">
        <f t="shared" si="2"/>
        <v>0</v>
      </c>
      <c r="N36" s="22">
        <f t="shared" si="3"/>
        <v>0</v>
      </c>
      <c r="O36" s="19" t="e">
        <f t="shared" si="14"/>
        <v>#DIV/0!</v>
      </c>
      <c r="P36" s="26" t="e">
        <f>STDEV(O35:O37)</f>
        <v>#DIV/0!</v>
      </c>
      <c r="Q36" s="21"/>
      <c r="R36" s="19">
        <f t="shared" si="4"/>
        <v>0</v>
      </c>
      <c r="S36" s="22">
        <f t="shared" si="5"/>
        <v>0</v>
      </c>
      <c r="T36" s="19" t="e">
        <f t="shared" si="15"/>
        <v>#DIV/0!</v>
      </c>
      <c r="U36" s="26" t="e">
        <f>STDEV(T35:T37)</f>
        <v>#DIV/0!</v>
      </c>
      <c r="V36" s="21"/>
      <c r="W36" s="19">
        <f t="shared" si="6"/>
        <v>0</v>
      </c>
      <c r="X36" s="22">
        <f t="shared" si="7"/>
        <v>0</v>
      </c>
      <c r="Y36" s="19" t="e">
        <f t="shared" si="16"/>
        <v>#DIV/0!</v>
      </c>
      <c r="Z36" s="26" t="e">
        <f>STDEV(Y35:Y37)</f>
        <v>#DIV/0!</v>
      </c>
      <c r="AA36" s="21"/>
      <c r="AB36" s="19">
        <f t="shared" si="8"/>
        <v>0</v>
      </c>
      <c r="AC36" s="22">
        <f t="shared" si="9"/>
        <v>0</v>
      </c>
      <c r="AD36" s="19" t="e">
        <f t="shared" si="17"/>
        <v>#DIV/0!</v>
      </c>
      <c r="AE36" s="26" t="e">
        <f>STDEV(AD35:AD37)</f>
        <v>#DIV/0!</v>
      </c>
      <c r="AF36" s="21">
        <v>922</v>
      </c>
      <c r="AG36" s="19">
        <f t="shared" si="10"/>
        <v>184.4</v>
      </c>
      <c r="AH36" s="22">
        <f t="shared" si="11"/>
        <v>5.8851063829787238</v>
      </c>
      <c r="AI36" s="19">
        <f t="shared" si="18"/>
        <v>77.176339285714306</v>
      </c>
      <c r="AJ36" s="26">
        <f>STDEV(AI35:AI37)</f>
        <v>14.14628790656376</v>
      </c>
      <c r="AK36" s="46">
        <v>11</v>
      </c>
      <c r="AL36" s="27">
        <f t="shared" si="12"/>
        <v>1192</v>
      </c>
      <c r="AM36" s="27">
        <f t="shared" si="12"/>
        <v>238.4</v>
      </c>
      <c r="AN36" s="28">
        <f t="shared" si="12"/>
        <v>7.6085106382978722</v>
      </c>
      <c r="AO36" s="19">
        <f t="shared" si="19"/>
        <v>81.125226860254088</v>
      </c>
      <c r="AP36" s="26">
        <f>STDEV(AO35:AO37)</f>
        <v>14.303588493764014</v>
      </c>
    </row>
    <row r="37" spans="1:42" s="30" customFormat="1" ht="17" thickTop="1" thickBot="1" x14ac:dyDescent="0.25">
      <c r="A37" s="60"/>
      <c r="B37" s="60"/>
      <c r="C37" s="47">
        <v>12</v>
      </c>
      <c r="D37" s="19">
        <v>5</v>
      </c>
      <c r="E37" s="19">
        <v>600</v>
      </c>
      <c r="F37" s="20">
        <v>18800</v>
      </c>
      <c r="G37" s="21">
        <v>416</v>
      </c>
      <c r="H37" s="30">
        <f t="shared" si="0"/>
        <v>83.2</v>
      </c>
      <c r="I37" s="31">
        <f t="shared" si="20"/>
        <v>2.65531914893617</v>
      </c>
      <c r="J37" s="19">
        <f t="shared" si="13"/>
        <v>151.45631067961165</v>
      </c>
      <c r="K37" s="32">
        <f>STDEV(I35:I37)</f>
        <v>0.46805125602941205</v>
      </c>
      <c r="L37" s="21"/>
      <c r="M37" s="30">
        <f t="shared" si="2"/>
        <v>0</v>
      </c>
      <c r="N37" s="31">
        <f t="shared" si="3"/>
        <v>0</v>
      </c>
      <c r="O37" s="19" t="e">
        <f t="shared" si="14"/>
        <v>#DIV/0!</v>
      </c>
      <c r="P37" s="32">
        <f>STDEV(N35:N37)</f>
        <v>0</v>
      </c>
      <c r="Q37" s="21"/>
      <c r="R37" s="30">
        <f t="shared" si="4"/>
        <v>0</v>
      </c>
      <c r="S37" s="31">
        <f t="shared" si="5"/>
        <v>0</v>
      </c>
      <c r="T37" s="19" t="e">
        <f t="shared" si="15"/>
        <v>#DIV/0!</v>
      </c>
      <c r="U37" s="32">
        <f>STDEV(S35:S37)</f>
        <v>0</v>
      </c>
      <c r="V37" s="21"/>
      <c r="W37" s="30">
        <f t="shared" si="6"/>
        <v>0</v>
      </c>
      <c r="X37" s="31">
        <f t="shared" si="7"/>
        <v>0</v>
      </c>
      <c r="Y37" s="19" t="e">
        <f t="shared" si="16"/>
        <v>#DIV/0!</v>
      </c>
      <c r="Z37" s="32">
        <f>STDEV(X35:X37)</f>
        <v>0</v>
      </c>
      <c r="AA37" s="21"/>
      <c r="AB37" s="30">
        <f t="shared" si="8"/>
        <v>0</v>
      </c>
      <c r="AC37" s="31">
        <f t="shared" si="9"/>
        <v>0</v>
      </c>
      <c r="AD37" s="19" t="e">
        <f t="shared" si="17"/>
        <v>#DIV/0!</v>
      </c>
      <c r="AE37" s="32">
        <f>STDEV(AC35:AC37)</f>
        <v>0</v>
      </c>
      <c r="AF37" s="21">
        <v>1090</v>
      </c>
      <c r="AG37" s="30">
        <f t="shared" si="10"/>
        <v>218</v>
      </c>
      <c r="AH37" s="31">
        <f t="shared" si="11"/>
        <v>6.9574468085106389</v>
      </c>
      <c r="AI37" s="19">
        <f t="shared" si="18"/>
        <v>91.238839285714292</v>
      </c>
      <c r="AJ37" s="32">
        <f>STDEV(AH35:AH37)</f>
        <v>1.0787296990877633</v>
      </c>
      <c r="AK37" s="47">
        <v>12</v>
      </c>
      <c r="AL37" s="33">
        <f t="shared" si="12"/>
        <v>1506</v>
      </c>
      <c r="AM37" s="33">
        <f t="shared" si="12"/>
        <v>301.2</v>
      </c>
      <c r="AN37" s="34">
        <f t="shared" si="12"/>
        <v>9.6127659574468094</v>
      </c>
      <c r="AO37" s="19">
        <f t="shared" si="19"/>
        <v>102.49546279491832</v>
      </c>
      <c r="AP37" s="32">
        <f>STDEV(AN35:AN37)</f>
        <v>1.3414940017130084</v>
      </c>
    </row>
    <row r="38" spans="1:42" s="19" customFormat="1" ht="17" thickTop="1" thickBot="1" x14ac:dyDescent="0.25">
      <c r="A38" s="58" t="s">
        <v>31</v>
      </c>
      <c r="B38" s="58"/>
      <c r="C38" s="53">
        <v>13</v>
      </c>
      <c r="D38" s="19">
        <v>5</v>
      </c>
      <c r="E38" s="19">
        <v>600</v>
      </c>
      <c r="F38" s="20">
        <v>18800</v>
      </c>
      <c r="G38" s="21">
        <v>290</v>
      </c>
      <c r="H38" s="19">
        <f t="shared" si="0"/>
        <v>58</v>
      </c>
      <c r="I38" s="22">
        <f t="shared" si="20"/>
        <v>1.8510638297872339</v>
      </c>
      <c r="J38" s="19">
        <f>H38/J$26*100</f>
        <v>105.58252427184465</v>
      </c>
      <c r="K38" s="26">
        <f>AVERAGE(J38:J40)</f>
        <v>112.25728155339804</v>
      </c>
      <c r="L38" s="21"/>
      <c r="M38" s="19">
        <f t="shared" si="2"/>
        <v>0</v>
      </c>
      <c r="N38" s="22">
        <f t="shared" si="3"/>
        <v>0</v>
      </c>
      <c r="O38" s="19" t="e">
        <f t="shared" si="14"/>
        <v>#DIV/0!</v>
      </c>
      <c r="P38" s="26" t="e">
        <f>AVERAGE(O38:O40)</f>
        <v>#DIV/0!</v>
      </c>
      <c r="Q38" s="21"/>
      <c r="R38" s="19">
        <f t="shared" si="4"/>
        <v>0</v>
      </c>
      <c r="S38" s="22">
        <f t="shared" si="5"/>
        <v>0</v>
      </c>
      <c r="T38" s="19" t="e">
        <f t="shared" si="15"/>
        <v>#DIV/0!</v>
      </c>
      <c r="U38" s="26" t="e">
        <f>AVERAGE(T38:T40)</f>
        <v>#DIV/0!</v>
      </c>
      <c r="V38" s="21"/>
      <c r="W38" s="19">
        <f t="shared" si="6"/>
        <v>0</v>
      </c>
      <c r="X38" s="22">
        <f t="shared" si="7"/>
        <v>0</v>
      </c>
      <c r="Y38" s="19" t="e">
        <f t="shared" si="16"/>
        <v>#DIV/0!</v>
      </c>
      <c r="Z38" s="26" t="e">
        <f>AVERAGE(Y38:Y40)</f>
        <v>#DIV/0!</v>
      </c>
      <c r="AA38" s="21"/>
      <c r="AB38" s="19">
        <f t="shared" si="8"/>
        <v>0</v>
      </c>
      <c r="AC38" s="22">
        <f t="shared" si="9"/>
        <v>0</v>
      </c>
      <c r="AD38" s="19" t="e">
        <f t="shared" si="17"/>
        <v>#DIV/0!</v>
      </c>
      <c r="AE38" s="26" t="e">
        <f>AVERAGE(AD38:AD40)</f>
        <v>#DIV/0!</v>
      </c>
      <c r="AF38" s="21">
        <v>497</v>
      </c>
      <c r="AG38" s="19">
        <f t="shared" si="10"/>
        <v>99.4</v>
      </c>
      <c r="AH38" s="22">
        <f t="shared" si="11"/>
        <v>3.1723404255319148</v>
      </c>
      <c r="AI38" s="19">
        <f t="shared" si="18"/>
        <v>41.601562500000007</v>
      </c>
      <c r="AJ38" s="26">
        <f>AVERAGE(AI38:AI40)</f>
        <v>45.061383928571438</v>
      </c>
      <c r="AK38" s="53">
        <v>13</v>
      </c>
      <c r="AL38" s="24">
        <f t="shared" si="12"/>
        <v>787</v>
      </c>
      <c r="AM38" s="24">
        <f t="shared" si="12"/>
        <v>157.4</v>
      </c>
      <c r="AN38" s="25">
        <f t="shared" si="12"/>
        <v>5.0234042553191482</v>
      </c>
      <c r="AO38" s="19">
        <f t="shared" si="19"/>
        <v>53.561705989110706</v>
      </c>
      <c r="AP38" s="26">
        <f>AVERAGE(AO38:AO40)</f>
        <v>57.622504537205081</v>
      </c>
    </row>
    <row r="39" spans="1:42" s="19" customFormat="1" ht="17" thickTop="1" thickBot="1" x14ac:dyDescent="0.25">
      <c r="A39" s="59"/>
      <c r="B39" s="59"/>
      <c r="C39" s="53">
        <v>14</v>
      </c>
      <c r="D39" s="19">
        <v>5</v>
      </c>
      <c r="E39" s="19">
        <v>600</v>
      </c>
      <c r="F39" s="20">
        <v>18800</v>
      </c>
      <c r="G39" s="21">
        <v>323</v>
      </c>
      <c r="H39" s="19">
        <f t="shared" si="0"/>
        <v>64.599999999999994</v>
      </c>
      <c r="I39" s="22">
        <f t="shared" si="20"/>
        <v>2.0617021276595744</v>
      </c>
      <c r="J39" s="19">
        <f t="shared" ref="J39:J40" si="21">H39/J$26*100</f>
        <v>117.59708737864077</v>
      </c>
      <c r="K39" s="26">
        <f>STDEV(J38:J40)</f>
        <v>6.1175160976352254</v>
      </c>
      <c r="L39" s="21"/>
      <c r="M39" s="19">
        <f t="shared" si="2"/>
        <v>0</v>
      </c>
      <c r="N39" s="22">
        <f t="shared" si="3"/>
        <v>0</v>
      </c>
      <c r="O39" s="19" t="e">
        <f t="shared" si="14"/>
        <v>#DIV/0!</v>
      </c>
      <c r="P39" s="26" t="e">
        <f>STDEV(O38:O40)</f>
        <v>#DIV/0!</v>
      </c>
      <c r="Q39" s="21"/>
      <c r="R39" s="19">
        <f t="shared" si="4"/>
        <v>0</v>
      </c>
      <c r="S39" s="22">
        <f t="shared" si="5"/>
        <v>0</v>
      </c>
      <c r="T39" s="19" t="e">
        <f t="shared" si="15"/>
        <v>#DIV/0!</v>
      </c>
      <c r="U39" s="26" t="e">
        <f>STDEV(T38:T40)</f>
        <v>#DIV/0!</v>
      </c>
      <c r="V39" s="21"/>
      <c r="W39" s="19">
        <f t="shared" si="6"/>
        <v>0</v>
      </c>
      <c r="X39" s="22">
        <f t="shared" si="7"/>
        <v>0</v>
      </c>
      <c r="Y39" s="19" t="e">
        <f t="shared" si="16"/>
        <v>#DIV/0!</v>
      </c>
      <c r="Z39" s="26" t="e">
        <f>STDEV(Y38:Y40)</f>
        <v>#DIV/0!</v>
      </c>
      <c r="AA39" s="21"/>
      <c r="AB39" s="19">
        <f t="shared" si="8"/>
        <v>0</v>
      </c>
      <c r="AC39" s="22">
        <f t="shared" si="9"/>
        <v>0</v>
      </c>
      <c r="AD39" s="19" t="e">
        <f t="shared" si="17"/>
        <v>#DIV/0!</v>
      </c>
      <c r="AE39" s="26" t="e">
        <f>STDEV(AD38:AD40)</f>
        <v>#DIV/0!</v>
      </c>
      <c r="AF39" s="21">
        <v>477</v>
      </c>
      <c r="AG39" s="19">
        <f t="shared" si="10"/>
        <v>95.4</v>
      </c>
      <c r="AH39" s="22">
        <f t="shared" si="11"/>
        <v>3.0446808510638297</v>
      </c>
      <c r="AI39" s="19">
        <f t="shared" si="18"/>
        <v>39.927455357142868</v>
      </c>
      <c r="AJ39" s="26">
        <f>STDEV(AI38:AI40)</f>
        <v>7.4893299418784043</v>
      </c>
      <c r="AK39" s="53">
        <v>14</v>
      </c>
      <c r="AL39" s="27">
        <f t="shared" si="12"/>
        <v>800</v>
      </c>
      <c r="AM39" s="27">
        <f t="shared" si="12"/>
        <v>160</v>
      </c>
      <c r="AN39" s="28">
        <f t="shared" si="12"/>
        <v>5.1063829787234045</v>
      </c>
      <c r="AO39" s="19">
        <f t="shared" si="19"/>
        <v>54.446460980036292</v>
      </c>
      <c r="AP39" s="26">
        <f>STDEV(AO38:AO40)</f>
        <v>6.2828823473684619</v>
      </c>
    </row>
    <row r="40" spans="1:42" s="30" customFormat="1" ht="17" thickTop="1" thickBot="1" x14ac:dyDescent="0.25">
      <c r="A40" s="60"/>
      <c r="B40" s="60"/>
      <c r="C40" s="54">
        <v>15</v>
      </c>
      <c r="D40" s="19">
        <v>5</v>
      </c>
      <c r="E40" s="19">
        <v>600</v>
      </c>
      <c r="F40" s="20">
        <v>18800</v>
      </c>
      <c r="G40" s="21">
        <v>312</v>
      </c>
      <c r="H40" s="30">
        <f t="shared" si="0"/>
        <v>62.4</v>
      </c>
      <c r="I40" s="31">
        <f t="shared" si="20"/>
        <v>1.9914893617021279</v>
      </c>
      <c r="J40" s="19">
        <f t="shared" si="21"/>
        <v>113.59223300970874</v>
      </c>
      <c r="K40" s="32">
        <f>STDEV(I38:I40)</f>
        <v>0.1072517715840729</v>
      </c>
      <c r="L40" s="21"/>
      <c r="M40" s="30">
        <f t="shared" si="2"/>
        <v>0</v>
      </c>
      <c r="N40" s="31">
        <f t="shared" si="3"/>
        <v>0</v>
      </c>
      <c r="O40" s="19" t="e">
        <f t="shared" si="14"/>
        <v>#DIV/0!</v>
      </c>
      <c r="P40" s="32">
        <f>STDEV(N38:N40)</f>
        <v>0</v>
      </c>
      <c r="Q40" s="21"/>
      <c r="R40" s="30">
        <f t="shared" si="4"/>
        <v>0</v>
      </c>
      <c r="S40" s="31">
        <f t="shared" si="5"/>
        <v>0</v>
      </c>
      <c r="T40" s="19" t="e">
        <f t="shared" si="15"/>
        <v>#DIV/0!</v>
      </c>
      <c r="U40" s="32">
        <f>STDEV(S38:S40)</f>
        <v>0</v>
      </c>
      <c r="V40" s="21"/>
      <c r="W40" s="30">
        <f t="shared" si="6"/>
        <v>0</v>
      </c>
      <c r="X40" s="31">
        <f t="shared" si="7"/>
        <v>0</v>
      </c>
      <c r="Y40" s="19" t="e">
        <f t="shared" si="16"/>
        <v>#DIV/0!</v>
      </c>
      <c r="Z40" s="32">
        <f>STDEV(X38:X40)</f>
        <v>0</v>
      </c>
      <c r="AA40" s="21"/>
      <c r="AB40" s="30">
        <f t="shared" si="8"/>
        <v>0</v>
      </c>
      <c r="AC40" s="31">
        <f t="shared" si="9"/>
        <v>0</v>
      </c>
      <c r="AD40" s="19" t="e">
        <f t="shared" si="17"/>
        <v>#DIV/0!</v>
      </c>
      <c r="AE40" s="32">
        <f>STDEV(AC38:AC40)</f>
        <v>0</v>
      </c>
      <c r="AF40" s="21">
        <v>641</v>
      </c>
      <c r="AG40" s="30">
        <f t="shared" si="10"/>
        <v>128.19999999999999</v>
      </c>
      <c r="AH40" s="31">
        <f t="shared" si="11"/>
        <v>4.091489361702128</v>
      </c>
      <c r="AI40" s="19">
        <f t="shared" si="18"/>
        <v>53.655133928571431</v>
      </c>
      <c r="AJ40" s="32">
        <f>STDEV(AH38:AH40)</f>
        <v>0.57110124492962144</v>
      </c>
      <c r="AK40" s="54">
        <v>15</v>
      </c>
      <c r="AL40" s="33">
        <f t="shared" si="12"/>
        <v>953</v>
      </c>
      <c r="AM40" s="33">
        <f t="shared" si="12"/>
        <v>190.6</v>
      </c>
      <c r="AN40" s="34">
        <f t="shared" si="12"/>
        <v>6.0829787234042563</v>
      </c>
      <c r="AO40" s="19">
        <f t="shared" si="19"/>
        <v>64.859346642468239</v>
      </c>
      <c r="AP40" s="32">
        <f>STDEV(AN38:AN40)</f>
        <v>0.58925415717447238</v>
      </c>
    </row>
    <row r="41" spans="1:42" x14ac:dyDescent="0.2">
      <c r="F41"/>
      <c r="K41"/>
      <c r="P41"/>
      <c r="U41"/>
      <c r="Z41"/>
      <c r="AE41"/>
      <c r="AJ41"/>
    </row>
    <row r="42" spans="1:42" x14ac:dyDescent="0.2">
      <c r="F42"/>
      <c r="K42"/>
      <c r="P42"/>
      <c r="U42"/>
      <c r="Z42"/>
      <c r="AE42"/>
      <c r="AJ42"/>
    </row>
    <row r="43" spans="1:42" x14ac:dyDescent="0.2"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U43"/>
      <c r="Z43"/>
      <c r="AE43"/>
      <c r="AJ43"/>
    </row>
    <row r="44" spans="1:42" x14ac:dyDescent="0.2">
      <c r="E44" s="19"/>
      <c r="F44" s="19"/>
      <c r="G44" s="19"/>
      <c r="H44" s="19"/>
      <c r="I44" s="19"/>
      <c r="J44" s="56" t="s">
        <v>48</v>
      </c>
      <c r="K44" s="56"/>
      <c r="L44" s="56"/>
      <c r="M44" s="56"/>
      <c r="N44" s="56"/>
      <c r="O44" s="56"/>
      <c r="P44" s="56"/>
      <c r="U44"/>
      <c r="Z44"/>
      <c r="AE44"/>
      <c r="AJ44"/>
    </row>
    <row r="45" spans="1:42" ht="15" customHeight="1" x14ac:dyDescent="0.2">
      <c r="E45" s="19"/>
      <c r="F45" s="19"/>
      <c r="G45" s="19"/>
      <c r="H45" s="19"/>
      <c r="I45" s="19"/>
      <c r="J45" s="37" t="s">
        <v>7</v>
      </c>
      <c r="K45" s="37" t="s">
        <v>8</v>
      </c>
      <c r="L45" s="37" t="s">
        <v>9</v>
      </c>
      <c r="M45" s="37" t="s">
        <v>10</v>
      </c>
      <c r="N45" s="37" t="s">
        <v>11</v>
      </c>
      <c r="O45" s="38" t="s">
        <v>12</v>
      </c>
      <c r="P45" s="37" t="s">
        <v>23</v>
      </c>
      <c r="U45"/>
      <c r="Z45"/>
      <c r="AE45"/>
      <c r="AJ45"/>
    </row>
    <row r="46" spans="1:42" ht="15" customHeight="1" x14ac:dyDescent="0.2">
      <c r="E46" s="55" t="s">
        <v>28</v>
      </c>
      <c r="F46" s="55"/>
      <c r="G46" s="55"/>
      <c r="H46" s="56" t="s">
        <v>24</v>
      </c>
      <c r="I46" s="26" t="s">
        <v>25</v>
      </c>
      <c r="J46" s="19">
        <f>K29</f>
        <v>97.087378640776706</v>
      </c>
      <c r="K46" s="19" t="e">
        <f>P29</f>
        <v>#DIV/0!</v>
      </c>
      <c r="L46" s="19" t="e">
        <f>U29</f>
        <v>#DIV/0!</v>
      </c>
      <c r="M46" s="19" t="e">
        <f>Z29</f>
        <v>#DIV/0!</v>
      </c>
      <c r="N46" s="19" t="e">
        <f>AE29</f>
        <v>#DIV/0!</v>
      </c>
      <c r="O46" s="19">
        <f>AJ29</f>
        <v>31.556919642857149</v>
      </c>
      <c r="P46" s="39">
        <f>AP29</f>
        <v>43.806715063520869</v>
      </c>
      <c r="U46"/>
      <c r="Z46"/>
      <c r="AE46"/>
      <c r="AJ46"/>
    </row>
    <row r="47" spans="1:42" ht="16" thickBot="1" x14ac:dyDescent="0.25">
      <c r="E47" s="55"/>
      <c r="F47" s="55"/>
      <c r="G47" s="55"/>
      <c r="H47" s="57"/>
      <c r="I47" s="40" t="s">
        <v>26</v>
      </c>
      <c r="J47" s="12">
        <f>STDEV(J29:J31)</f>
        <v>57.129266260268956</v>
      </c>
      <c r="K47" s="12" t="e">
        <f>P30</f>
        <v>#DIV/0!</v>
      </c>
      <c r="L47" s="12" t="e">
        <f>U30</f>
        <v>#DIV/0!</v>
      </c>
      <c r="M47" s="12" t="e">
        <f>Z30</f>
        <v>#DIV/0!</v>
      </c>
      <c r="N47" s="12" t="e">
        <f>AE30</f>
        <v>#DIV/0!</v>
      </c>
      <c r="O47" s="12">
        <f>AJ30</f>
        <v>0.74398948805655285</v>
      </c>
      <c r="P47" s="40">
        <f>AP30</f>
        <v>10.727372035230436</v>
      </c>
      <c r="U47"/>
      <c r="Z47"/>
      <c r="AE47"/>
      <c r="AJ47"/>
    </row>
    <row r="48" spans="1:42" ht="16" thickTop="1" x14ac:dyDescent="0.2">
      <c r="E48" s="55" t="s">
        <v>55</v>
      </c>
      <c r="F48" s="55"/>
      <c r="G48" s="55"/>
      <c r="H48" s="56" t="s">
        <v>24</v>
      </c>
      <c r="I48" s="26" t="s">
        <v>25</v>
      </c>
      <c r="J48" s="19">
        <f>K32</f>
        <v>119.90291262135922</v>
      </c>
      <c r="K48" s="19" t="e">
        <f>P32</f>
        <v>#DIV/0!</v>
      </c>
      <c r="L48" s="19" t="e">
        <f>U32</f>
        <v>#DIV/0!</v>
      </c>
      <c r="M48" s="19" t="e">
        <f>Z32</f>
        <v>#DIV/0!</v>
      </c>
      <c r="N48" s="19" t="e">
        <f>AE32</f>
        <v>#DIV/0!</v>
      </c>
      <c r="O48" s="19">
        <f>AJ32</f>
        <v>49.330357142857146</v>
      </c>
      <c r="P48" s="26">
        <f>AP32</f>
        <v>62.522686025408348</v>
      </c>
      <c r="U48"/>
      <c r="Z48"/>
      <c r="AE48"/>
      <c r="AJ48"/>
    </row>
    <row r="49" spans="3:36" ht="16" thickBot="1" x14ac:dyDescent="0.25">
      <c r="E49" s="55"/>
      <c r="F49" s="55"/>
      <c r="G49" s="55"/>
      <c r="H49" s="57"/>
      <c r="I49" s="40" t="s">
        <v>26</v>
      </c>
      <c r="J49" s="19">
        <f>K33</f>
        <v>53.930624233193491</v>
      </c>
      <c r="K49" s="19" t="e">
        <f>P33</f>
        <v>#DIV/0!</v>
      </c>
      <c r="L49" s="19" t="e">
        <f>U33</f>
        <v>#DIV/0!</v>
      </c>
      <c r="M49" s="19" t="e">
        <f>Z33</f>
        <v>#DIV/0!</v>
      </c>
      <c r="N49" s="19" t="e">
        <f>AE33</f>
        <v>#DIV/0!</v>
      </c>
      <c r="O49" s="19">
        <f>AJ33</f>
        <v>17.340213438209702</v>
      </c>
      <c r="P49" s="26">
        <f>AP33</f>
        <v>6.151762444908484</v>
      </c>
      <c r="U49"/>
      <c r="Z49"/>
      <c r="AE49"/>
      <c r="AJ49"/>
    </row>
    <row r="50" spans="3:36" ht="16" thickTop="1" x14ac:dyDescent="0.2">
      <c r="E50" s="55" t="s">
        <v>30</v>
      </c>
      <c r="F50" s="55"/>
      <c r="G50" s="55"/>
      <c r="H50" s="56" t="s">
        <v>24</v>
      </c>
      <c r="I50" s="26" t="s">
        <v>25</v>
      </c>
      <c r="J50" s="19">
        <f>K35</f>
        <v>123.42233009708737</v>
      </c>
      <c r="K50" s="19" t="e">
        <f>P35</f>
        <v>#DIV/0!</v>
      </c>
      <c r="L50" s="19" t="e">
        <f>U35</f>
        <v>#DIV/0!</v>
      </c>
      <c r="M50" s="19" t="e">
        <f>Z35</f>
        <v>#DIV/0!</v>
      </c>
      <c r="N50" s="19" t="e">
        <f>AE35</f>
        <v>#DIV/0!</v>
      </c>
      <c r="O50" s="19">
        <f>AJ35</f>
        <v>91.294642857142875</v>
      </c>
      <c r="P50" s="26">
        <f>AP35</f>
        <v>97.300362976406518</v>
      </c>
      <c r="U50"/>
      <c r="Z50"/>
      <c r="AE50"/>
      <c r="AJ50"/>
    </row>
    <row r="51" spans="3:36" ht="16" thickBot="1" x14ac:dyDescent="0.25">
      <c r="D51" s="19"/>
      <c r="E51" s="55"/>
      <c r="F51" s="55"/>
      <c r="G51" s="55"/>
      <c r="H51" s="57"/>
      <c r="I51" s="40" t="s">
        <v>26</v>
      </c>
      <c r="J51" s="19">
        <f>K36</f>
        <v>26.697098341483549</v>
      </c>
      <c r="K51" s="19" t="e">
        <f>P36</f>
        <v>#DIV/0!</v>
      </c>
      <c r="L51" s="19" t="e">
        <f>U36</f>
        <v>#DIV/0!</v>
      </c>
      <c r="M51" s="19" t="e">
        <f>Z36</f>
        <v>#DIV/0!</v>
      </c>
      <c r="N51" s="19" t="e">
        <f>AE36</f>
        <v>#DIV/0!</v>
      </c>
      <c r="O51" s="19">
        <f>AJ36</f>
        <v>14.14628790656376</v>
      </c>
      <c r="P51" s="26">
        <f>AP36</f>
        <v>14.303588493764014</v>
      </c>
      <c r="U51"/>
      <c r="Z51"/>
      <c r="AE51"/>
      <c r="AJ51"/>
    </row>
    <row r="52" spans="3:36" ht="16" thickTop="1" x14ac:dyDescent="0.2">
      <c r="C52" s="41"/>
      <c r="D52" s="19"/>
      <c r="E52" s="55" t="s">
        <v>31</v>
      </c>
      <c r="F52" s="55"/>
      <c r="G52" s="55"/>
      <c r="H52" s="56" t="s">
        <v>24</v>
      </c>
      <c r="I52" s="26" t="s">
        <v>25</v>
      </c>
      <c r="J52" s="19">
        <f>K38</f>
        <v>112.25728155339804</v>
      </c>
      <c r="K52" s="19" t="e">
        <f>P38</f>
        <v>#DIV/0!</v>
      </c>
      <c r="L52" s="19" t="e">
        <f>U38</f>
        <v>#DIV/0!</v>
      </c>
      <c r="M52" s="19" t="e">
        <f>Z38</f>
        <v>#DIV/0!</v>
      </c>
      <c r="N52" s="19" t="e">
        <f>AE38</f>
        <v>#DIV/0!</v>
      </c>
      <c r="O52" s="19">
        <f>AJ38</f>
        <v>45.061383928571438</v>
      </c>
      <c r="P52" s="19">
        <f>AP38</f>
        <v>57.622504537205081</v>
      </c>
      <c r="U52"/>
      <c r="Z52"/>
      <c r="AE52"/>
      <c r="AJ52"/>
    </row>
    <row r="53" spans="3:36" ht="16" thickBot="1" x14ac:dyDescent="0.25">
      <c r="C53" s="41"/>
      <c r="D53" s="19"/>
      <c r="E53" s="55"/>
      <c r="F53" s="55"/>
      <c r="G53" s="55"/>
      <c r="H53" s="57"/>
      <c r="I53" s="40" t="s">
        <v>26</v>
      </c>
      <c r="J53" s="19">
        <f>STDEV(J38:J40)</f>
        <v>6.1175160976352254</v>
      </c>
      <c r="K53" s="19" t="e">
        <f>P39</f>
        <v>#DIV/0!</v>
      </c>
      <c r="L53" s="19" t="e">
        <f>U39</f>
        <v>#DIV/0!</v>
      </c>
      <c r="M53" s="19" t="e">
        <f>Z39</f>
        <v>#DIV/0!</v>
      </c>
      <c r="N53" s="19" t="e">
        <f>AE39</f>
        <v>#DIV/0!</v>
      </c>
      <c r="O53" s="19">
        <f>AJ39</f>
        <v>7.4893299418784043</v>
      </c>
      <c r="P53" s="19">
        <f>AP39</f>
        <v>6.2828823473684619</v>
      </c>
      <c r="U53"/>
      <c r="Z53"/>
      <c r="AE53"/>
      <c r="AJ53"/>
    </row>
    <row r="54" spans="3:36" ht="16" thickTop="1" x14ac:dyDescent="0.2">
      <c r="C54" s="41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U54"/>
      <c r="Z54"/>
      <c r="AE54"/>
      <c r="AJ54"/>
    </row>
    <row r="55" spans="3:36" x14ac:dyDescent="0.2">
      <c r="C55" s="41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U55"/>
      <c r="Z55"/>
      <c r="AE55"/>
      <c r="AJ55"/>
    </row>
    <row r="56" spans="3:36" x14ac:dyDescent="0.2">
      <c r="C56" s="41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U56"/>
      <c r="Z56"/>
      <c r="AE56"/>
      <c r="AJ56"/>
    </row>
    <row r="57" spans="3:36" x14ac:dyDescent="0.2">
      <c r="C57" s="41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U57"/>
      <c r="Z57"/>
      <c r="AE57"/>
      <c r="AJ57"/>
    </row>
    <row r="58" spans="3:36" x14ac:dyDescent="0.2">
      <c r="C58" s="41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U58"/>
      <c r="Z58"/>
      <c r="AE58"/>
      <c r="AJ58"/>
    </row>
    <row r="59" spans="3:36" x14ac:dyDescent="0.2">
      <c r="C59" s="4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U59"/>
      <c r="Z59"/>
      <c r="AE59"/>
      <c r="AJ59"/>
    </row>
    <row r="60" spans="3:36" x14ac:dyDescent="0.2">
      <c r="C60" s="41"/>
      <c r="D60" s="19"/>
      <c r="E60" s="19"/>
      <c r="F60" s="19"/>
      <c r="G60" s="19"/>
      <c r="H60" s="19"/>
      <c r="I60" s="19"/>
      <c r="J60" s="56" t="s">
        <v>48</v>
      </c>
      <c r="K60" s="56"/>
      <c r="L60" s="56"/>
      <c r="M60" s="56"/>
      <c r="N60" s="56"/>
      <c r="O60" s="56"/>
      <c r="P60" s="56"/>
      <c r="U60"/>
      <c r="Z60"/>
      <c r="AE60"/>
      <c r="AJ60"/>
    </row>
    <row r="61" spans="3:36" x14ac:dyDescent="0.2">
      <c r="C61" s="41"/>
      <c r="D61" s="19"/>
      <c r="E61" s="19"/>
      <c r="F61" s="19"/>
      <c r="G61" s="19"/>
      <c r="H61" s="61"/>
      <c r="I61" s="62"/>
      <c r="J61" s="37" t="s">
        <v>7</v>
      </c>
      <c r="K61" s="37" t="s">
        <v>8</v>
      </c>
      <c r="L61" s="37" t="s">
        <v>9</v>
      </c>
      <c r="M61" s="37" t="s">
        <v>10</v>
      </c>
      <c r="N61" s="37" t="s">
        <v>11</v>
      </c>
      <c r="O61" s="38" t="s">
        <v>12</v>
      </c>
      <c r="P61" s="37" t="s">
        <v>23</v>
      </c>
      <c r="U61"/>
      <c r="Z61"/>
      <c r="AE61"/>
      <c r="AJ61"/>
    </row>
    <row r="62" spans="3:36" x14ac:dyDescent="0.2">
      <c r="C62" s="41"/>
      <c r="D62" s="19"/>
      <c r="E62" s="55" t="s">
        <v>22</v>
      </c>
      <c r="F62" s="55"/>
      <c r="G62" s="55"/>
      <c r="H62" s="56" t="s">
        <v>27</v>
      </c>
      <c r="I62" s="26" t="s">
        <v>25</v>
      </c>
      <c r="J62" s="42">
        <f>K26</f>
        <v>1.7531914893617024</v>
      </c>
      <c r="K62" s="42">
        <f>P26</f>
        <v>0</v>
      </c>
      <c r="L62" s="42">
        <f>U26</f>
        <v>0</v>
      </c>
      <c r="M62" s="42">
        <f>Z26</f>
        <v>0</v>
      </c>
      <c r="N62" s="42">
        <f>AE26</f>
        <v>0</v>
      </c>
      <c r="O62" s="42">
        <f>AJ26</f>
        <v>7.6255319148936165</v>
      </c>
      <c r="P62" s="43">
        <f>AP26</f>
        <v>9.378723404255318</v>
      </c>
      <c r="U62"/>
      <c r="Z62"/>
      <c r="AE62"/>
      <c r="AJ62"/>
    </row>
    <row r="63" spans="3:36" ht="16" thickBot="1" x14ac:dyDescent="0.25">
      <c r="C63" s="41"/>
      <c r="D63" s="19"/>
      <c r="E63" s="55"/>
      <c r="F63" s="55"/>
      <c r="G63" s="55"/>
      <c r="H63" s="57"/>
      <c r="I63" s="40" t="s">
        <v>26</v>
      </c>
      <c r="J63" s="42">
        <f>K27</f>
        <v>0.32329225384208321</v>
      </c>
      <c r="K63" s="42">
        <f>P27</f>
        <v>0</v>
      </c>
      <c r="L63" s="42">
        <f>U27</f>
        <v>0</v>
      </c>
      <c r="M63" s="42">
        <f>Z27</f>
        <v>0</v>
      </c>
      <c r="N63" s="42">
        <f>AE27</f>
        <v>0</v>
      </c>
      <c r="O63" s="42">
        <f>AJ27</f>
        <v>1.3301327210776066</v>
      </c>
      <c r="P63" s="43">
        <f>AP27</f>
        <v>1.1244434265296868</v>
      </c>
      <c r="U63"/>
      <c r="Z63"/>
      <c r="AE63"/>
      <c r="AJ63"/>
    </row>
    <row r="64" spans="3:36" ht="16" thickTop="1" x14ac:dyDescent="0.2">
      <c r="C64" s="41"/>
      <c r="D64" s="19"/>
      <c r="E64" s="55" t="s">
        <v>28</v>
      </c>
      <c r="F64" s="55"/>
      <c r="G64" s="55"/>
      <c r="H64" s="56" t="s">
        <v>27</v>
      </c>
      <c r="I64" s="44" t="s">
        <v>25</v>
      </c>
      <c r="J64" s="28">
        <f>AVERAGE(I29:I31)</f>
        <v>1.7021276595744681</v>
      </c>
      <c r="K64" s="28">
        <f>AVERAGE(N29:N31)</f>
        <v>0</v>
      </c>
      <c r="L64" s="28">
        <f>AVERAGE(S30:S32)</f>
        <v>0</v>
      </c>
      <c r="M64" s="28">
        <f>AVERAGE(X29:X31)</f>
        <v>0</v>
      </c>
      <c r="N64" s="28">
        <f>AVERAGE(AC29:AC31)</f>
        <v>0</v>
      </c>
      <c r="O64" s="28">
        <f>AVERAGE(AH29:AH31)</f>
        <v>2.4063829787234043</v>
      </c>
      <c r="P64" s="28">
        <f>AVERAGE(AN29:AN31)</f>
        <v>4.1085106382978722</v>
      </c>
      <c r="U64"/>
      <c r="Z64"/>
      <c r="AE64"/>
      <c r="AJ64"/>
    </row>
    <row r="65" spans="3:36" ht="16" thickBot="1" x14ac:dyDescent="0.25">
      <c r="C65" s="41"/>
      <c r="D65" s="19"/>
      <c r="E65" s="55"/>
      <c r="F65" s="55"/>
      <c r="G65" s="55"/>
      <c r="H65" s="57"/>
      <c r="I65" s="40" t="s">
        <v>26</v>
      </c>
      <c r="J65" s="45">
        <f>K31</f>
        <v>1.0015854340098214</v>
      </c>
      <c r="K65" s="12">
        <f>P31</f>
        <v>0</v>
      </c>
      <c r="L65" s="12">
        <f>U31</f>
        <v>0</v>
      </c>
      <c r="M65" s="12">
        <f>Z31</f>
        <v>0</v>
      </c>
      <c r="N65" s="12">
        <f>AE31</f>
        <v>0</v>
      </c>
      <c r="O65" s="12">
        <f>AJ31</f>
        <v>5.6733155855206024E-2</v>
      </c>
      <c r="P65" s="40">
        <f>AP31</f>
        <v>1.0060905517296945</v>
      </c>
      <c r="U65"/>
      <c r="Z65"/>
      <c r="AE65"/>
      <c r="AJ65"/>
    </row>
    <row r="66" spans="3:36" ht="16" thickTop="1" x14ac:dyDescent="0.2">
      <c r="C66" s="41"/>
      <c r="D66" s="19"/>
      <c r="E66" s="55" t="s">
        <v>55</v>
      </c>
      <c r="F66" s="55"/>
      <c r="G66" s="55"/>
      <c r="H66" s="56" t="s">
        <v>27</v>
      </c>
      <c r="I66" s="44" t="s">
        <v>25</v>
      </c>
      <c r="J66" s="28">
        <f>AVERAGE(I32:I34)</f>
        <v>2.1021276595744678</v>
      </c>
      <c r="K66" s="28">
        <f>AVERAGE(N32:N34)</f>
        <v>0</v>
      </c>
      <c r="L66" s="28">
        <f>AVERAGE(S32:S34)</f>
        <v>0</v>
      </c>
      <c r="M66" s="28">
        <f>AVERAGE(X32:X34)</f>
        <v>0</v>
      </c>
      <c r="N66" s="28">
        <f>AVERAGE(AC32:AC34)</f>
        <v>0</v>
      </c>
      <c r="O66" s="28">
        <f>AVERAGE(AH32:AH34)</f>
        <v>3.7617021276595746</v>
      </c>
      <c r="P66" s="28">
        <f>AVERAGE(AN32:AN34)</f>
        <v>5.8638297872340424</v>
      </c>
      <c r="U66"/>
      <c r="Z66"/>
      <c r="AE66"/>
      <c r="AJ66"/>
    </row>
    <row r="67" spans="3:36" ht="16" thickBot="1" x14ac:dyDescent="0.25">
      <c r="D67" s="19"/>
      <c r="E67" s="55"/>
      <c r="F67" s="55"/>
      <c r="G67" s="55"/>
      <c r="H67" s="57"/>
      <c r="I67" s="40" t="s">
        <v>26</v>
      </c>
      <c r="J67" s="45">
        <f>K34</f>
        <v>0.94550711421598854</v>
      </c>
      <c r="K67" s="12">
        <f>P34</f>
        <v>0</v>
      </c>
      <c r="L67" s="12">
        <f>U34</f>
        <v>0</v>
      </c>
      <c r="M67" s="12">
        <f>Z34</f>
        <v>0</v>
      </c>
      <c r="N67" s="12">
        <f>AE34</f>
        <v>0</v>
      </c>
      <c r="O67" s="12">
        <f>AJ34</f>
        <v>1.3222835098413543</v>
      </c>
      <c r="P67" s="40">
        <f>AP34</f>
        <v>0.57695678419482088</v>
      </c>
      <c r="U67"/>
      <c r="Z67"/>
      <c r="AE67"/>
      <c r="AJ67"/>
    </row>
    <row r="68" spans="3:36" ht="16" thickTop="1" x14ac:dyDescent="0.2">
      <c r="D68" s="19"/>
      <c r="E68" s="55" t="s">
        <v>30</v>
      </c>
      <c r="F68" s="55"/>
      <c r="G68" s="55"/>
      <c r="H68" s="56" t="s">
        <v>27</v>
      </c>
      <c r="I68" s="44" t="s">
        <v>25</v>
      </c>
      <c r="J68" s="28">
        <f>AVERAGE(I35:I37)</f>
        <v>2.1638297872340426</v>
      </c>
      <c r="K68" s="28">
        <f>AVERAGE(N35:N37)</f>
        <v>0</v>
      </c>
      <c r="L68" s="28">
        <f>AVERAGE(S35:S37)</f>
        <v>0</v>
      </c>
      <c r="M68" s="28">
        <f>AVERAGE(X35:X37)</f>
        <v>0</v>
      </c>
      <c r="N68" s="28">
        <f>AVERAGE(AC35:AC37)</f>
        <v>0</v>
      </c>
      <c r="O68" s="28">
        <f>AVERAGE(AH35:AH37)</f>
        <v>6.9617021276595743</v>
      </c>
      <c r="P68" s="28">
        <f>AVERAGE(AN35:AN37)</f>
        <v>9.1255319148936156</v>
      </c>
      <c r="U68"/>
      <c r="Z68"/>
      <c r="AE68"/>
      <c r="AJ68"/>
    </row>
    <row r="69" spans="3:36" ht="16" thickBot="1" x14ac:dyDescent="0.25">
      <c r="D69" s="19"/>
      <c r="E69" s="55"/>
      <c r="F69" s="55"/>
      <c r="G69" s="55"/>
      <c r="H69" s="57"/>
      <c r="I69" s="40" t="s">
        <v>26</v>
      </c>
      <c r="J69" s="45">
        <f>K37</f>
        <v>0.46805125602941205</v>
      </c>
      <c r="K69" s="12">
        <f>P37</f>
        <v>0</v>
      </c>
      <c r="L69" s="12">
        <f>U37</f>
        <v>0</v>
      </c>
      <c r="M69" s="12">
        <f>Z37</f>
        <v>0</v>
      </c>
      <c r="N69" s="12">
        <f>AE37</f>
        <v>0</v>
      </c>
      <c r="O69" s="12">
        <f>AJ37</f>
        <v>1.0787296990877633</v>
      </c>
      <c r="P69" s="40">
        <f>AP37</f>
        <v>1.3414940017130084</v>
      </c>
      <c r="U69"/>
      <c r="Z69"/>
      <c r="AE69"/>
      <c r="AJ69"/>
    </row>
    <row r="70" spans="3:36" ht="16" thickTop="1" x14ac:dyDescent="0.2">
      <c r="D70" s="19"/>
      <c r="E70" s="55" t="s">
        <v>31</v>
      </c>
      <c r="F70" s="55"/>
      <c r="G70" s="55"/>
      <c r="H70" s="56" t="s">
        <v>27</v>
      </c>
      <c r="I70" s="44" t="s">
        <v>25</v>
      </c>
      <c r="J70" s="28">
        <f>AVERAGE(I38:I40)</f>
        <v>1.9680851063829785</v>
      </c>
      <c r="K70" s="28">
        <f>AVERAGE(N38:N40)</f>
        <v>0</v>
      </c>
      <c r="L70" s="28">
        <f>AVERAGE(S38:S40)</f>
        <v>0</v>
      </c>
      <c r="M70" s="28">
        <f>AVERAGE(X38:X40)</f>
        <v>0</v>
      </c>
      <c r="N70" s="28">
        <f>AVERAGE(AC38:AC40)</f>
        <v>0</v>
      </c>
      <c r="O70" s="28">
        <f>AVERAGE(AH38:AH40)</f>
        <v>3.436170212765957</v>
      </c>
      <c r="P70" s="28">
        <f>AVERAGE(AN38:AN40)</f>
        <v>5.4042553191489366</v>
      </c>
      <c r="U70"/>
      <c r="Z70"/>
      <c r="AE70"/>
      <c r="AJ70"/>
    </row>
    <row r="71" spans="3:36" ht="16" thickBot="1" x14ac:dyDescent="0.25">
      <c r="D71" s="19"/>
      <c r="E71" s="55"/>
      <c r="F71" s="55"/>
      <c r="G71" s="55"/>
      <c r="H71" s="57"/>
      <c r="I71" s="40" t="s">
        <v>26</v>
      </c>
      <c r="J71" s="19">
        <f>K40</f>
        <v>0.1072517715840729</v>
      </c>
      <c r="K71" s="19">
        <f>P40</f>
        <v>0</v>
      </c>
      <c r="L71" s="19">
        <f>U40</f>
        <v>0</v>
      </c>
      <c r="M71" s="19">
        <f>Z40</f>
        <v>0</v>
      </c>
      <c r="N71" s="19">
        <f>AE40</f>
        <v>0</v>
      </c>
      <c r="O71" s="19">
        <f>AJ40</f>
        <v>0.57110124492962144</v>
      </c>
      <c r="P71" s="19">
        <f>AP40</f>
        <v>0.58925415717447238</v>
      </c>
      <c r="U71"/>
      <c r="Z71"/>
      <c r="AE71"/>
      <c r="AJ71"/>
    </row>
    <row r="72" spans="3:36" ht="16" thickTop="1" x14ac:dyDescent="0.2"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U72"/>
      <c r="Z72"/>
      <c r="AE72"/>
      <c r="AJ72"/>
    </row>
    <row r="73" spans="3:36" x14ac:dyDescent="0.2"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U73"/>
      <c r="Z73"/>
      <c r="AE73"/>
      <c r="AJ73"/>
    </row>
    <row r="74" spans="3:36" x14ac:dyDescent="0.2"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U74"/>
      <c r="Z74"/>
      <c r="AE74"/>
      <c r="AJ74"/>
    </row>
    <row r="75" spans="3:36" x14ac:dyDescent="0.2"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U75"/>
      <c r="Z75"/>
      <c r="AE75"/>
      <c r="AJ75"/>
    </row>
    <row r="76" spans="3:36" x14ac:dyDescent="0.2">
      <c r="F76"/>
      <c r="K76"/>
      <c r="P76"/>
      <c r="U76"/>
      <c r="Z76"/>
      <c r="AE76"/>
      <c r="AJ76"/>
    </row>
    <row r="77" spans="3:36" x14ac:dyDescent="0.2">
      <c r="F77"/>
      <c r="K77"/>
      <c r="P77"/>
      <c r="U77"/>
      <c r="Z77"/>
      <c r="AE77"/>
      <c r="AJ77"/>
    </row>
    <row r="78" spans="3:36" x14ac:dyDescent="0.2">
      <c r="F78"/>
      <c r="K78"/>
      <c r="P78"/>
      <c r="U78"/>
      <c r="Z78"/>
      <c r="AE78"/>
      <c r="AJ78"/>
    </row>
    <row r="79" spans="3:36" x14ac:dyDescent="0.2">
      <c r="F79"/>
      <c r="K79"/>
      <c r="P79"/>
      <c r="U79"/>
      <c r="Z79"/>
      <c r="AE79"/>
      <c r="AJ79"/>
    </row>
    <row r="80" spans="3:36" x14ac:dyDescent="0.2">
      <c r="F80"/>
      <c r="K80"/>
      <c r="P80"/>
      <c r="U80"/>
      <c r="Z80"/>
      <c r="AE80"/>
      <c r="AJ80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</sheetData>
  <mergeCells count="36">
    <mergeCell ref="A21:F22"/>
    <mergeCell ref="B24:C24"/>
    <mergeCell ref="AL24:AN24"/>
    <mergeCell ref="J25:K25"/>
    <mergeCell ref="O25:P25"/>
    <mergeCell ref="T25:U25"/>
    <mergeCell ref="Y25:Z25"/>
    <mergeCell ref="AD25:AE25"/>
    <mergeCell ref="AI25:AJ25"/>
    <mergeCell ref="E50:G51"/>
    <mergeCell ref="H50:H51"/>
    <mergeCell ref="AO25:AP25"/>
    <mergeCell ref="A26:B28"/>
    <mergeCell ref="A29:B31"/>
    <mergeCell ref="A32:B34"/>
    <mergeCell ref="A35:B37"/>
    <mergeCell ref="A38:B40"/>
    <mergeCell ref="J44:P44"/>
    <mergeCell ref="E46:G47"/>
    <mergeCell ref="H46:H47"/>
    <mergeCell ref="E48:G49"/>
    <mergeCell ref="H48:H49"/>
    <mergeCell ref="E52:G53"/>
    <mergeCell ref="H52:H53"/>
    <mergeCell ref="J60:P60"/>
    <mergeCell ref="H61:I61"/>
    <mergeCell ref="E62:G63"/>
    <mergeCell ref="H62:H63"/>
    <mergeCell ref="E70:G71"/>
    <mergeCell ref="H70:H71"/>
    <mergeCell ref="E64:G65"/>
    <mergeCell ref="H64:H65"/>
    <mergeCell ref="E66:G67"/>
    <mergeCell ref="H66:H67"/>
    <mergeCell ref="E68:G69"/>
    <mergeCell ref="H68:H69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3EAB2-8FEC-4013-99B6-DE5CAE413926}">
  <dimension ref="A21:AP506"/>
  <sheetViews>
    <sheetView tabSelected="1" zoomScale="40" zoomScaleNormal="40" workbookViewId="0">
      <selection activeCell="P91" sqref="P91"/>
    </sheetView>
  </sheetViews>
  <sheetFormatPr baseColWidth="10" defaultColWidth="8.83203125" defaultRowHeight="15" x14ac:dyDescent="0.2"/>
  <cols>
    <col min="2" max="2" width="15.1640625" customWidth="1"/>
    <col min="3" max="3" width="16.1640625" customWidth="1"/>
    <col min="4" max="4" width="14.1640625" customWidth="1"/>
    <col min="5" max="5" width="12.1640625" customWidth="1"/>
    <col min="6" max="6" width="14.1640625" style="3" customWidth="1"/>
    <col min="7" max="7" width="11" customWidth="1"/>
    <col min="8" max="10" width="16.33203125" bestFit="1" customWidth="1"/>
    <col min="11" max="11" width="16.33203125" style="3" bestFit="1" customWidth="1"/>
    <col min="12" max="14" width="17.33203125" bestFit="1" customWidth="1"/>
    <col min="15" max="15" width="16.33203125" bestFit="1" customWidth="1"/>
    <col min="16" max="16" width="16.33203125" style="3" bestFit="1" customWidth="1"/>
    <col min="20" max="20" width="16.33203125" bestFit="1" customWidth="1"/>
    <col min="21" max="21" width="16.33203125" style="3" bestFit="1" customWidth="1"/>
    <col min="25" max="25" width="16.33203125" bestFit="1" customWidth="1"/>
    <col min="26" max="26" width="16.33203125" style="3" bestFit="1" customWidth="1"/>
    <col min="30" max="30" width="16.33203125" bestFit="1" customWidth="1"/>
    <col min="31" max="31" width="15.33203125" style="3" customWidth="1"/>
    <col min="35" max="35" width="16.33203125" bestFit="1" customWidth="1"/>
    <col min="36" max="36" width="16.33203125" style="3" bestFit="1" customWidth="1"/>
    <col min="38" max="38" width="16.33203125" bestFit="1" customWidth="1"/>
    <col min="40" max="42" width="16.33203125" bestFit="1" customWidth="1"/>
  </cols>
  <sheetData>
    <row r="21" spans="1:42" ht="16" x14ac:dyDescent="0.2">
      <c r="A21" s="66" t="s">
        <v>50</v>
      </c>
      <c r="B21" s="66"/>
      <c r="C21" s="66"/>
      <c r="D21" s="66"/>
      <c r="E21" s="66"/>
      <c r="F21" s="67"/>
      <c r="G21" s="48" t="s">
        <v>49</v>
      </c>
      <c r="H21" s="2"/>
      <c r="I21" s="49"/>
      <c r="J21" s="2"/>
      <c r="L21" s="50" t="s">
        <v>2</v>
      </c>
      <c r="N21" s="3" t="s">
        <v>35</v>
      </c>
    </row>
    <row r="22" spans="1:42" ht="15.75" customHeight="1" x14ac:dyDescent="0.2">
      <c r="A22" s="66"/>
      <c r="B22" s="66"/>
      <c r="C22" s="66"/>
      <c r="D22" s="66"/>
      <c r="E22" s="66"/>
      <c r="F22" s="67"/>
      <c r="G22" s="50" t="s">
        <v>4</v>
      </c>
      <c r="I22" s="3"/>
      <c r="L22" s="50"/>
      <c r="N22" s="3"/>
    </row>
    <row r="23" spans="1:42" x14ac:dyDescent="0.2">
      <c r="W23" t="s">
        <v>5</v>
      </c>
      <c r="AA23" t="s">
        <v>5</v>
      </c>
    </row>
    <row r="24" spans="1:42" s="4" customFormat="1" ht="21" x14ac:dyDescent="0.2">
      <c r="B24" s="68" t="s">
        <v>6</v>
      </c>
      <c r="C24" s="68"/>
      <c r="F24" s="6"/>
      <c r="G24" s="7" t="s">
        <v>7</v>
      </c>
      <c r="I24" s="5"/>
      <c r="J24" s="8"/>
      <c r="K24" s="6"/>
      <c r="L24" s="7" t="s">
        <v>8</v>
      </c>
      <c r="M24" s="5"/>
      <c r="N24" s="8"/>
      <c r="P24" s="9"/>
      <c r="Q24" s="7" t="s">
        <v>9</v>
      </c>
      <c r="R24" s="8"/>
      <c r="T24" s="5"/>
      <c r="U24" s="9"/>
      <c r="V24" s="7" t="s">
        <v>10</v>
      </c>
      <c r="X24" s="5"/>
      <c r="Y24" s="5"/>
      <c r="Z24" s="10"/>
      <c r="AA24" s="7" t="s">
        <v>11</v>
      </c>
      <c r="AB24" s="5"/>
      <c r="AC24" s="5"/>
      <c r="AD24" s="8"/>
      <c r="AE24" s="6"/>
      <c r="AF24" s="11" t="s">
        <v>12</v>
      </c>
      <c r="AJ24" s="6"/>
      <c r="AL24" s="69" t="s">
        <v>13</v>
      </c>
      <c r="AM24" s="69"/>
      <c r="AN24" s="69"/>
      <c r="AO24" s="8"/>
    </row>
    <row r="25" spans="1:42" s="12" customFormat="1" ht="40" thickBot="1" x14ac:dyDescent="0.25">
      <c r="C25" s="12" t="s">
        <v>14</v>
      </c>
      <c r="D25" s="13" t="s">
        <v>15</v>
      </c>
      <c r="E25" s="12" t="s">
        <v>16</v>
      </c>
      <c r="F25" s="14" t="s">
        <v>17</v>
      </c>
      <c r="G25" s="15" t="s">
        <v>18</v>
      </c>
      <c r="H25" s="16" t="s">
        <v>19</v>
      </c>
      <c r="I25" s="17" t="s">
        <v>52</v>
      </c>
      <c r="J25" s="70" t="s">
        <v>20</v>
      </c>
      <c r="K25" s="71"/>
      <c r="L25" s="15" t="s">
        <v>18</v>
      </c>
      <c r="M25" s="16" t="s">
        <v>19</v>
      </c>
      <c r="N25" s="17" t="s">
        <v>52</v>
      </c>
      <c r="O25" s="70" t="s">
        <v>20</v>
      </c>
      <c r="P25" s="71"/>
      <c r="Q25" s="15" t="s">
        <v>18</v>
      </c>
      <c r="R25" s="16" t="s">
        <v>19</v>
      </c>
      <c r="S25" s="17" t="s">
        <v>52</v>
      </c>
      <c r="T25" s="70" t="s">
        <v>20</v>
      </c>
      <c r="U25" s="71"/>
      <c r="V25" s="15" t="s">
        <v>18</v>
      </c>
      <c r="W25" s="16" t="s">
        <v>19</v>
      </c>
      <c r="X25" s="17" t="s">
        <v>52</v>
      </c>
      <c r="Y25" s="70" t="s">
        <v>20</v>
      </c>
      <c r="Z25" s="71"/>
      <c r="AA25" s="15" t="s">
        <v>18</v>
      </c>
      <c r="AB25" s="16" t="s">
        <v>19</v>
      </c>
      <c r="AC25" s="17" t="s">
        <v>52</v>
      </c>
      <c r="AD25" s="70" t="s">
        <v>20</v>
      </c>
      <c r="AE25" s="71"/>
      <c r="AF25" s="15" t="s">
        <v>18</v>
      </c>
      <c r="AG25" s="16" t="s">
        <v>19</v>
      </c>
      <c r="AH25" s="17" t="s">
        <v>52</v>
      </c>
      <c r="AI25" s="70" t="s">
        <v>20</v>
      </c>
      <c r="AJ25" s="71"/>
      <c r="AL25" s="16" t="s">
        <v>18</v>
      </c>
      <c r="AM25" s="16" t="s">
        <v>19</v>
      </c>
      <c r="AN25" s="17" t="s">
        <v>52</v>
      </c>
      <c r="AO25" s="63" t="s">
        <v>21</v>
      </c>
      <c r="AP25" s="57"/>
    </row>
    <row r="26" spans="1:42" s="19" customFormat="1" ht="17.25" customHeight="1" thickTop="1" thickBot="1" x14ac:dyDescent="0.25">
      <c r="A26" s="58" t="s">
        <v>22</v>
      </c>
      <c r="B26" s="58"/>
      <c r="C26" s="18">
        <v>1</v>
      </c>
      <c r="D26" s="19">
        <v>5</v>
      </c>
      <c r="E26" s="19">
        <v>193.3</v>
      </c>
      <c r="F26" s="20">
        <v>489666.66666666669</v>
      </c>
      <c r="G26" s="21">
        <v>835</v>
      </c>
      <c r="H26" s="19">
        <f>G26/$D26</f>
        <v>167</v>
      </c>
      <c r="I26" s="22">
        <f>(G26*$E26/$F26)/$D26</f>
        <v>6.5924642614023143E-2</v>
      </c>
      <c r="J26" s="19">
        <f>AVERAGE(H26:H28)</f>
        <v>131.66666666666666</v>
      </c>
      <c r="K26" s="23">
        <f>AVERAGE(I26:I28)</f>
        <v>5.1976514635806666E-2</v>
      </c>
      <c r="L26" s="21">
        <v>46700</v>
      </c>
      <c r="M26" s="19">
        <f>L26/$D26</f>
        <v>9340</v>
      </c>
      <c r="N26" s="22">
        <f>(L26*$E26/$F26)/$D26</f>
        <v>3.6870428863172222</v>
      </c>
      <c r="O26" s="19">
        <f>AVERAGE(M26:M28)</f>
        <v>8586.6666666666661</v>
      </c>
      <c r="P26" s="23">
        <f>AVERAGE(N26:N28)</f>
        <v>3.3896582709326069</v>
      </c>
      <c r="Q26" s="21">
        <v>115000</v>
      </c>
      <c r="R26" s="19">
        <f>Q26/$D26</f>
        <v>23000</v>
      </c>
      <c r="S26" s="22">
        <f>(Q26*$E26/$F26)/$D26</f>
        <v>9.0794417971409125</v>
      </c>
      <c r="T26" s="19">
        <f>AVERAGE(R26:R28)</f>
        <v>25000</v>
      </c>
      <c r="U26" s="23">
        <f>AVERAGE(S26:S28)</f>
        <v>9.8689584751531658</v>
      </c>
      <c r="V26" s="21">
        <v>103000</v>
      </c>
      <c r="W26" s="19">
        <f>V26/$D26</f>
        <v>20600</v>
      </c>
      <c r="X26" s="22">
        <f>(V26*$E26/$F26)/$D26</f>
        <v>8.1320217835262092</v>
      </c>
      <c r="Y26" s="19">
        <f>AVERAGE(W26:W28)</f>
        <v>26200</v>
      </c>
      <c r="Z26" s="23">
        <f>AVERAGE(X26:X28)</f>
        <v>10.342668481960517</v>
      </c>
      <c r="AA26" s="21">
        <v>1120</v>
      </c>
      <c r="AB26" s="19">
        <f>AA26/$D26</f>
        <v>224</v>
      </c>
      <c r="AC26" s="22">
        <f>(AA26*$E26/$F26)/$D26</f>
        <v>8.8425867937372366E-2</v>
      </c>
      <c r="AD26" s="19">
        <f>AVERAGE(AB26:AB28)</f>
        <v>228.66666666666666</v>
      </c>
      <c r="AE26" s="23">
        <f>AVERAGE(AC26:AC28)</f>
        <v>9.0268073519400957E-2</v>
      </c>
      <c r="AF26" s="21">
        <v>57200</v>
      </c>
      <c r="AG26" s="19">
        <f>AF26/$D26</f>
        <v>11440</v>
      </c>
      <c r="AH26" s="22">
        <f>(AF26*$E26/$F26)/$D26</f>
        <v>4.5160353982300885</v>
      </c>
      <c r="AI26" s="19">
        <f>AVERAGE(AG26:AG28)</f>
        <v>11840</v>
      </c>
      <c r="AJ26" s="23">
        <f>AVERAGE(AH26:AH28)</f>
        <v>4.6739387338325384</v>
      </c>
      <c r="AK26" s="18">
        <v>1</v>
      </c>
      <c r="AL26" s="24">
        <f>G26+L26+Q26+V26+AA26+AF26</f>
        <v>323855</v>
      </c>
      <c r="AM26" s="24">
        <f>H26+M26+R26+W26+AB26+AG26</f>
        <v>64771</v>
      </c>
      <c r="AN26" s="25">
        <f>I26+N26+S26+X26+AC26+AH26</f>
        <v>25.568892375765824</v>
      </c>
      <c r="AO26" s="19">
        <f>AVERAGE(AM26:AM28)</f>
        <v>71987</v>
      </c>
      <c r="AP26" s="23">
        <f>AVERAGE(AN26:AN28)</f>
        <v>28.417468550034034</v>
      </c>
    </row>
    <row r="27" spans="1:42" s="19" customFormat="1" ht="17" thickTop="1" thickBot="1" x14ac:dyDescent="0.25">
      <c r="A27" s="59"/>
      <c r="B27" s="59"/>
      <c r="C27" s="18">
        <v>2</v>
      </c>
      <c r="D27" s="19">
        <v>5</v>
      </c>
      <c r="E27" s="19">
        <v>193.3</v>
      </c>
      <c r="F27" s="20">
        <v>489666.66666666669</v>
      </c>
      <c r="G27" s="21">
        <v>836</v>
      </c>
      <c r="H27" s="19">
        <f t="shared" ref="H27:H40" si="0">G27/$D27</f>
        <v>167.2</v>
      </c>
      <c r="I27" s="22">
        <f t="shared" ref="I27:I34" si="1">(G27*$E27/$F27)/$D27</f>
        <v>6.6003594281824368E-2</v>
      </c>
      <c r="K27" s="26">
        <f>STDEV(I26:I28)</f>
        <v>2.4227272639645605E-2</v>
      </c>
      <c r="L27" s="21">
        <v>37900</v>
      </c>
      <c r="M27" s="19">
        <f t="shared" ref="M27:M40" si="2">L27/$D27</f>
        <v>7580</v>
      </c>
      <c r="N27" s="22">
        <f t="shared" ref="N27:N40" si="3">(L27*$E27/$F27)/$D27</f>
        <v>2.9922682096664395</v>
      </c>
      <c r="P27" s="26">
        <f>STDEV(N26:N28)</f>
        <v>0.35802064149050955</v>
      </c>
      <c r="Q27" s="21">
        <v>133000</v>
      </c>
      <c r="R27" s="19">
        <f t="shared" ref="R27:R40" si="4">Q27/$D27</f>
        <v>26600</v>
      </c>
      <c r="S27" s="22">
        <f t="shared" ref="S27:S40" si="5">(Q27*$E27/$F27)/$D27</f>
        <v>10.500571817562967</v>
      </c>
      <c r="U27" s="26">
        <f>STDEV(S26:S28)</f>
        <v>0.72360398788424507</v>
      </c>
      <c r="V27" s="21">
        <v>158000</v>
      </c>
      <c r="W27" s="19">
        <f t="shared" ref="W27:W40" si="6">V27/$D27</f>
        <v>31600</v>
      </c>
      <c r="X27" s="22">
        <f t="shared" ref="X27:X40" si="7">(V27*$E27/$F27)/$D27</f>
        <v>12.474363512593602</v>
      </c>
      <c r="Z27" s="26">
        <f>STDEV(X26:X28)</f>
        <v>2.1722472113888003</v>
      </c>
      <c r="AA27" s="21">
        <v>1130</v>
      </c>
      <c r="AB27" s="19">
        <f t="shared" ref="AB27:AB40" si="8">AA27/$D27</f>
        <v>226</v>
      </c>
      <c r="AC27" s="22">
        <f t="shared" ref="AC27:AC40" si="9">(AA27*$E27/$F27)/$D27</f>
        <v>8.9215384615384613E-2</v>
      </c>
      <c r="AE27" s="26">
        <f>STDEV(AC26:AC28)</f>
        <v>2.5379410375764959E-3</v>
      </c>
      <c r="AF27" s="21">
        <v>58800</v>
      </c>
      <c r="AG27" s="19">
        <f t="shared" ref="AG27:AG40" si="10">AF27/$D27</f>
        <v>11760</v>
      </c>
      <c r="AH27" s="22">
        <f t="shared" ref="AH27:AH40" si="11">(AF27*$E27/$F27)/$D27</f>
        <v>4.642358066712049</v>
      </c>
      <c r="AJ27" s="26">
        <f>STDEV(AH26:AH28)</f>
        <v>0.1758337129478626</v>
      </c>
      <c r="AK27" s="18">
        <v>2</v>
      </c>
      <c r="AL27" s="27">
        <f t="shared" ref="AL27:AN40" si="12">G27+L27+Q27+V27+AA27+AF27</f>
        <v>389666</v>
      </c>
      <c r="AM27" s="27">
        <f t="shared" si="12"/>
        <v>77933.2</v>
      </c>
      <c r="AN27" s="28">
        <f t="shared" si="12"/>
        <v>30.76478058543227</v>
      </c>
      <c r="AP27" s="26">
        <f>STDEV(AN26:AN28)</f>
        <v>2.6339633396320257</v>
      </c>
    </row>
    <row r="28" spans="1:42" s="30" customFormat="1" ht="17" thickTop="1" thickBot="1" x14ac:dyDescent="0.25">
      <c r="A28" s="64"/>
      <c r="B28" s="64"/>
      <c r="C28" s="29">
        <v>3</v>
      </c>
      <c r="D28" s="19">
        <v>5</v>
      </c>
      <c r="E28" s="19">
        <v>193.3</v>
      </c>
      <c r="F28" s="20">
        <v>489666.66666666669</v>
      </c>
      <c r="G28" s="21">
        <v>304</v>
      </c>
      <c r="H28" s="30">
        <f t="shared" si="0"/>
        <v>60.8</v>
      </c>
      <c r="I28" s="31">
        <f t="shared" si="1"/>
        <v>2.4001307011572499E-2</v>
      </c>
      <c r="J28" s="19"/>
      <c r="K28" s="32"/>
      <c r="L28" s="21">
        <v>44200</v>
      </c>
      <c r="M28" s="30">
        <f t="shared" si="2"/>
        <v>8840</v>
      </c>
      <c r="N28" s="31">
        <f t="shared" si="3"/>
        <v>3.4896637168141593</v>
      </c>
      <c r="O28" s="19"/>
      <c r="P28" s="32"/>
      <c r="Q28" s="21">
        <v>127000</v>
      </c>
      <c r="R28" s="30">
        <f t="shared" si="4"/>
        <v>25400</v>
      </c>
      <c r="S28" s="31">
        <f t="shared" si="5"/>
        <v>10.026861810755616</v>
      </c>
      <c r="T28" s="19"/>
      <c r="U28" s="32"/>
      <c r="V28" s="21">
        <v>132000</v>
      </c>
      <c r="W28" s="30">
        <f t="shared" si="6"/>
        <v>26400</v>
      </c>
      <c r="X28" s="31">
        <f t="shared" si="7"/>
        <v>10.421620149761742</v>
      </c>
      <c r="Y28" s="19"/>
      <c r="Z28" s="32"/>
      <c r="AA28" s="21">
        <v>1180</v>
      </c>
      <c r="AB28" s="30">
        <f t="shared" si="8"/>
        <v>236</v>
      </c>
      <c r="AC28" s="31">
        <f t="shared" si="9"/>
        <v>9.3162968005445879E-2</v>
      </c>
      <c r="AD28" s="19"/>
      <c r="AE28" s="32"/>
      <c r="AF28" s="21">
        <v>61600</v>
      </c>
      <c r="AG28" s="30">
        <f t="shared" si="10"/>
        <v>12320</v>
      </c>
      <c r="AH28" s="31">
        <f t="shared" si="11"/>
        <v>4.8634227365554796</v>
      </c>
      <c r="AI28" s="19"/>
      <c r="AJ28" s="32"/>
      <c r="AK28" s="29">
        <v>3</v>
      </c>
      <c r="AL28" s="33">
        <f t="shared" si="12"/>
        <v>366284</v>
      </c>
      <c r="AM28" s="33">
        <f t="shared" si="12"/>
        <v>73256.800000000003</v>
      </c>
      <c r="AN28" s="34">
        <f t="shared" si="12"/>
        <v>28.918732688904015</v>
      </c>
      <c r="AO28" s="19"/>
      <c r="AP28" s="32"/>
    </row>
    <row r="29" spans="1:42" s="19" customFormat="1" ht="17" thickTop="1" thickBot="1" x14ac:dyDescent="0.25">
      <c r="A29" s="58" t="s">
        <v>28</v>
      </c>
      <c r="B29" s="58"/>
      <c r="C29" s="35">
        <v>4</v>
      </c>
      <c r="D29" s="19">
        <v>5</v>
      </c>
      <c r="E29" s="19">
        <v>193.3</v>
      </c>
      <c r="F29" s="20">
        <v>489666.66666666669</v>
      </c>
      <c r="G29" s="21">
        <v>454</v>
      </c>
      <c r="H29" s="19">
        <f t="shared" si="0"/>
        <v>90.8</v>
      </c>
      <c r="I29" s="22">
        <f>(G29*$E29/$F29)/$D29</f>
        <v>3.5844057181756303E-2</v>
      </c>
      <c r="J29" s="19">
        <f>H29/J$26*100</f>
        <v>68.962025316455694</v>
      </c>
      <c r="K29" s="26">
        <f>AVERAGE(J29:J31)</f>
        <v>65.316455696202539</v>
      </c>
      <c r="L29" s="21">
        <v>33200</v>
      </c>
      <c r="M29" s="19">
        <f t="shared" si="2"/>
        <v>6640</v>
      </c>
      <c r="N29" s="22">
        <f t="shared" si="3"/>
        <v>2.6211953710006806</v>
      </c>
      <c r="O29" s="19">
        <f>M29/O$26*100</f>
        <v>77.329192546583855</v>
      </c>
      <c r="P29" s="26">
        <f>AVERAGE(O29:O31)</f>
        <v>82.453416149068332</v>
      </c>
      <c r="Q29" s="21">
        <v>107000</v>
      </c>
      <c r="R29" s="19">
        <f t="shared" si="4"/>
        <v>21400</v>
      </c>
      <c r="S29" s="22">
        <f t="shared" si="5"/>
        <v>8.4478284547311091</v>
      </c>
      <c r="T29" s="19">
        <f>R29/T$26*100</f>
        <v>85.6</v>
      </c>
      <c r="U29" s="26">
        <f>AVERAGE(T29:T31)</f>
        <v>84.533333333333331</v>
      </c>
      <c r="V29" s="21">
        <v>85100</v>
      </c>
      <c r="W29" s="19">
        <f t="shared" si="6"/>
        <v>17020</v>
      </c>
      <c r="X29" s="22">
        <f t="shared" si="7"/>
        <v>6.7187869298842759</v>
      </c>
      <c r="Y29" s="19">
        <f>W29/Y$26*100</f>
        <v>64.961832061068705</v>
      </c>
      <c r="Z29" s="26">
        <f>AVERAGE(Y29:Y31)</f>
        <v>65.877862595419842</v>
      </c>
      <c r="AA29" s="21">
        <v>1220</v>
      </c>
      <c r="AB29" s="19">
        <f t="shared" si="8"/>
        <v>244</v>
      </c>
      <c r="AC29" s="22">
        <f t="shared" si="9"/>
        <v>9.6321034717494897E-2</v>
      </c>
      <c r="AD29" s="19">
        <f>AB29/AD$26*100</f>
        <v>106.70553935860059</v>
      </c>
      <c r="AE29" s="26">
        <f>AVERAGE(AD29:AD31)</f>
        <v>98.833819241982511</v>
      </c>
      <c r="AF29" s="21">
        <v>51600</v>
      </c>
      <c r="AG29" s="19">
        <f t="shared" si="10"/>
        <v>10320</v>
      </c>
      <c r="AH29" s="22">
        <f t="shared" si="11"/>
        <v>4.0739060585432263</v>
      </c>
      <c r="AI29" s="19">
        <f>AG29/AI$26*100</f>
        <v>87.162162162162161</v>
      </c>
      <c r="AJ29" s="26">
        <f>AVERAGE(AI29:AI31)</f>
        <v>94.707207207207205</v>
      </c>
      <c r="AK29" s="35">
        <v>4</v>
      </c>
      <c r="AL29" s="24">
        <f t="shared" si="12"/>
        <v>278574</v>
      </c>
      <c r="AM29" s="24">
        <f t="shared" si="12"/>
        <v>55714.8</v>
      </c>
      <c r="AN29" s="25">
        <f t="shared" si="12"/>
        <v>21.99388190605854</v>
      </c>
      <c r="AO29" s="19">
        <f>AM29/AO$26*100</f>
        <v>77.395640879603263</v>
      </c>
      <c r="AP29" s="26">
        <f>AVERAGE(AO29:AO31)</f>
        <v>79.179111043197608</v>
      </c>
    </row>
    <row r="30" spans="1:42" s="19" customFormat="1" ht="17" thickTop="1" thickBot="1" x14ac:dyDescent="0.25">
      <c r="A30" s="59"/>
      <c r="B30" s="59"/>
      <c r="C30" s="35">
        <v>5</v>
      </c>
      <c r="D30" s="19">
        <v>5</v>
      </c>
      <c r="E30" s="19">
        <v>193.3</v>
      </c>
      <c r="F30" s="20">
        <v>489666.66666666669</v>
      </c>
      <c r="G30" s="21">
        <v>531</v>
      </c>
      <c r="H30" s="19">
        <f t="shared" si="0"/>
        <v>106.2</v>
      </c>
      <c r="I30" s="22">
        <f t="shared" si="1"/>
        <v>4.1923335602450644E-2</v>
      </c>
      <c r="J30" s="19">
        <f t="shared" ref="J30:J37" si="13">H30/J$26*100</f>
        <v>80.658227848101276</v>
      </c>
      <c r="K30" s="26">
        <f>STDEV(J29:J31)</f>
        <v>17.452496930087026</v>
      </c>
      <c r="L30" s="21">
        <v>39200</v>
      </c>
      <c r="M30" s="19">
        <f t="shared" si="2"/>
        <v>7840</v>
      </c>
      <c r="N30" s="22">
        <f t="shared" si="3"/>
        <v>3.0949053778080327</v>
      </c>
      <c r="O30" s="19">
        <f t="shared" ref="O30:O40" si="14">M30/O$26*100</f>
        <v>91.304347826086968</v>
      </c>
      <c r="P30" s="26">
        <f>STDEV(O29:O31)</f>
        <v>7.6969153611141197</v>
      </c>
      <c r="Q30" s="21">
        <v>108000</v>
      </c>
      <c r="R30" s="19">
        <f t="shared" si="4"/>
        <v>21600</v>
      </c>
      <c r="S30" s="22">
        <f t="shared" si="5"/>
        <v>8.5267801225323332</v>
      </c>
      <c r="T30" s="19">
        <f t="shared" ref="T30:T40" si="15">R30/T$26*100</f>
        <v>86.4</v>
      </c>
      <c r="U30" s="26">
        <f>STDEV(T29:T31)</f>
        <v>2.5716402029314587</v>
      </c>
      <c r="V30" s="21">
        <v>101000</v>
      </c>
      <c r="W30" s="19">
        <f t="shared" si="6"/>
        <v>20200</v>
      </c>
      <c r="X30" s="22">
        <f t="shared" si="7"/>
        <v>7.9741184479237575</v>
      </c>
      <c r="Y30" s="19">
        <f t="shared" ref="Y30:Y40" si="16">W30/Y$26*100</f>
        <v>77.099236641221367</v>
      </c>
      <c r="Z30" s="26">
        <f>STDEV(Y29:Y31)</f>
        <v>10.792554199647164</v>
      </c>
      <c r="AA30" s="21">
        <v>1120</v>
      </c>
      <c r="AB30" s="19">
        <f t="shared" si="8"/>
        <v>224</v>
      </c>
      <c r="AC30" s="22">
        <f t="shared" si="9"/>
        <v>8.8425867937372366E-2</v>
      </c>
      <c r="AD30" s="19">
        <f t="shared" ref="AD30:AD40" si="17">AB30/AD$26*100</f>
        <v>97.959183673469397</v>
      </c>
      <c r="AE30" s="26">
        <f>STDEV(AD29:AD31)</f>
        <v>7.4728895731640197</v>
      </c>
      <c r="AF30" s="21">
        <v>59800</v>
      </c>
      <c r="AG30" s="19">
        <f t="shared" si="10"/>
        <v>11960</v>
      </c>
      <c r="AH30" s="22">
        <f t="shared" si="11"/>
        <v>4.7213097345132748</v>
      </c>
      <c r="AI30" s="19">
        <f t="shared" ref="AI30:AI40" si="18">AG30/AI$26*100</f>
        <v>101.01351351351352</v>
      </c>
      <c r="AJ30" s="26">
        <f>STDEV(AI29:AI31)</f>
        <v>7.008269316442167</v>
      </c>
      <c r="AK30" s="35">
        <v>5</v>
      </c>
      <c r="AL30" s="27">
        <f t="shared" si="12"/>
        <v>309651</v>
      </c>
      <c r="AM30" s="27">
        <f t="shared" si="12"/>
        <v>61930.2</v>
      </c>
      <c r="AN30" s="28">
        <f t="shared" si="12"/>
        <v>24.447462886317219</v>
      </c>
      <c r="AO30" s="19">
        <f t="shared" ref="AO30:AO40" si="19">AM30/AO$26*100</f>
        <v>86.029699806909576</v>
      </c>
      <c r="AP30" s="26">
        <f>STDEV(AO29:AO31)</f>
        <v>6.1557705911439617</v>
      </c>
    </row>
    <row r="31" spans="1:42" s="30" customFormat="1" ht="17" thickTop="1" thickBot="1" x14ac:dyDescent="0.25">
      <c r="A31" s="60"/>
      <c r="B31" s="60"/>
      <c r="C31" s="36">
        <v>6</v>
      </c>
      <c r="D31" s="19">
        <v>5</v>
      </c>
      <c r="E31" s="19">
        <v>193.3</v>
      </c>
      <c r="F31" s="20">
        <v>489666.66666666669</v>
      </c>
      <c r="G31" s="21">
        <v>305</v>
      </c>
      <c r="H31" s="30">
        <f t="shared" si="0"/>
        <v>61</v>
      </c>
      <c r="I31" s="31">
        <f t="shared" si="1"/>
        <v>2.4080258679373724E-2</v>
      </c>
      <c r="J31" s="19">
        <f t="shared" si="13"/>
        <v>46.329113924050638</v>
      </c>
      <c r="K31" s="32">
        <f>STDEV(I29:I31)</f>
        <v>9.0711996211803939E-3</v>
      </c>
      <c r="L31" s="21">
        <v>33800</v>
      </c>
      <c r="M31" s="30">
        <f t="shared" si="2"/>
        <v>6760</v>
      </c>
      <c r="N31" s="31">
        <f t="shared" si="3"/>
        <v>2.6685663716814156</v>
      </c>
      <c r="O31" s="19">
        <f t="shared" si="14"/>
        <v>78.726708074534173</v>
      </c>
      <c r="P31" s="32">
        <f>STDEV(N29:N31)</f>
        <v>0.26089912814468719</v>
      </c>
      <c r="Q31" s="21">
        <v>102000</v>
      </c>
      <c r="R31" s="30">
        <f t="shared" si="4"/>
        <v>20400</v>
      </c>
      <c r="S31" s="31">
        <f t="shared" si="5"/>
        <v>8.0530701157249815</v>
      </c>
      <c r="T31" s="19">
        <f t="shared" si="15"/>
        <v>81.599999999999994</v>
      </c>
      <c r="U31" s="32">
        <f>STDEV(S29:S31)</f>
        <v>0.25379410375764994</v>
      </c>
      <c r="V31" s="21">
        <v>72800</v>
      </c>
      <c r="W31" s="30">
        <f t="shared" si="6"/>
        <v>14560</v>
      </c>
      <c r="X31" s="31">
        <f t="shared" si="7"/>
        <v>5.7476814159292031</v>
      </c>
      <c r="Y31" s="19">
        <f t="shared" si="16"/>
        <v>55.57251908396946</v>
      </c>
      <c r="Z31" s="32">
        <f>STDEV(X29:X31)</f>
        <v>1.1162381016054148</v>
      </c>
      <c r="AA31" s="21">
        <v>1050</v>
      </c>
      <c r="AB31" s="30">
        <f t="shared" si="8"/>
        <v>210</v>
      </c>
      <c r="AC31" s="31">
        <f t="shared" si="9"/>
        <v>8.2899251191286577E-2</v>
      </c>
      <c r="AD31" s="19">
        <f t="shared" si="17"/>
        <v>91.83673469387756</v>
      </c>
      <c r="AE31" s="32">
        <f>STDEV(AC29:AC31)</f>
        <v>6.7456334539273532E-3</v>
      </c>
      <c r="AF31" s="21">
        <v>56800</v>
      </c>
      <c r="AG31" s="30">
        <f t="shared" si="10"/>
        <v>11360</v>
      </c>
      <c r="AH31" s="31">
        <f t="shared" si="11"/>
        <v>4.4844547311095981</v>
      </c>
      <c r="AI31" s="19">
        <f t="shared" si="18"/>
        <v>95.945945945945937</v>
      </c>
      <c r="AJ31" s="32">
        <f>STDEV(AH29:AH31)</f>
        <v>0.32756221415249176</v>
      </c>
      <c r="AK31" s="36">
        <v>6</v>
      </c>
      <c r="AL31" s="33">
        <f t="shared" si="12"/>
        <v>266755</v>
      </c>
      <c r="AM31" s="33">
        <f t="shared" si="12"/>
        <v>53351</v>
      </c>
      <c r="AN31" s="34">
        <f t="shared" si="12"/>
        <v>21.060752144315856</v>
      </c>
      <c r="AO31" s="19">
        <f t="shared" si="19"/>
        <v>74.111992443079998</v>
      </c>
      <c r="AP31" s="32">
        <f>STDEV(AN29:AN31)</f>
        <v>1.7493141717505805</v>
      </c>
    </row>
    <row r="32" spans="1:42" s="19" customFormat="1" ht="15" customHeight="1" thickBot="1" x14ac:dyDescent="0.25">
      <c r="A32" s="65" t="s">
        <v>55</v>
      </c>
      <c r="B32" s="65"/>
      <c r="C32" s="51">
        <v>7</v>
      </c>
      <c r="D32" s="19">
        <v>5</v>
      </c>
      <c r="E32" s="19">
        <v>193.3</v>
      </c>
      <c r="F32" s="20">
        <v>489666.66666666669</v>
      </c>
      <c r="G32" s="21">
        <v>1290</v>
      </c>
      <c r="H32" s="19">
        <f t="shared" si="0"/>
        <v>258</v>
      </c>
      <c r="I32" s="22">
        <f t="shared" si="1"/>
        <v>0.10184765146358069</v>
      </c>
      <c r="J32" s="19">
        <f t="shared" si="13"/>
        <v>195.94936708860763</v>
      </c>
      <c r="K32" s="26">
        <f>AVERAGE(J32:J34)</f>
        <v>157.41772151898738</v>
      </c>
      <c r="L32" s="21">
        <v>44600</v>
      </c>
      <c r="M32" s="19">
        <f t="shared" si="2"/>
        <v>8920</v>
      </c>
      <c r="N32" s="22">
        <f t="shared" si="3"/>
        <v>3.5212443839346492</v>
      </c>
      <c r="O32" s="19">
        <f t="shared" si="14"/>
        <v>103.88198757763976</v>
      </c>
      <c r="P32" s="26">
        <f>AVERAGE(O32:O34)</f>
        <v>111.18012422360249</v>
      </c>
      <c r="Q32" s="21">
        <v>130000</v>
      </c>
      <c r="R32" s="19">
        <f t="shared" si="4"/>
        <v>26000</v>
      </c>
      <c r="S32" s="22">
        <f t="shared" si="5"/>
        <v>10.263716814159292</v>
      </c>
      <c r="T32" s="19">
        <f t="shared" si="15"/>
        <v>104</v>
      </c>
      <c r="U32" s="26">
        <f>AVERAGE(T32:T34)</f>
        <v>115.2</v>
      </c>
      <c r="V32" s="21">
        <v>133000</v>
      </c>
      <c r="W32" s="19">
        <f t="shared" si="6"/>
        <v>26600</v>
      </c>
      <c r="X32" s="22">
        <f t="shared" si="7"/>
        <v>10.500571817562967</v>
      </c>
      <c r="Y32" s="19">
        <f t="shared" si="16"/>
        <v>101.52671755725191</v>
      </c>
      <c r="Z32" s="26">
        <f>AVERAGE(Y32:Y34)</f>
        <v>119.59287531806615</v>
      </c>
      <c r="AA32" s="21">
        <v>1090</v>
      </c>
      <c r="AB32" s="19">
        <f t="shared" si="8"/>
        <v>218</v>
      </c>
      <c r="AC32" s="22">
        <f t="shared" si="9"/>
        <v>8.6057317903335595E-2</v>
      </c>
      <c r="AD32" s="19">
        <f t="shared" si="17"/>
        <v>95.335276967930042</v>
      </c>
      <c r="AE32" s="26">
        <f>AVERAGE(AD32:AD34)</f>
        <v>131.19533527696794</v>
      </c>
      <c r="AF32" s="21">
        <v>62800</v>
      </c>
      <c r="AG32" s="19">
        <f t="shared" si="10"/>
        <v>12560</v>
      </c>
      <c r="AH32" s="22">
        <f t="shared" si="11"/>
        <v>4.9581647379169507</v>
      </c>
      <c r="AI32" s="19">
        <f t="shared" si="18"/>
        <v>106.08108108108108</v>
      </c>
      <c r="AJ32" s="26">
        <f>AVERAGE(AI32:AI34)</f>
        <v>116.27252252252252</v>
      </c>
      <c r="AK32" s="51">
        <v>7</v>
      </c>
      <c r="AL32" s="24">
        <f t="shared" si="12"/>
        <v>372780</v>
      </c>
      <c r="AM32" s="24">
        <f t="shared" si="12"/>
        <v>74556</v>
      </c>
      <c r="AN32" s="25">
        <f t="shared" si="12"/>
        <v>29.431602722940774</v>
      </c>
      <c r="AO32" s="19">
        <f t="shared" si="19"/>
        <v>103.56869990414937</v>
      </c>
      <c r="AP32" s="26">
        <f>AVERAGE(AO32:AO34)</f>
        <v>116.62374224975808</v>
      </c>
    </row>
    <row r="33" spans="1:42" s="19" customFormat="1" ht="15.5" customHeight="1" thickTop="1" thickBot="1" x14ac:dyDescent="0.25">
      <c r="A33" s="59"/>
      <c r="B33" s="59"/>
      <c r="C33" s="51">
        <v>8</v>
      </c>
      <c r="D33" s="19">
        <v>5</v>
      </c>
      <c r="E33" s="19">
        <v>193.3</v>
      </c>
      <c r="F33" s="20">
        <v>489666.66666666669</v>
      </c>
      <c r="G33" s="21">
        <v>1060</v>
      </c>
      <c r="H33" s="19">
        <f t="shared" si="0"/>
        <v>212</v>
      </c>
      <c r="I33" s="22">
        <f t="shared" si="1"/>
        <v>8.3688767869298838E-2</v>
      </c>
      <c r="J33" s="19">
        <f t="shared" si="13"/>
        <v>161.01265822784811</v>
      </c>
      <c r="K33" s="26">
        <f>STDEV(J32:J34)</f>
        <v>40.449105148996516</v>
      </c>
      <c r="L33" s="21">
        <v>49400</v>
      </c>
      <c r="M33" s="19">
        <f t="shared" si="2"/>
        <v>9880</v>
      </c>
      <c r="N33" s="22">
        <f t="shared" si="3"/>
        <v>3.9002123893805312</v>
      </c>
      <c r="O33" s="19">
        <f t="shared" si="14"/>
        <v>115.06211180124224</v>
      </c>
      <c r="P33" s="26">
        <f>STDEV(O32:O34)</f>
        <v>6.3246620665889095</v>
      </c>
      <c r="Q33" s="21">
        <v>150000</v>
      </c>
      <c r="R33" s="19">
        <f t="shared" si="4"/>
        <v>30000</v>
      </c>
      <c r="S33" s="22">
        <f t="shared" si="5"/>
        <v>11.842750170183798</v>
      </c>
      <c r="T33" s="19">
        <f t="shared" si="15"/>
        <v>120</v>
      </c>
      <c r="U33" s="26">
        <f>STDEV(T32:T34)</f>
        <v>9.7324200484771506</v>
      </c>
      <c r="V33" s="21">
        <v>150000</v>
      </c>
      <c r="W33" s="19">
        <f t="shared" si="6"/>
        <v>30000</v>
      </c>
      <c r="X33" s="22">
        <f t="shared" si="7"/>
        <v>11.842750170183798</v>
      </c>
      <c r="Y33" s="19">
        <f t="shared" si="16"/>
        <v>114.50381679389312</v>
      </c>
      <c r="Z33" s="26">
        <f>STDEV(Y32:Y34)</f>
        <v>21.076629404456884</v>
      </c>
      <c r="AA33" s="21">
        <v>2120</v>
      </c>
      <c r="AB33" s="19">
        <f t="shared" si="8"/>
        <v>424</v>
      </c>
      <c r="AC33" s="22">
        <f t="shared" si="9"/>
        <v>0.16737753573859768</v>
      </c>
      <c r="AD33" s="19">
        <f t="shared" si="17"/>
        <v>185.42274052478135</v>
      </c>
      <c r="AE33" s="26">
        <f>STDEV(AD32:AD34)</f>
        <v>47.769837216634549</v>
      </c>
      <c r="AF33" s="21">
        <v>69700</v>
      </c>
      <c r="AG33" s="19">
        <f t="shared" si="10"/>
        <v>13940</v>
      </c>
      <c r="AH33" s="22">
        <f t="shared" si="11"/>
        <v>5.5029312457454047</v>
      </c>
      <c r="AI33" s="19">
        <f t="shared" si="18"/>
        <v>117.73648648648648</v>
      </c>
      <c r="AJ33" s="26">
        <f>STDEV(AI32:AI34)</f>
        <v>9.5440434895800763</v>
      </c>
      <c r="AK33" s="51">
        <v>8</v>
      </c>
      <c r="AL33" s="27">
        <f t="shared" si="12"/>
        <v>422280</v>
      </c>
      <c r="AM33" s="27">
        <f t="shared" si="12"/>
        <v>84456</v>
      </c>
      <c r="AN33" s="28">
        <f t="shared" si="12"/>
        <v>33.339710279101432</v>
      </c>
      <c r="AO33" s="19">
        <f t="shared" si="19"/>
        <v>117.32118299137343</v>
      </c>
      <c r="AP33" s="26">
        <f>STDEV(AO32:AO34)</f>
        <v>12.720669629322181</v>
      </c>
    </row>
    <row r="34" spans="1:42" s="30" customFormat="1" ht="15.5" customHeight="1" thickTop="1" thickBot="1" x14ac:dyDescent="0.25">
      <c r="A34" s="64"/>
      <c r="B34" s="64"/>
      <c r="C34" s="52">
        <v>9</v>
      </c>
      <c r="D34" s="19">
        <v>5</v>
      </c>
      <c r="E34" s="19">
        <v>193.3</v>
      </c>
      <c r="F34" s="20">
        <v>489666.66666666669</v>
      </c>
      <c r="G34" s="21">
        <v>759</v>
      </c>
      <c r="H34" s="30">
        <f t="shared" si="0"/>
        <v>151.80000000000001</v>
      </c>
      <c r="I34" s="31">
        <f t="shared" si="1"/>
        <v>5.992431586113002E-2</v>
      </c>
      <c r="J34" s="19">
        <f>H34/J$26*100</f>
        <v>115.29113924050634</v>
      </c>
      <c r="K34" s="32">
        <f>STDEV(I32:I34)</f>
        <v>2.102403505782113E-2</v>
      </c>
      <c r="L34" s="21">
        <v>49200</v>
      </c>
      <c r="M34" s="30">
        <f t="shared" si="2"/>
        <v>9840</v>
      </c>
      <c r="N34" s="31">
        <f t="shared" si="3"/>
        <v>3.8844220558202855</v>
      </c>
      <c r="O34" s="19">
        <f t="shared" si="14"/>
        <v>114.59627329192547</v>
      </c>
      <c r="P34" s="32">
        <f>STDEV(N32:N34)</f>
        <v>0.21438443084866834</v>
      </c>
      <c r="Q34" s="21">
        <v>152000</v>
      </c>
      <c r="R34" s="30">
        <f t="shared" si="4"/>
        <v>30400</v>
      </c>
      <c r="S34" s="31">
        <f t="shared" si="5"/>
        <v>12.00065350578625</v>
      </c>
      <c r="T34" s="19">
        <f t="shared" si="15"/>
        <v>121.6</v>
      </c>
      <c r="U34" s="32">
        <f>STDEV(S32:S34)</f>
        <v>0.96048849321169205</v>
      </c>
      <c r="V34" s="21">
        <v>187000</v>
      </c>
      <c r="W34" s="30">
        <f t="shared" si="6"/>
        <v>37400</v>
      </c>
      <c r="X34" s="31">
        <f t="shared" si="7"/>
        <v>14.763961878829136</v>
      </c>
      <c r="Y34" s="19">
        <f t="shared" si="16"/>
        <v>142.74809160305344</v>
      </c>
      <c r="Z34" s="32">
        <f>STDEV(X32:X34)</f>
        <v>2.1798859064743961</v>
      </c>
      <c r="AA34" s="21">
        <v>1290</v>
      </c>
      <c r="AB34" s="30">
        <f t="shared" si="8"/>
        <v>258</v>
      </c>
      <c r="AC34" s="31">
        <f t="shared" si="9"/>
        <v>0.10184765146358069</v>
      </c>
      <c r="AD34" s="19">
        <f t="shared" si="17"/>
        <v>112.82798833819243</v>
      </c>
      <c r="AE34" s="32">
        <f>STDEV(AC32:AC34)</f>
        <v>4.3120911778809806E-2</v>
      </c>
      <c r="AF34" s="21">
        <v>74000</v>
      </c>
      <c r="AG34" s="30">
        <f t="shared" si="10"/>
        <v>14800</v>
      </c>
      <c r="AH34" s="31">
        <f t="shared" si="11"/>
        <v>5.8424234172906733</v>
      </c>
      <c r="AI34" s="19">
        <f t="shared" si="18"/>
        <v>125</v>
      </c>
      <c r="AJ34" s="32">
        <f>STDEV(AH32:AH34)</f>
        <v>0.44608274543330545</v>
      </c>
      <c r="AK34" s="52">
        <v>9</v>
      </c>
      <c r="AL34" s="33">
        <f t="shared" si="12"/>
        <v>464249</v>
      </c>
      <c r="AM34" s="33">
        <f t="shared" si="12"/>
        <v>92849.8</v>
      </c>
      <c r="AN34" s="34">
        <f t="shared" si="12"/>
        <v>36.653232825051056</v>
      </c>
      <c r="AO34" s="19">
        <f t="shared" si="19"/>
        <v>128.98134385375138</v>
      </c>
      <c r="AP34" s="32">
        <f>STDEV(AN32:AN34)</f>
        <v>3.6148922912663637</v>
      </c>
    </row>
    <row r="35" spans="1:42" s="19" customFormat="1" ht="17" thickTop="1" thickBot="1" x14ac:dyDescent="0.25">
      <c r="A35" s="58" t="s">
        <v>30</v>
      </c>
      <c r="B35" s="58"/>
      <c r="C35" s="46">
        <v>10</v>
      </c>
      <c r="D35" s="19">
        <v>5</v>
      </c>
      <c r="E35" s="19">
        <v>193.3</v>
      </c>
      <c r="F35" s="20">
        <v>489666.66666666669</v>
      </c>
      <c r="G35" s="21">
        <v>835</v>
      </c>
      <c r="H35" s="19">
        <f t="shared" si="0"/>
        <v>167</v>
      </c>
      <c r="I35" s="22">
        <f t="shared" ref="I35:I40" si="20">(G35*$E35/$F35)/$D35</f>
        <v>6.5924642614023143E-2</v>
      </c>
      <c r="J35" s="19">
        <f t="shared" si="13"/>
        <v>126.8354430379747</v>
      </c>
      <c r="K35" s="26">
        <f>AVERAGE(J35:J37)</f>
        <v>84.506329113924053</v>
      </c>
      <c r="L35" s="21">
        <v>52000</v>
      </c>
      <c r="M35" s="19">
        <f t="shared" si="2"/>
        <v>10400</v>
      </c>
      <c r="N35" s="22">
        <f t="shared" si="3"/>
        <v>4.1054867256637166</v>
      </c>
      <c r="O35" s="19">
        <f t="shared" si="14"/>
        <v>121.11801242236027</v>
      </c>
      <c r="P35" s="26">
        <f>AVERAGE(O35:O37)</f>
        <v>119.79813664596274</v>
      </c>
      <c r="Q35" s="21">
        <v>134000</v>
      </c>
      <c r="R35" s="19">
        <f t="shared" si="4"/>
        <v>26800</v>
      </c>
      <c r="S35" s="22">
        <f t="shared" si="5"/>
        <v>10.579523485364193</v>
      </c>
      <c r="T35" s="19">
        <f t="shared" si="15"/>
        <v>107.2</v>
      </c>
      <c r="U35" s="26">
        <f>AVERAGE(T35:T37)</f>
        <v>109.33333333333333</v>
      </c>
      <c r="V35" s="21">
        <v>138000</v>
      </c>
      <c r="W35" s="19">
        <f t="shared" si="6"/>
        <v>27600</v>
      </c>
      <c r="X35" s="22">
        <f t="shared" si="7"/>
        <v>10.895330156569093</v>
      </c>
      <c r="Y35" s="19">
        <f t="shared" si="16"/>
        <v>105.34351145038168</v>
      </c>
      <c r="Z35" s="26">
        <f>AVERAGE(Y35:Y37)</f>
        <v>108.65139949109415</v>
      </c>
      <c r="AA35" s="21">
        <v>1390</v>
      </c>
      <c r="AB35" s="19">
        <f t="shared" si="8"/>
        <v>278</v>
      </c>
      <c r="AC35" s="22">
        <f t="shared" si="9"/>
        <v>0.1097428182437032</v>
      </c>
      <c r="AD35" s="19">
        <f t="shared" si="17"/>
        <v>121.5743440233236</v>
      </c>
      <c r="AE35" s="26">
        <f>AVERAGE(AD35:AD37)</f>
        <v>139.65014577259475</v>
      </c>
      <c r="AF35" s="21">
        <v>78800</v>
      </c>
      <c r="AG35" s="19">
        <f t="shared" si="10"/>
        <v>15760</v>
      </c>
      <c r="AH35" s="22">
        <f t="shared" si="11"/>
        <v>6.2213914227365548</v>
      </c>
      <c r="AI35" s="19">
        <f t="shared" si="18"/>
        <v>133.10810810810813</v>
      </c>
      <c r="AJ35" s="26">
        <f>AVERAGE(AI35:AI37)</f>
        <v>127.13963963963965</v>
      </c>
      <c r="AK35" s="46">
        <v>10</v>
      </c>
      <c r="AL35" s="24">
        <f t="shared" si="12"/>
        <v>405025</v>
      </c>
      <c r="AM35" s="24">
        <f t="shared" si="12"/>
        <v>81005</v>
      </c>
      <c r="AN35" s="25">
        <f t="shared" si="12"/>
        <v>31.977399251191283</v>
      </c>
      <c r="AO35" s="19">
        <f t="shared" si="19"/>
        <v>112.52726186672595</v>
      </c>
      <c r="AP35" s="26">
        <f>AVERAGE(AO35:AO37)</f>
        <v>113.31295928431523</v>
      </c>
    </row>
    <row r="36" spans="1:42" s="19" customFormat="1" ht="17" thickTop="1" thickBot="1" x14ac:dyDescent="0.25">
      <c r="A36" s="59"/>
      <c r="B36" s="59"/>
      <c r="C36" s="46">
        <v>11</v>
      </c>
      <c r="D36" s="19">
        <v>5</v>
      </c>
      <c r="E36" s="19">
        <v>193.3</v>
      </c>
      <c r="F36" s="20">
        <v>489666.66666666669</v>
      </c>
      <c r="G36" s="21">
        <v>455</v>
      </c>
      <c r="H36" s="19">
        <f t="shared" si="0"/>
        <v>91</v>
      </c>
      <c r="I36" s="22">
        <f t="shared" si="20"/>
        <v>3.5923008849557521E-2</v>
      </c>
      <c r="J36" s="19">
        <f t="shared" si="13"/>
        <v>69.113924050632917</v>
      </c>
      <c r="K36" s="26">
        <f>STDEV(J35:J37)</f>
        <v>37.109744700529887</v>
      </c>
      <c r="L36" s="21">
        <v>46900</v>
      </c>
      <c r="M36" s="19">
        <f t="shared" si="2"/>
        <v>9380</v>
      </c>
      <c r="N36" s="22">
        <f t="shared" si="3"/>
        <v>3.7028332198774678</v>
      </c>
      <c r="O36" s="19">
        <f t="shared" si="14"/>
        <v>109.23913043478262</v>
      </c>
      <c r="P36" s="26">
        <f>STDEV(O35:O37)</f>
        <v>9.9648435869256762</v>
      </c>
      <c r="Q36" s="21">
        <v>137000</v>
      </c>
      <c r="R36" s="19">
        <f t="shared" si="4"/>
        <v>27400</v>
      </c>
      <c r="S36" s="22">
        <f t="shared" si="5"/>
        <v>10.816378488767869</v>
      </c>
      <c r="T36" s="19">
        <f t="shared" si="15"/>
        <v>109.60000000000001</v>
      </c>
      <c r="U36" s="26">
        <f>STDEV(T35:T37)</f>
        <v>2.0132891827388737</v>
      </c>
      <c r="V36" s="21">
        <v>155000</v>
      </c>
      <c r="W36" s="19">
        <f t="shared" si="6"/>
        <v>31000</v>
      </c>
      <c r="X36" s="22">
        <f t="shared" si="7"/>
        <v>12.237508509189926</v>
      </c>
      <c r="Y36" s="19">
        <f t="shared" si="16"/>
        <v>118.32061068702291</v>
      </c>
      <c r="Z36" s="26">
        <f>STDEV(Y35:Y37)</f>
        <v>8.5118212130675523</v>
      </c>
      <c r="AA36" s="21">
        <v>1900</v>
      </c>
      <c r="AB36" s="19">
        <f t="shared" si="8"/>
        <v>380</v>
      </c>
      <c r="AC36" s="22">
        <f t="shared" si="9"/>
        <v>0.15000816882232809</v>
      </c>
      <c r="AD36" s="19">
        <f t="shared" si="17"/>
        <v>166.18075801749274</v>
      </c>
      <c r="AE36" s="26">
        <f>STDEV(AD35:AD37)</f>
        <v>23.474367036035911</v>
      </c>
      <c r="AF36" s="21">
        <v>76000</v>
      </c>
      <c r="AG36" s="19">
        <f t="shared" si="10"/>
        <v>15200</v>
      </c>
      <c r="AH36" s="22">
        <f t="shared" si="11"/>
        <v>6.000326752893125</v>
      </c>
      <c r="AI36" s="19">
        <f t="shared" si="18"/>
        <v>128.37837837837839</v>
      </c>
      <c r="AJ36" s="26">
        <f>STDEV(AI35:AI37)</f>
        <v>6.6746132940258827</v>
      </c>
      <c r="AK36" s="46">
        <v>11</v>
      </c>
      <c r="AL36" s="27">
        <f t="shared" si="12"/>
        <v>417255</v>
      </c>
      <c r="AM36" s="27">
        <f t="shared" si="12"/>
        <v>83451</v>
      </c>
      <c r="AN36" s="28">
        <f t="shared" si="12"/>
        <v>32.942978148400272</v>
      </c>
      <c r="AO36" s="19">
        <f t="shared" si="19"/>
        <v>115.92509758706433</v>
      </c>
      <c r="AP36" s="26">
        <f>STDEV(AO35:AO37)</f>
        <v>2.3212575526725621</v>
      </c>
    </row>
    <row r="37" spans="1:42" s="30" customFormat="1" ht="17" thickTop="1" thickBot="1" x14ac:dyDescent="0.25">
      <c r="A37" s="60"/>
      <c r="B37" s="60"/>
      <c r="C37" s="47">
        <v>12</v>
      </c>
      <c r="D37" s="19">
        <v>5</v>
      </c>
      <c r="E37" s="19">
        <v>193.3</v>
      </c>
      <c r="F37" s="20">
        <v>489666.66666666669</v>
      </c>
      <c r="G37" s="21">
        <v>379</v>
      </c>
      <c r="H37" s="30">
        <f t="shared" si="0"/>
        <v>75.8</v>
      </c>
      <c r="I37" s="31">
        <f t="shared" si="20"/>
        <v>2.9922682096664394E-2</v>
      </c>
      <c r="J37" s="19">
        <f t="shared" si="13"/>
        <v>57.569620253164558</v>
      </c>
      <c r="K37" s="32">
        <f>STDEV(I35:I37)</f>
        <v>1.9288351885581381E-2</v>
      </c>
      <c r="L37" s="21">
        <v>55400</v>
      </c>
      <c r="M37" s="30">
        <f t="shared" si="2"/>
        <v>11080</v>
      </c>
      <c r="N37" s="31">
        <f t="shared" si="3"/>
        <v>4.3739223961878828</v>
      </c>
      <c r="O37" s="19">
        <f t="shared" si="14"/>
        <v>129.03726708074535</v>
      </c>
      <c r="P37" s="32">
        <f>STDEV(N35:N37)</f>
        <v>0.33777414482972362</v>
      </c>
      <c r="Q37" s="21">
        <v>139000</v>
      </c>
      <c r="R37" s="30">
        <f t="shared" si="4"/>
        <v>27800</v>
      </c>
      <c r="S37" s="31">
        <f t="shared" si="5"/>
        <v>10.974281824370319</v>
      </c>
      <c r="T37" s="19">
        <f t="shared" si="15"/>
        <v>111.20000000000002</v>
      </c>
      <c r="U37" s="32">
        <f>STDEV(S35:S37)</f>
        <v>0.19869067342924887</v>
      </c>
      <c r="V37" s="21">
        <v>134000</v>
      </c>
      <c r="W37" s="30">
        <f t="shared" si="6"/>
        <v>26800</v>
      </c>
      <c r="X37" s="31">
        <f t="shared" si="7"/>
        <v>10.579523485364193</v>
      </c>
      <c r="Y37" s="19">
        <f t="shared" si="16"/>
        <v>102.29007633587786</v>
      </c>
      <c r="Z37" s="32">
        <f>STDEV(X35:X37)</f>
        <v>0.88034944984476737</v>
      </c>
      <c r="AA37" s="21">
        <v>1500</v>
      </c>
      <c r="AB37" s="30">
        <f t="shared" si="8"/>
        <v>300</v>
      </c>
      <c r="AC37" s="31">
        <f t="shared" si="9"/>
        <v>0.11842750170183798</v>
      </c>
      <c r="AD37" s="19">
        <f t="shared" si="17"/>
        <v>131.19533527696794</v>
      </c>
      <c r="AE37" s="32">
        <f>STDEV(AC35:AC37)</f>
        <v>2.1189858894302915E-2</v>
      </c>
      <c r="AF37" s="21">
        <v>71000</v>
      </c>
      <c r="AG37" s="30">
        <f t="shared" si="10"/>
        <v>14200</v>
      </c>
      <c r="AH37" s="31">
        <f t="shared" si="11"/>
        <v>5.6055684138869974</v>
      </c>
      <c r="AI37" s="19">
        <f t="shared" si="18"/>
        <v>119.93243243243244</v>
      </c>
      <c r="AJ37" s="32">
        <f>STDEV(AH35:AH37)</f>
        <v>0.31196733608301136</v>
      </c>
      <c r="AK37" s="47">
        <v>12</v>
      </c>
      <c r="AL37" s="33">
        <f t="shared" si="12"/>
        <v>401279</v>
      </c>
      <c r="AM37" s="33">
        <f t="shared" si="12"/>
        <v>80255.8</v>
      </c>
      <c r="AN37" s="34">
        <f t="shared" si="12"/>
        <v>31.681646303607899</v>
      </c>
      <c r="AO37" s="19">
        <f t="shared" si="19"/>
        <v>111.4865183991554</v>
      </c>
      <c r="AP37" s="32">
        <f>STDEV(AN35:AN37)</f>
        <v>0.65964263499601539</v>
      </c>
    </row>
    <row r="38" spans="1:42" s="19" customFormat="1" ht="17" thickTop="1" thickBot="1" x14ac:dyDescent="0.25">
      <c r="A38" s="58" t="s">
        <v>31</v>
      </c>
      <c r="B38" s="58"/>
      <c r="C38" s="53">
        <v>13</v>
      </c>
      <c r="D38" s="19">
        <v>5</v>
      </c>
      <c r="E38" s="19">
        <v>193.3</v>
      </c>
      <c r="F38" s="20">
        <v>489666.66666666669</v>
      </c>
      <c r="G38" s="21">
        <v>1290</v>
      </c>
      <c r="H38" s="19">
        <f t="shared" si="0"/>
        <v>258</v>
      </c>
      <c r="I38" s="22">
        <f t="shared" si="20"/>
        <v>0.10184765146358069</v>
      </c>
      <c r="J38" s="19">
        <f>H38/J$26*100</f>
        <v>195.94936708860763</v>
      </c>
      <c r="K38" s="26">
        <f>AVERAGE(J38:J40)</f>
        <v>153.51898734177215</v>
      </c>
      <c r="L38" s="21">
        <v>43000</v>
      </c>
      <c r="M38" s="19">
        <f t="shared" si="2"/>
        <v>8600</v>
      </c>
      <c r="N38" s="22">
        <f t="shared" si="3"/>
        <v>3.3949217154526892</v>
      </c>
      <c r="O38" s="19">
        <f t="shared" si="14"/>
        <v>100.15527950310559</v>
      </c>
      <c r="P38" s="26">
        <f>AVERAGE(O38:O40)</f>
        <v>98.83540372670808</v>
      </c>
      <c r="Q38" s="21">
        <v>123000</v>
      </c>
      <c r="R38" s="19">
        <f t="shared" si="4"/>
        <v>24600</v>
      </c>
      <c r="S38" s="22">
        <f t="shared" si="5"/>
        <v>9.7110551395507141</v>
      </c>
      <c r="T38" s="19">
        <f t="shared" si="15"/>
        <v>98.4</v>
      </c>
      <c r="U38" s="26">
        <f>AVERAGE(T38:T40)</f>
        <v>100.53333333333335</v>
      </c>
      <c r="V38" s="21">
        <v>135000</v>
      </c>
      <c r="W38" s="19">
        <f t="shared" si="6"/>
        <v>27000</v>
      </c>
      <c r="X38" s="22">
        <f t="shared" si="7"/>
        <v>10.658475153165417</v>
      </c>
      <c r="Y38" s="19">
        <f t="shared" si="16"/>
        <v>103.05343511450383</v>
      </c>
      <c r="Z38" s="26">
        <f>AVERAGE(Y38:Y40)</f>
        <v>98.982188295165386</v>
      </c>
      <c r="AA38" s="21">
        <v>1570</v>
      </c>
      <c r="AB38" s="19">
        <f t="shared" si="8"/>
        <v>314</v>
      </c>
      <c r="AC38" s="22">
        <f t="shared" si="9"/>
        <v>0.12395411844792374</v>
      </c>
      <c r="AD38" s="19">
        <f t="shared" si="17"/>
        <v>137.31778425655978</v>
      </c>
      <c r="AE38" s="26">
        <f>AVERAGE(AD38:AD40)</f>
        <v>115.59766763848397</v>
      </c>
      <c r="AF38" s="21">
        <v>66100</v>
      </c>
      <c r="AG38" s="19">
        <f t="shared" si="10"/>
        <v>13220</v>
      </c>
      <c r="AH38" s="22">
        <f t="shared" si="11"/>
        <v>5.2187052416609934</v>
      </c>
      <c r="AI38" s="19">
        <f t="shared" si="18"/>
        <v>111.65540540540539</v>
      </c>
      <c r="AJ38" s="26">
        <f>AVERAGE(AI38:AI40)</f>
        <v>112.95045045045045</v>
      </c>
      <c r="AK38" s="53">
        <v>13</v>
      </c>
      <c r="AL38" s="24">
        <f t="shared" si="12"/>
        <v>369960</v>
      </c>
      <c r="AM38" s="24">
        <f t="shared" si="12"/>
        <v>73992</v>
      </c>
      <c r="AN38" s="25">
        <f t="shared" si="12"/>
        <v>29.208959019741322</v>
      </c>
      <c r="AO38" s="19">
        <f t="shared" si="19"/>
        <v>102.78522511008931</v>
      </c>
      <c r="AP38" s="26">
        <f>AVERAGE(AO38:AO40)</f>
        <v>101.9533156449544</v>
      </c>
    </row>
    <row r="39" spans="1:42" s="19" customFormat="1" ht="17" thickTop="1" thickBot="1" x14ac:dyDescent="0.25">
      <c r="A39" s="59"/>
      <c r="B39" s="59"/>
      <c r="C39" s="53">
        <v>14</v>
      </c>
      <c r="D39" s="19">
        <v>5</v>
      </c>
      <c r="E39" s="19">
        <v>193.3</v>
      </c>
      <c r="F39" s="20">
        <v>489666.66666666669</v>
      </c>
      <c r="G39" s="21">
        <v>1210</v>
      </c>
      <c r="H39" s="19">
        <f t="shared" si="0"/>
        <v>242</v>
      </c>
      <c r="I39" s="22">
        <f t="shared" si="20"/>
        <v>9.5531518039482635E-2</v>
      </c>
      <c r="J39" s="19">
        <f t="shared" ref="J39:J40" si="21">H39/J$26*100</f>
        <v>183.79746835443038</v>
      </c>
      <c r="K39" s="26">
        <f>STDEV(J38:J40)</f>
        <v>63.260184835479357</v>
      </c>
      <c r="L39" s="21">
        <v>44400</v>
      </c>
      <c r="M39" s="19">
        <f t="shared" si="2"/>
        <v>8880</v>
      </c>
      <c r="N39" s="22">
        <f t="shared" si="3"/>
        <v>3.5054540503744045</v>
      </c>
      <c r="O39" s="19">
        <f t="shared" si="14"/>
        <v>103.41614906832299</v>
      </c>
      <c r="P39" s="26">
        <f>STDEV(O38:O40)</f>
        <v>5.3638898911229456</v>
      </c>
      <c r="Q39" s="21">
        <v>126000</v>
      </c>
      <c r="R39" s="19">
        <f t="shared" si="4"/>
        <v>25200</v>
      </c>
      <c r="S39" s="22">
        <f t="shared" si="5"/>
        <v>9.9479101429543899</v>
      </c>
      <c r="T39" s="19">
        <f t="shared" si="15"/>
        <v>100.8</v>
      </c>
      <c r="U39" s="26">
        <f>STDEV(T38:T40)</f>
        <v>2.0132891827388661</v>
      </c>
      <c r="V39" s="21">
        <v>127000</v>
      </c>
      <c r="W39" s="19">
        <f t="shared" si="6"/>
        <v>25400</v>
      </c>
      <c r="X39" s="22">
        <f t="shared" si="7"/>
        <v>10.026861810755616</v>
      </c>
      <c r="Y39" s="19">
        <f t="shared" si="16"/>
        <v>96.946564885496173</v>
      </c>
      <c r="Z39" s="26">
        <f>STDEV(Y38:Y40)</f>
        <v>3.5258031706236808</v>
      </c>
      <c r="AA39" s="21">
        <v>1410</v>
      </c>
      <c r="AB39" s="19">
        <f t="shared" si="8"/>
        <v>282</v>
      </c>
      <c r="AC39" s="22">
        <f t="shared" si="9"/>
        <v>0.1113218515997277</v>
      </c>
      <c r="AD39" s="19">
        <f t="shared" si="17"/>
        <v>123.32361516034986</v>
      </c>
      <c r="AE39" s="26">
        <f>STDEV(AD38:AD40)</f>
        <v>26.443566555468653</v>
      </c>
      <c r="AF39" s="21">
        <v>67200</v>
      </c>
      <c r="AG39" s="19">
        <f t="shared" si="10"/>
        <v>13440</v>
      </c>
      <c r="AH39" s="22">
        <f t="shared" si="11"/>
        <v>5.3055520762423409</v>
      </c>
      <c r="AI39" s="19">
        <f t="shared" si="18"/>
        <v>113.51351351351352</v>
      </c>
      <c r="AJ39" s="26">
        <f>STDEV(AI38:AI40)</f>
        <v>1.1247175875809892</v>
      </c>
      <c r="AK39" s="53">
        <v>14</v>
      </c>
      <c r="AL39" s="27">
        <f t="shared" si="12"/>
        <v>367220</v>
      </c>
      <c r="AM39" s="27">
        <f t="shared" si="12"/>
        <v>73444</v>
      </c>
      <c r="AN39" s="28">
        <f t="shared" si="12"/>
        <v>28.992631449965963</v>
      </c>
      <c r="AO39" s="19">
        <f t="shared" si="19"/>
        <v>102.02397655132177</v>
      </c>
      <c r="AP39" s="26">
        <f>STDEV(AO38:AO40)</f>
        <v>0.86939622652258641</v>
      </c>
    </row>
    <row r="40" spans="1:42" s="30" customFormat="1" ht="17" thickTop="1" thickBot="1" x14ac:dyDescent="0.25">
      <c r="A40" s="60"/>
      <c r="B40" s="60"/>
      <c r="C40" s="54">
        <v>15</v>
      </c>
      <c r="D40" s="19">
        <v>5</v>
      </c>
      <c r="E40" s="19">
        <v>193.3</v>
      </c>
      <c r="F40" s="20">
        <v>489666.66666666669</v>
      </c>
      <c r="G40" s="21">
        <v>532</v>
      </c>
      <c r="H40" s="30">
        <f t="shared" si="0"/>
        <v>106.4</v>
      </c>
      <c r="I40" s="31">
        <f t="shared" si="20"/>
        <v>4.2002287270251869E-2</v>
      </c>
      <c r="J40" s="19">
        <f t="shared" si="21"/>
        <v>80.8101265822785</v>
      </c>
      <c r="K40" s="32">
        <f>STDEV(I38:I40)</f>
        <v>3.2880439229651247E-2</v>
      </c>
      <c r="L40" s="21">
        <v>39900</v>
      </c>
      <c r="M40" s="30">
        <f t="shared" si="2"/>
        <v>7980</v>
      </c>
      <c r="N40" s="31">
        <f t="shared" si="3"/>
        <v>3.1501715452688903</v>
      </c>
      <c r="O40" s="19">
        <f t="shared" si="14"/>
        <v>92.934782608695656</v>
      </c>
      <c r="P40" s="32">
        <f>STDEV(N38:N40)</f>
        <v>0.18181753733816697</v>
      </c>
      <c r="Q40" s="21">
        <v>128000</v>
      </c>
      <c r="R40" s="30">
        <f t="shared" si="4"/>
        <v>25600</v>
      </c>
      <c r="S40" s="31">
        <f t="shared" si="5"/>
        <v>10.105813478556842</v>
      </c>
      <c r="T40" s="19">
        <f t="shared" si="15"/>
        <v>102.4</v>
      </c>
      <c r="U40" s="32">
        <f>STDEV(S38:S40)</f>
        <v>0.1986906734292497</v>
      </c>
      <c r="V40" s="21">
        <v>127000</v>
      </c>
      <c r="W40" s="30">
        <f t="shared" si="6"/>
        <v>25400</v>
      </c>
      <c r="X40" s="31">
        <f t="shared" si="7"/>
        <v>10.026861810755616</v>
      </c>
      <c r="Y40" s="19">
        <f t="shared" si="16"/>
        <v>96.946564885496173</v>
      </c>
      <c r="Z40" s="32">
        <f>STDEV(X38:X40)</f>
        <v>0.36466213326405822</v>
      </c>
      <c r="AA40" s="21">
        <v>985</v>
      </c>
      <c r="AB40" s="30">
        <f t="shared" si="8"/>
        <v>197</v>
      </c>
      <c r="AC40" s="31">
        <f t="shared" si="9"/>
        <v>7.776739278420694E-2</v>
      </c>
      <c r="AD40" s="19">
        <f t="shared" si="17"/>
        <v>86.151603498542272</v>
      </c>
      <c r="AE40" s="32">
        <f>STDEV(AC38:AC40)</f>
        <v>2.3870098099442134E-2</v>
      </c>
      <c r="AF40" s="21">
        <v>67300</v>
      </c>
      <c r="AG40" s="30">
        <f t="shared" si="10"/>
        <v>13460</v>
      </c>
      <c r="AH40" s="31">
        <f t="shared" si="11"/>
        <v>5.3134472430224644</v>
      </c>
      <c r="AI40" s="19">
        <f t="shared" si="18"/>
        <v>113.68243243243244</v>
      </c>
      <c r="AJ40" s="32">
        <f>STDEV(AH38:AH40)</f>
        <v>5.2568610972174405E-2</v>
      </c>
      <c r="AK40" s="54">
        <v>15</v>
      </c>
      <c r="AL40" s="33">
        <f t="shared" si="12"/>
        <v>363717</v>
      </c>
      <c r="AM40" s="33">
        <f t="shared" si="12"/>
        <v>72743.399999999994</v>
      </c>
      <c r="AN40" s="34">
        <f t="shared" si="12"/>
        <v>28.716063757658269</v>
      </c>
      <c r="AO40" s="19">
        <f t="shared" si="19"/>
        <v>101.05074527345215</v>
      </c>
      <c r="AP40" s="32">
        <f>STDEV(AN38:AN40)</f>
        <v>0.24706039924724124</v>
      </c>
    </row>
    <row r="41" spans="1:42" x14ac:dyDescent="0.2">
      <c r="F41"/>
      <c r="K41"/>
      <c r="P41"/>
      <c r="U41"/>
      <c r="Z41"/>
      <c r="AE41"/>
      <c r="AJ41"/>
    </row>
    <row r="42" spans="1:42" x14ac:dyDescent="0.2">
      <c r="F42"/>
      <c r="K42"/>
      <c r="P42"/>
      <c r="U42"/>
      <c r="Z42"/>
      <c r="AE42"/>
      <c r="AJ42"/>
    </row>
    <row r="43" spans="1:42" x14ac:dyDescent="0.2"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U43"/>
      <c r="Z43"/>
      <c r="AE43"/>
      <c r="AJ43"/>
    </row>
    <row r="44" spans="1:42" x14ac:dyDescent="0.2">
      <c r="E44" s="19"/>
      <c r="F44" s="19"/>
      <c r="G44" s="19"/>
      <c r="H44" s="19"/>
      <c r="I44" s="19"/>
      <c r="J44" s="56" t="s">
        <v>50</v>
      </c>
      <c r="K44" s="56"/>
      <c r="L44" s="56"/>
      <c r="M44" s="56"/>
      <c r="N44" s="56"/>
      <c r="O44" s="56"/>
      <c r="P44" s="56"/>
      <c r="U44"/>
      <c r="Z44"/>
      <c r="AE44"/>
      <c r="AJ44"/>
    </row>
    <row r="45" spans="1:42" ht="15" customHeight="1" x14ac:dyDescent="0.2">
      <c r="E45" s="19"/>
      <c r="F45" s="19"/>
      <c r="G45" s="19"/>
      <c r="H45" s="19"/>
      <c r="I45" s="19"/>
      <c r="J45" s="37" t="s">
        <v>7</v>
      </c>
      <c r="K45" s="37" t="s">
        <v>8</v>
      </c>
      <c r="L45" s="37" t="s">
        <v>9</v>
      </c>
      <c r="M45" s="37" t="s">
        <v>10</v>
      </c>
      <c r="N45" s="37" t="s">
        <v>11</v>
      </c>
      <c r="O45" s="38" t="s">
        <v>12</v>
      </c>
      <c r="P45" s="37" t="s">
        <v>23</v>
      </c>
      <c r="U45"/>
      <c r="Z45"/>
      <c r="AE45"/>
      <c r="AJ45"/>
    </row>
    <row r="46" spans="1:42" ht="15" customHeight="1" x14ac:dyDescent="0.2">
      <c r="E46" s="55" t="s">
        <v>28</v>
      </c>
      <c r="F46" s="55"/>
      <c r="G46" s="55"/>
      <c r="H46" s="56" t="s">
        <v>24</v>
      </c>
      <c r="I46" s="26" t="s">
        <v>25</v>
      </c>
      <c r="J46" s="19">
        <f>K29</f>
        <v>65.316455696202539</v>
      </c>
      <c r="K46" s="19">
        <f>P29</f>
        <v>82.453416149068332</v>
      </c>
      <c r="L46" s="19">
        <f>U29</f>
        <v>84.533333333333331</v>
      </c>
      <c r="M46" s="19">
        <f>Z29</f>
        <v>65.877862595419842</v>
      </c>
      <c r="N46" s="19">
        <f>AE29</f>
        <v>98.833819241982511</v>
      </c>
      <c r="O46" s="19">
        <f>AJ29</f>
        <v>94.707207207207205</v>
      </c>
      <c r="P46" s="39">
        <f>AP29</f>
        <v>79.179111043197608</v>
      </c>
      <c r="U46"/>
      <c r="Z46"/>
      <c r="AE46"/>
      <c r="AJ46"/>
    </row>
    <row r="47" spans="1:42" ht="16" thickBot="1" x14ac:dyDescent="0.25">
      <c r="E47" s="55"/>
      <c r="F47" s="55"/>
      <c r="G47" s="55"/>
      <c r="H47" s="57"/>
      <c r="I47" s="40" t="s">
        <v>26</v>
      </c>
      <c r="J47" s="12">
        <f>STDEV(J29:J31)</f>
        <v>17.452496930087026</v>
      </c>
      <c r="K47" s="12">
        <f>P30</f>
        <v>7.6969153611141197</v>
      </c>
      <c r="L47" s="12">
        <f>U30</f>
        <v>2.5716402029314587</v>
      </c>
      <c r="M47" s="12">
        <f>Z30</f>
        <v>10.792554199647164</v>
      </c>
      <c r="N47" s="12">
        <f>AE30</f>
        <v>7.4728895731640197</v>
      </c>
      <c r="O47" s="12">
        <f>AJ30</f>
        <v>7.008269316442167</v>
      </c>
      <c r="P47" s="40">
        <f>AP30</f>
        <v>6.1557705911439617</v>
      </c>
      <c r="U47"/>
      <c r="Z47"/>
      <c r="AE47"/>
      <c r="AJ47"/>
    </row>
    <row r="48" spans="1:42" ht="16" thickTop="1" x14ac:dyDescent="0.2">
      <c r="E48" s="55" t="s">
        <v>55</v>
      </c>
      <c r="F48" s="55"/>
      <c r="G48" s="55"/>
      <c r="H48" s="56" t="s">
        <v>24</v>
      </c>
      <c r="I48" s="26" t="s">
        <v>25</v>
      </c>
      <c r="J48" s="19">
        <f>K32</f>
        <v>157.41772151898738</v>
      </c>
      <c r="K48" s="19">
        <f>P32</f>
        <v>111.18012422360249</v>
      </c>
      <c r="L48" s="19">
        <f>U32</f>
        <v>115.2</v>
      </c>
      <c r="M48" s="19">
        <f>Z32</f>
        <v>119.59287531806615</v>
      </c>
      <c r="N48" s="19">
        <f>AE32</f>
        <v>131.19533527696794</v>
      </c>
      <c r="O48" s="19">
        <f>AJ32</f>
        <v>116.27252252252252</v>
      </c>
      <c r="P48" s="26">
        <f>AP32</f>
        <v>116.62374224975808</v>
      </c>
      <c r="U48"/>
      <c r="Z48"/>
      <c r="AE48"/>
      <c r="AJ48"/>
    </row>
    <row r="49" spans="3:36" ht="16" thickBot="1" x14ac:dyDescent="0.25">
      <c r="E49" s="55"/>
      <c r="F49" s="55"/>
      <c r="G49" s="55"/>
      <c r="H49" s="57"/>
      <c r="I49" s="40" t="s">
        <v>26</v>
      </c>
      <c r="J49" s="19">
        <f>K33</f>
        <v>40.449105148996516</v>
      </c>
      <c r="K49" s="19">
        <f>P33</f>
        <v>6.3246620665889095</v>
      </c>
      <c r="L49" s="19">
        <f>U33</f>
        <v>9.7324200484771506</v>
      </c>
      <c r="M49" s="19">
        <f>Z33</f>
        <v>21.076629404456884</v>
      </c>
      <c r="N49" s="19">
        <f>AE33</f>
        <v>47.769837216634549</v>
      </c>
      <c r="O49" s="19">
        <f>AJ33</f>
        <v>9.5440434895800763</v>
      </c>
      <c r="P49" s="26">
        <f>AP33</f>
        <v>12.720669629322181</v>
      </c>
      <c r="U49"/>
      <c r="Z49"/>
      <c r="AE49"/>
      <c r="AJ49"/>
    </row>
    <row r="50" spans="3:36" ht="16" thickTop="1" x14ac:dyDescent="0.2">
      <c r="E50" s="55" t="s">
        <v>30</v>
      </c>
      <c r="F50" s="55"/>
      <c r="G50" s="55"/>
      <c r="H50" s="56" t="s">
        <v>24</v>
      </c>
      <c r="I50" s="26" t="s">
        <v>25</v>
      </c>
      <c r="J50" s="19">
        <f>K35</f>
        <v>84.506329113924053</v>
      </c>
      <c r="K50" s="19">
        <f>P35</f>
        <v>119.79813664596274</v>
      </c>
      <c r="L50" s="19">
        <f>U35</f>
        <v>109.33333333333333</v>
      </c>
      <c r="M50" s="19">
        <f>Z35</f>
        <v>108.65139949109415</v>
      </c>
      <c r="N50" s="19">
        <f>AE35</f>
        <v>139.65014577259475</v>
      </c>
      <c r="O50" s="19">
        <f>AJ35</f>
        <v>127.13963963963965</v>
      </c>
      <c r="P50" s="26">
        <f>AP35</f>
        <v>113.31295928431523</v>
      </c>
      <c r="U50"/>
      <c r="Z50"/>
      <c r="AE50"/>
      <c r="AJ50"/>
    </row>
    <row r="51" spans="3:36" ht="16" thickBot="1" x14ac:dyDescent="0.25">
      <c r="D51" s="19"/>
      <c r="E51" s="55"/>
      <c r="F51" s="55"/>
      <c r="G51" s="55"/>
      <c r="H51" s="57"/>
      <c r="I51" s="40" t="s">
        <v>26</v>
      </c>
      <c r="J51" s="19">
        <f>K36</f>
        <v>37.109744700529887</v>
      </c>
      <c r="K51" s="19">
        <f>P36</f>
        <v>9.9648435869256762</v>
      </c>
      <c r="L51" s="19">
        <f>U36</f>
        <v>2.0132891827388737</v>
      </c>
      <c r="M51" s="19">
        <f>Z36</f>
        <v>8.5118212130675523</v>
      </c>
      <c r="N51" s="19">
        <f>AE36</f>
        <v>23.474367036035911</v>
      </c>
      <c r="O51" s="19">
        <f>AJ36</f>
        <v>6.6746132940258827</v>
      </c>
      <c r="P51" s="26">
        <f>AP36</f>
        <v>2.3212575526725621</v>
      </c>
      <c r="U51"/>
      <c r="Z51"/>
      <c r="AE51"/>
      <c r="AJ51"/>
    </row>
    <row r="52" spans="3:36" ht="16" thickTop="1" x14ac:dyDescent="0.2">
      <c r="C52" s="41"/>
      <c r="D52" s="19"/>
      <c r="E52" s="55" t="s">
        <v>31</v>
      </c>
      <c r="F52" s="55"/>
      <c r="G52" s="55"/>
      <c r="H52" s="56" t="s">
        <v>24</v>
      </c>
      <c r="I52" s="26" t="s">
        <v>25</v>
      </c>
      <c r="J52" s="19">
        <f>K38</f>
        <v>153.51898734177215</v>
      </c>
      <c r="K52" s="19">
        <f>P38</f>
        <v>98.83540372670808</v>
      </c>
      <c r="L52" s="19">
        <f>U38</f>
        <v>100.53333333333335</v>
      </c>
      <c r="M52" s="19">
        <f>Z38</f>
        <v>98.982188295165386</v>
      </c>
      <c r="N52" s="19">
        <f>AE38</f>
        <v>115.59766763848397</v>
      </c>
      <c r="O52" s="19">
        <f>AJ38</f>
        <v>112.95045045045045</v>
      </c>
      <c r="P52" s="19">
        <f>AP38</f>
        <v>101.9533156449544</v>
      </c>
      <c r="U52"/>
      <c r="Z52"/>
      <c r="AE52"/>
      <c r="AJ52"/>
    </row>
    <row r="53" spans="3:36" ht="16" thickBot="1" x14ac:dyDescent="0.25">
      <c r="C53" s="41"/>
      <c r="D53" s="19"/>
      <c r="E53" s="55"/>
      <c r="F53" s="55"/>
      <c r="G53" s="55"/>
      <c r="H53" s="57"/>
      <c r="I53" s="40" t="s">
        <v>26</v>
      </c>
      <c r="J53" s="19">
        <f>STDEV(J38:J40)</f>
        <v>63.260184835479357</v>
      </c>
      <c r="K53" s="19">
        <f>P39</f>
        <v>5.3638898911229456</v>
      </c>
      <c r="L53" s="19">
        <f>U39</f>
        <v>2.0132891827388661</v>
      </c>
      <c r="M53" s="19">
        <f>Z39</f>
        <v>3.5258031706236808</v>
      </c>
      <c r="N53" s="19">
        <f>AE39</f>
        <v>26.443566555468653</v>
      </c>
      <c r="O53" s="19">
        <f>AJ39</f>
        <v>1.1247175875809892</v>
      </c>
      <c r="P53" s="19">
        <f>AP39</f>
        <v>0.86939622652258641</v>
      </c>
      <c r="U53"/>
      <c r="Z53"/>
      <c r="AE53"/>
      <c r="AJ53"/>
    </row>
    <row r="54" spans="3:36" ht="16" thickTop="1" x14ac:dyDescent="0.2">
      <c r="C54" s="41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U54"/>
      <c r="Z54"/>
      <c r="AE54"/>
      <c r="AJ54"/>
    </row>
    <row r="55" spans="3:36" x14ac:dyDescent="0.2">
      <c r="C55" s="41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U55"/>
      <c r="Z55"/>
      <c r="AE55"/>
      <c r="AJ55"/>
    </row>
    <row r="56" spans="3:36" x14ac:dyDescent="0.2">
      <c r="C56" s="41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U56"/>
      <c r="Z56"/>
      <c r="AE56"/>
      <c r="AJ56"/>
    </row>
    <row r="57" spans="3:36" x14ac:dyDescent="0.2">
      <c r="C57" s="41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U57"/>
      <c r="Z57"/>
      <c r="AE57"/>
      <c r="AJ57"/>
    </row>
    <row r="58" spans="3:36" x14ac:dyDescent="0.2">
      <c r="C58" s="41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U58"/>
      <c r="Z58"/>
      <c r="AE58"/>
      <c r="AJ58"/>
    </row>
    <row r="59" spans="3:36" x14ac:dyDescent="0.2">
      <c r="C59" s="4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U59"/>
      <c r="Z59"/>
      <c r="AE59"/>
      <c r="AJ59"/>
    </row>
    <row r="60" spans="3:36" x14ac:dyDescent="0.2">
      <c r="C60" s="41"/>
      <c r="D60" s="19"/>
      <c r="E60" s="19"/>
      <c r="F60" s="19"/>
      <c r="G60" s="19"/>
      <c r="H60" s="19"/>
      <c r="I60" s="19"/>
      <c r="J60" s="56" t="s">
        <v>50</v>
      </c>
      <c r="K60" s="56"/>
      <c r="L60" s="56"/>
      <c r="M60" s="56"/>
      <c r="N60" s="56"/>
      <c r="O60" s="56"/>
      <c r="P60" s="56"/>
      <c r="U60"/>
      <c r="Z60"/>
      <c r="AE60"/>
      <c r="AJ60"/>
    </row>
    <row r="61" spans="3:36" x14ac:dyDescent="0.2">
      <c r="C61" s="41"/>
      <c r="D61" s="19"/>
      <c r="E61" s="19"/>
      <c r="F61" s="19"/>
      <c r="G61" s="19"/>
      <c r="H61" s="61"/>
      <c r="I61" s="62"/>
      <c r="J61" s="37" t="s">
        <v>7</v>
      </c>
      <c r="K61" s="37" t="s">
        <v>8</v>
      </c>
      <c r="L61" s="37" t="s">
        <v>9</v>
      </c>
      <c r="M61" s="37" t="s">
        <v>10</v>
      </c>
      <c r="N61" s="37" t="s">
        <v>11</v>
      </c>
      <c r="O61" s="38" t="s">
        <v>12</v>
      </c>
      <c r="P61" s="37" t="s">
        <v>23</v>
      </c>
      <c r="U61"/>
      <c r="Z61"/>
      <c r="AE61"/>
      <c r="AJ61"/>
    </row>
    <row r="62" spans="3:36" x14ac:dyDescent="0.2">
      <c r="C62" s="41"/>
      <c r="D62" s="19"/>
      <c r="E62" s="55" t="s">
        <v>22</v>
      </c>
      <c r="F62" s="55"/>
      <c r="G62" s="55"/>
      <c r="H62" s="56" t="s">
        <v>27</v>
      </c>
      <c r="I62" s="26" t="s">
        <v>25</v>
      </c>
      <c r="J62" s="42">
        <f>K26</f>
        <v>5.1976514635806666E-2</v>
      </c>
      <c r="K62" s="42">
        <f>P26</f>
        <v>3.3896582709326069</v>
      </c>
      <c r="L62" s="42">
        <f>U26</f>
        <v>9.8689584751531658</v>
      </c>
      <c r="M62" s="42">
        <f>Z26</f>
        <v>10.342668481960517</v>
      </c>
      <c r="N62" s="42">
        <f>AE26</f>
        <v>9.0268073519400957E-2</v>
      </c>
      <c r="O62" s="42">
        <f>AJ26</f>
        <v>4.6739387338325384</v>
      </c>
      <c r="P62" s="43">
        <f>AP26</f>
        <v>28.417468550034034</v>
      </c>
      <c r="U62"/>
      <c r="Z62"/>
      <c r="AE62"/>
      <c r="AJ62"/>
    </row>
    <row r="63" spans="3:36" ht="16" thickBot="1" x14ac:dyDescent="0.25">
      <c r="C63" s="41"/>
      <c r="D63" s="19"/>
      <c r="E63" s="55"/>
      <c r="F63" s="55"/>
      <c r="G63" s="55"/>
      <c r="H63" s="57"/>
      <c r="I63" s="40" t="s">
        <v>26</v>
      </c>
      <c r="J63" s="42">
        <f>K27</f>
        <v>2.4227272639645605E-2</v>
      </c>
      <c r="K63" s="42">
        <f>P27</f>
        <v>0.35802064149050955</v>
      </c>
      <c r="L63" s="42">
        <f>U27</f>
        <v>0.72360398788424507</v>
      </c>
      <c r="M63" s="42">
        <f>Z27</f>
        <v>2.1722472113888003</v>
      </c>
      <c r="N63" s="42">
        <f>AE27</f>
        <v>2.5379410375764959E-3</v>
      </c>
      <c r="O63" s="42">
        <f>AJ27</f>
        <v>0.1758337129478626</v>
      </c>
      <c r="P63" s="43">
        <f>AP27</f>
        <v>2.6339633396320257</v>
      </c>
      <c r="U63"/>
      <c r="Z63"/>
      <c r="AE63"/>
      <c r="AJ63"/>
    </row>
    <row r="64" spans="3:36" ht="16" thickTop="1" x14ac:dyDescent="0.2">
      <c r="C64" s="41"/>
      <c r="D64" s="19"/>
      <c r="E64" s="55" t="s">
        <v>28</v>
      </c>
      <c r="F64" s="55"/>
      <c r="G64" s="55"/>
      <c r="H64" s="56" t="s">
        <v>27</v>
      </c>
      <c r="I64" s="44" t="s">
        <v>25</v>
      </c>
      <c r="J64" s="28">
        <f>AVERAGE(I29:I31)</f>
        <v>3.3949217154526888E-2</v>
      </c>
      <c r="K64" s="28">
        <f>AVERAGE(N29:N31)</f>
        <v>2.7948890401633761</v>
      </c>
      <c r="L64" s="28">
        <f>AVERAGE(S30:S32)</f>
        <v>8.9478556841388688</v>
      </c>
      <c r="M64" s="28">
        <f>AVERAGE(X29:X31)</f>
        <v>6.8135289312457452</v>
      </c>
      <c r="N64" s="28">
        <f>AVERAGE(AC29:AC31)</f>
        <v>8.9215384615384627E-2</v>
      </c>
      <c r="O64" s="28">
        <f>AVERAGE(AH29:AH31)</f>
        <v>4.4265568413886998</v>
      </c>
      <c r="P64" s="28">
        <f>AVERAGE(AN29:AN31)</f>
        <v>22.500698978897205</v>
      </c>
      <c r="U64"/>
      <c r="Z64"/>
      <c r="AE64"/>
      <c r="AJ64"/>
    </row>
    <row r="65" spans="3:36" ht="16" thickBot="1" x14ac:dyDescent="0.25">
      <c r="C65" s="41"/>
      <c r="D65" s="19"/>
      <c r="E65" s="55"/>
      <c r="F65" s="55"/>
      <c r="G65" s="55"/>
      <c r="H65" s="57"/>
      <c r="I65" s="40" t="s">
        <v>26</v>
      </c>
      <c r="J65" s="45">
        <f>K31</f>
        <v>9.0711996211803939E-3</v>
      </c>
      <c r="K65" s="12">
        <f>P31</f>
        <v>0.26089912814468719</v>
      </c>
      <c r="L65" s="12">
        <f>U31</f>
        <v>0.25379410375764994</v>
      </c>
      <c r="M65" s="12">
        <f>Z31</f>
        <v>1.1162381016054148</v>
      </c>
      <c r="N65" s="12">
        <f>AE31</f>
        <v>6.7456334539273532E-3</v>
      </c>
      <c r="O65" s="12">
        <f>AJ31</f>
        <v>0.32756221415249176</v>
      </c>
      <c r="P65" s="40">
        <f>AP31</f>
        <v>1.7493141717505805</v>
      </c>
      <c r="U65"/>
      <c r="Z65"/>
      <c r="AE65"/>
      <c r="AJ65"/>
    </row>
    <row r="66" spans="3:36" ht="16" thickTop="1" x14ac:dyDescent="0.2">
      <c r="C66" s="41"/>
      <c r="D66" s="19"/>
      <c r="E66" s="55" t="s">
        <v>55</v>
      </c>
      <c r="F66" s="55"/>
      <c r="G66" s="55"/>
      <c r="H66" s="56" t="s">
        <v>27</v>
      </c>
      <c r="I66" s="44" t="s">
        <v>25</v>
      </c>
      <c r="J66" s="28">
        <f>AVERAGE(I32:I34)</f>
        <v>8.1820245064669839E-2</v>
      </c>
      <c r="K66" s="28">
        <f>AVERAGE(N32:N34)</f>
        <v>3.7686262763784888</v>
      </c>
      <c r="L66" s="28">
        <f>AVERAGE(S32:S34)</f>
        <v>11.369040163376447</v>
      </c>
      <c r="M66" s="28">
        <f>AVERAGE(X32:X34)</f>
        <v>12.369094622191966</v>
      </c>
      <c r="N66" s="28">
        <f>AVERAGE(AC32:AC34)</f>
        <v>0.11842750170183798</v>
      </c>
      <c r="O66" s="28">
        <f>AVERAGE(AH32:AH34)</f>
        <v>5.4345064669843426</v>
      </c>
      <c r="P66" s="28">
        <f>AVERAGE(AN32:AN34)</f>
        <v>33.141515275697749</v>
      </c>
      <c r="U66"/>
      <c r="Z66"/>
      <c r="AE66"/>
      <c r="AJ66"/>
    </row>
    <row r="67" spans="3:36" ht="16" thickBot="1" x14ac:dyDescent="0.25">
      <c r="D67" s="19"/>
      <c r="E67" s="55"/>
      <c r="F67" s="55"/>
      <c r="G67" s="55"/>
      <c r="H67" s="57"/>
      <c r="I67" s="40" t="s">
        <v>26</v>
      </c>
      <c r="J67" s="45">
        <f>K34</f>
        <v>2.102403505782113E-2</v>
      </c>
      <c r="K67" s="12">
        <f>P34</f>
        <v>0.21438443084866834</v>
      </c>
      <c r="L67" s="12">
        <f>U34</f>
        <v>0.96048849321169205</v>
      </c>
      <c r="M67" s="12">
        <f>Z34</f>
        <v>2.1798859064743961</v>
      </c>
      <c r="N67" s="12">
        <f>AE34</f>
        <v>4.3120911778809806E-2</v>
      </c>
      <c r="O67" s="12">
        <f>AJ34</f>
        <v>0.44608274543330545</v>
      </c>
      <c r="P67" s="40">
        <f>AP34</f>
        <v>3.6148922912663637</v>
      </c>
      <c r="U67"/>
      <c r="Z67"/>
      <c r="AE67"/>
      <c r="AJ67"/>
    </row>
    <row r="68" spans="3:36" ht="16" thickTop="1" x14ac:dyDescent="0.2">
      <c r="D68" s="19"/>
      <c r="E68" s="55" t="s">
        <v>30</v>
      </c>
      <c r="F68" s="55"/>
      <c r="G68" s="55"/>
      <c r="H68" s="56" t="s">
        <v>27</v>
      </c>
      <c r="I68" s="44" t="s">
        <v>25</v>
      </c>
      <c r="J68" s="28">
        <f>AVERAGE(I35:I37)</f>
        <v>4.3923444520081685E-2</v>
      </c>
      <c r="K68" s="28">
        <f>AVERAGE(N35:N37)</f>
        <v>4.0607474472430223</v>
      </c>
      <c r="L68" s="28">
        <f>AVERAGE(S35:S37)</f>
        <v>10.790061266167461</v>
      </c>
      <c r="M68" s="28">
        <f>AVERAGE(X35:X37)</f>
        <v>11.237454050374403</v>
      </c>
      <c r="N68" s="28">
        <f>AVERAGE(AC35:AC37)</f>
        <v>0.12605949625595642</v>
      </c>
      <c r="O68" s="28">
        <f>AVERAGE(AH35:AH37)</f>
        <v>5.9424288631722249</v>
      </c>
      <c r="P68" s="28">
        <f>AVERAGE(AN35:AN37)</f>
        <v>32.200674567733152</v>
      </c>
      <c r="U68"/>
      <c r="Z68"/>
      <c r="AE68"/>
      <c r="AJ68"/>
    </row>
    <row r="69" spans="3:36" ht="16" thickBot="1" x14ac:dyDescent="0.25">
      <c r="D69" s="19"/>
      <c r="E69" s="55"/>
      <c r="F69" s="55"/>
      <c r="G69" s="55"/>
      <c r="H69" s="57"/>
      <c r="I69" s="40" t="s">
        <v>26</v>
      </c>
      <c r="J69" s="45">
        <f>K37</f>
        <v>1.9288351885581381E-2</v>
      </c>
      <c r="K69" s="12">
        <f>P37</f>
        <v>0.33777414482972362</v>
      </c>
      <c r="L69" s="12">
        <f>U37</f>
        <v>0.19869067342924887</v>
      </c>
      <c r="M69" s="12">
        <f>Z37</f>
        <v>0.88034944984476737</v>
      </c>
      <c r="N69" s="12">
        <f>AE37</f>
        <v>2.1189858894302915E-2</v>
      </c>
      <c r="O69" s="12">
        <f>AJ37</f>
        <v>0.31196733608301136</v>
      </c>
      <c r="P69" s="40">
        <f>AP37</f>
        <v>0.65964263499601539</v>
      </c>
      <c r="U69"/>
      <c r="Z69"/>
      <c r="AE69"/>
      <c r="AJ69"/>
    </row>
    <row r="70" spans="3:36" ht="16" thickTop="1" x14ac:dyDescent="0.2">
      <c r="D70" s="19"/>
      <c r="E70" s="55" t="s">
        <v>31</v>
      </c>
      <c r="F70" s="55"/>
      <c r="G70" s="55"/>
      <c r="H70" s="56" t="s">
        <v>27</v>
      </c>
      <c r="I70" s="44" t="s">
        <v>25</v>
      </c>
      <c r="J70" s="28">
        <f>AVERAGE(I38:I40)</f>
        <v>7.9793818924438403E-2</v>
      </c>
      <c r="K70" s="28">
        <f>AVERAGE(N38:N40)</f>
        <v>3.3501824370319948</v>
      </c>
      <c r="L70" s="28">
        <f>AVERAGE(S38:S40)</f>
        <v>9.9215929203539819</v>
      </c>
      <c r="M70" s="28">
        <f>AVERAGE(X38:X40)</f>
        <v>10.237399591558882</v>
      </c>
      <c r="N70" s="28">
        <f>AVERAGE(AC38:AC40)</f>
        <v>0.10434778761061947</v>
      </c>
      <c r="O70" s="28">
        <f>AVERAGE(AH38:AH40)</f>
        <v>5.2792348536419329</v>
      </c>
      <c r="P70" s="28">
        <f>AVERAGE(AN38:AN40)</f>
        <v>28.972551409121849</v>
      </c>
      <c r="U70"/>
      <c r="Z70"/>
      <c r="AE70"/>
      <c r="AJ70"/>
    </row>
    <row r="71" spans="3:36" ht="16" thickBot="1" x14ac:dyDescent="0.25">
      <c r="D71" s="19"/>
      <c r="E71" s="55"/>
      <c r="F71" s="55"/>
      <c r="G71" s="55"/>
      <c r="H71" s="57"/>
      <c r="I71" s="40" t="s">
        <v>26</v>
      </c>
      <c r="J71" s="19">
        <f>K40</f>
        <v>3.2880439229651247E-2</v>
      </c>
      <c r="K71" s="19">
        <f>P40</f>
        <v>0.18181753733816697</v>
      </c>
      <c r="L71" s="19">
        <f>U40</f>
        <v>0.1986906734292497</v>
      </c>
      <c r="M71" s="19">
        <f>Z40</f>
        <v>0.36466213326405822</v>
      </c>
      <c r="N71" s="19">
        <f>AE40</f>
        <v>2.3870098099442134E-2</v>
      </c>
      <c r="O71" s="19">
        <f>AJ40</f>
        <v>5.2568610972174405E-2</v>
      </c>
      <c r="P71" s="19">
        <f>AP40</f>
        <v>0.24706039924724124</v>
      </c>
      <c r="U71"/>
      <c r="Z71"/>
      <c r="AE71"/>
      <c r="AJ71"/>
    </row>
    <row r="72" spans="3:36" ht="16" thickTop="1" x14ac:dyDescent="0.2"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U72"/>
      <c r="Z72"/>
      <c r="AE72"/>
      <c r="AJ72"/>
    </row>
    <row r="73" spans="3:36" x14ac:dyDescent="0.2"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U73"/>
      <c r="Z73"/>
      <c r="AE73"/>
      <c r="AJ73"/>
    </row>
    <row r="74" spans="3:36" x14ac:dyDescent="0.2"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U74"/>
      <c r="Z74"/>
      <c r="AE74"/>
      <c r="AJ74"/>
    </row>
    <row r="75" spans="3:36" x14ac:dyDescent="0.2"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U75"/>
      <c r="Z75"/>
      <c r="AE75"/>
      <c r="AJ75"/>
    </row>
    <row r="76" spans="3:36" x14ac:dyDescent="0.2">
      <c r="F76"/>
      <c r="K76"/>
      <c r="P76"/>
      <c r="U76"/>
      <c r="Z76"/>
      <c r="AE76"/>
      <c r="AJ76"/>
    </row>
    <row r="77" spans="3:36" x14ac:dyDescent="0.2">
      <c r="F77"/>
      <c r="K77"/>
      <c r="P77"/>
      <c r="U77"/>
      <c r="Z77"/>
      <c r="AE77"/>
      <c r="AJ77"/>
    </row>
    <row r="78" spans="3:36" x14ac:dyDescent="0.2">
      <c r="F78"/>
      <c r="K78"/>
      <c r="P78"/>
      <c r="U78"/>
      <c r="Z78"/>
      <c r="AE78"/>
      <c r="AJ78"/>
    </row>
    <row r="79" spans="3:36" x14ac:dyDescent="0.2">
      <c r="F79"/>
      <c r="K79"/>
      <c r="P79"/>
      <c r="U79"/>
      <c r="Z79"/>
      <c r="AE79"/>
      <c r="AJ79"/>
    </row>
    <row r="80" spans="3:36" x14ac:dyDescent="0.2">
      <c r="F80"/>
      <c r="K80"/>
      <c r="P80"/>
      <c r="U80"/>
      <c r="Z80"/>
      <c r="AE80"/>
      <c r="AJ80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</sheetData>
  <mergeCells count="36">
    <mergeCell ref="A21:F22"/>
    <mergeCell ref="B24:C24"/>
    <mergeCell ref="AL24:AN24"/>
    <mergeCell ref="J25:K25"/>
    <mergeCell ref="O25:P25"/>
    <mergeCell ref="T25:U25"/>
    <mergeCell ref="Y25:Z25"/>
    <mergeCell ref="AD25:AE25"/>
    <mergeCell ref="AI25:AJ25"/>
    <mergeCell ref="E50:G51"/>
    <mergeCell ref="H50:H51"/>
    <mergeCell ref="AO25:AP25"/>
    <mergeCell ref="A26:B28"/>
    <mergeCell ref="A29:B31"/>
    <mergeCell ref="A32:B34"/>
    <mergeCell ref="A35:B37"/>
    <mergeCell ref="A38:B40"/>
    <mergeCell ref="J44:P44"/>
    <mergeCell ref="E46:G47"/>
    <mergeCell ref="H46:H47"/>
    <mergeCell ref="E48:G49"/>
    <mergeCell ref="H48:H49"/>
    <mergeCell ref="E52:G53"/>
    <mergeCell ref="H52:H53"/>
    <mergeCell ref="J60:P60"/>
    <mergeCell ref="H61:I61"/>
    <mergeCell ref="E62:G63"/>
    <mergeCell ref="H62:H63"/>
    <mergeCell ref="E70:G71"/>
    <mergeCell ref="H70:H71"/>
    <mergeCell ref="E64:G65"/>
    <mergeCell ref="H64:H65"/>
    <mergeCell ref="E66:G67"/>
    <mergeCell ref="H66:H67"/>
    <mergeCell ref="E68:G69"/>
    <mergeCell ref="H68:H69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Cer</vt:lpstr>
      <vt:lpstr>GlcCer</vt:lpstr>
      <vt:lpstr>HexCer</vt:lpstr>
      <vt:lpstr>GM3</vt:lpstr>
      <vt:lpstr>GM2</vt:lpstr>
      <vt:lpstr>GM1a</vt:lpstr>
      <vt:lpstr>GD3</vt:lpstr>
      <vt:lpstr>GD2</vt:lpstr>
      <vt:lpstr>Gb3</vt:lpstr>
      <vt:lpstr>Lc3</vt:lpstr>
      <vt:lpstr>Sulfatides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Kováč Ondrej</dc:creator>
  <cp:lastModifiedBy>Giovanni D'Angelo</cp:lastModifiedBy>
  <dcterms:created xsi:type="dcterms:W3CDTF">2025-11-28T10:50:58Z</dcterms:created>
  <dcterms:modified xsi:type="dcterms:W3CDTF">2026-04-21T18:13:18Z</dcterms:modified>
</cp:coreProperties>
</file>