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FIv3zpqh_WESPaXdkVheUhh11zK1LMqw\SARS-CoV-2 ATLAS\Final Revision\From Leonid\"/>
    </mc:Choice>
  </mc:AlternateContent>
  <xr:revisionPtr revIDLastSave="0" documentId="13_ncr:1_{682187BF-8B61-4894-9EF0-32477B8FDC85}" xr6:coauthVersionLast="47" xr6:coauthVersionMax="47" xr10:uidLastSave="{00000000-0000-0000-0000-000000000000}"/>
  <bookViews>
    <workbookView xWindow="28680" yWindow="-120" windowWidth="29040" windowHeight="18240" xr2:uid="{C332DCAF-0093-4D7F-B52F-66A69B2C53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1" i="1"/>
  <c r="H10" i="1"/>
  <c r="H8" i="1"/>
  <c r="H7" i="1"/>
  <c r="H13" i="1"/>
  <c r="H12" i="1"/>
  <c r="H19" i="1"/>
  <c r="H25" i="1"/>
  <c r="H29" i="1"/>
  <c r="H31" i="1"/>
  <c r="H26" i="1"/>
  <c r="H30" i="1"/>
  <c r="H34" i="1"/>
  <c r="H33" i="1"/>
</calcChain>
</file>

<file path=xl/sharedStrings.xml><?xml version="1.0" encoding="utf-8"?>
<sst xmlns="http://schemas.openxmlformats.org/spreadsheetml/2006/main" count="306" uniqueCount="160">
  <si>
    <t>Antigen</t>
  </si>
  <si>
    <t>Host species</t>
  </si>
  <si>
    <t>Conjugate</t>
  </si>
  <si>
    <t>Vendor</t>
  </si>
  <si>
    <t>Part Cat #</t>
  </si>
  <si>
    <t>Lot</t>
  </si>
  <si>
    <t>nsp6</t>
  </si>
  <si>
    <t>Rabbit monoclonal</t>
  </si>
  <si>
    <t>Abcam</t>
  </si>
  <si>
    <t>ab284633</t>
  </si>
  <si>
    <t>1062329-1</t>
  </si>
  <si>
    <t>dsRNA</t>
  </si>
  <si>
    <t>SCICONS</t>
  </si>
  <si>
    <t>1:200</t>
  </si>
  <si>
    <t>J2-2017</t>
  </si>
  <si>
    <t>Spike S1</t>
  </si>
  <si>
    <t>Rabbit polyclonal</t>
  </si>
  <si>
    <t>GeneTex</t>
  </si>
  <si>
    <t>GTX135356</t>
  </si>
  <si>
    <t>1:40</t>
  </si>
  <si>
    <t>Spike S2</t>
  </si>
  <si>
    <t>Goat polyclonal</t>
  </si>
  <si>
    <t>R&amp;D System</t>
  </si>
  <si>
    <t>AF10774</t>
  </si>
  <si>
    <t>1:20</t>
  </si>
  <si>
    <t>Nucleocapsid</t>
  </si>
  <si>
    <t>Thermo Fisher</t>
  </si>
  <si>
    <t>MA5-29981</t>
  </si>
  <si>
    <t>1:500</t>
  </si>
  <si>
    <t>XF3619701</t>
  </si>
  <si>
    <t>Membrane</t>
  </si>
  <si>
    <t xml:space="preserve">Sheep polyclonal </t>
  </si>
  <si>
    <t>MRC PPU</t>
  </si>
  <si>
    <t>DA107</t>
  </si>
  <si>
    <t>nsp1</t>
  </si>
  <si>
    <t>ProteinTech</t>
  </si>
  <si>
    <t>29287-1-AP</t>
  </si>
  <si>
    <t>00095243</t>
  </si>
  <si>
    <t>DA103</t>
  </si>
  <si>
    <t>nsp2</t>
  </si>
  <si>
    <t>DA105</t>
  </si>
  <si>
    <t>nsp3</t>
  </si>
  <si>
    <t>PA5-116947</t>
  </si>
  <si>
    <t>1:134</t>
  </si>
  <si>
    <t>YA3808034B</t>
  </si>
  <si>
    <t>nsp4</t>
  </si>
  <si>
    <t>DA239</t>
  </si>
  <si>
    <t>NBP3-15991-20ul</t>
  </si>
  <si>
    <t>nsp5</t>
  </si>
  <si>
    <t>DA118</t>
  </si>
  <si>
    <t>29286-1-AP</t>
  </si>
  <si>
    <t>nsp7</t>
  </si>
  <si>
    <t>GTX636719</t>
  </si>
  <si>
    <t>nsp8</t>
  </si>
  <si>
    <t>DA110</t>
  </si>
  <si>
    <t>nsp9</t>
  </si>
  <si>
    <t>DA094</t>
  </si>
  <si>
    <t>nsp10</t>
  </si>
  <si>
    <t>DA091</t>
  </si>
  <si>
    <t>nsp12</t>
  </si>
  <si>
    <t>DA119</t>
  </si>
  <si>
    <t>Sigma-Aldrich</t>
  </si>
  <si>
    <t>SAB3501287-100UG</t>
  </si>
  <si>
    <t>nsp13</t>
  </si>
  <si>
    <t>DA111</t>
  </si>
  <si>
    <t>nsp14</t>
  </si>
  <si>
    <t>DA112</t>
  </si>
  <si>
    <t>nsp15</t>
  </si>
  <si>
    <t>29301-1-AP</t>
  </si>
  <si>
    <t>nsp16</t>
  </si>
  <si>
    <t>DA113</t>
  </si>
  <si>
    <t>LAMP1</t>
  </si>
  <si>
    <t>9091S</t>
  </si>
  <si>
    <t>HPA011555-100UL</t>
  </si>
  <si>
    <t>Dilution</t>
  </si>
  <si>
    <t>Giantin (GOLGB1)</t>
  </si>
  <si>
    <t>Mouse monoclonal</t>
  </si>
  <si>
    <t>Stock (mg/ml)</t>
  </si>
  <si>
    <t>Rabbit IgG</t>
  </si>
  <si>
    <t>Donkey</t>
  </si>
  <si>
    <t>AF647</t>
  </si>
  <si>
    <t>A-31573</t>
  </si>
  <si>
    <t>Mouse IgG</t>
  </si>
  <si>
    <t>A-31571</t>
  </si>
  <si>
    <t>Sheep IgG</t>
  </si>
  <si>
    <t>A-21448</t>
  </si>
  <si>
    <t>CF583R</t>
  </si>
  <si>
    <t>Biotium</t>
  </si>
  <si>
    <t>CUSTOM-CFDYE</t>
  </si>
  <si>
    <t>1:250</t>
  </si>
  <si>
    <t>23C0811</t>
  </si>
  <si>
    <t>Custom CF Dye</t>
  </si>
  <si>
    <t>23C1122</t>
  </si>
  <si>
    <t>20897-500uL</t>
  </si>
  <si>
    <t>24C0222</t>
  </si>
  <si>
    <t>Goat IgG</t>
  </si>
  <si>
    <t>23C1128</t>
  </si>
  <si>
    <t>CF680</t>
  </si>
  <si>
    <t>20418-250UL</t>
  </si>
  <si>
    <t>20062-1</t>
  </si>
  <si>
    <t>CF568</t>
  </si>
  <si>
    <t>SAB4600075-50UL</t>
  </si>
  <si>
    <t>17C1116</t>
  </si>
  <si>
    <t>SAB4600074-50UL</t>
  </si>
  <si>
    <t>18C0723</t>
  </si>
  <si>
    <t>1:100</t>
  </si>
  <si>
    <t>1:68</t>
  </si>
  <si>
    <t>1:90</t>
  </si>
  <si>
    <t>1:44</t>
  </si>
  <si>
    <t>1:52</t>
  </si>
  <si>
    <t>1:32</t>
  </si>
  <si>
    <t>1:70</t>
  </si>
  <si>
    <t>1:36</t>
  </si>
  <si>
    <t>1:26</t>
  </si>
  <si>
    <t>1:42</t>
  </si>
  <si>
    <t>1:54</t>
  </si>
  <si>
    <t>1:25</t>
  </si>
  <si>
    <t>DA093</t>
  </si>
  <si>
    <t>ORF3a</t>
  </si>
  <si>
    <t>ORF3a (125-275)</t>
  </si>
  <si>
    <t>DA102</t>
  </si>
  <si>
    <t>DA100</t>
  </si>
  <si>
    <t>1:38</t>
  </si>
  <si>
    <t>ORF6</t>
  </si>
  <si>
    <t>ORF8</t>
  </si>
  <si>
    <t>ORF9b</t>
  </si>
  <si>
    <t>ORF7a</t>
  </si>
  <si>
    <t>ab286911-1006</t>
  </si>
  <si>
    <t>ab283962</t>
  </si>
  <si>
    <t>ab283914-1006</t>
  </si>
  <si>
    <t>GTX637667</t>
  </si>
  <si>
    <t>DA089</t>
  </si>
  <si>
    <t>1101778-2</t>
  </si>
  <si>
    <t>1096595-1</t>
  </si>
  <si>
    <t>1077625-3</t>
  </si>
  <si>
    <t>44914</t>
  </si>
  <si>
    <t>1:50</t>
  </si>
  <si>
    <t>GFP</t>
  </si>
  <si>
    <t>Novus</t>
  </si>
  <si>
    <t>NB600-308SS</t>
  </si>
  <si>
    <t>1:163</t>
  </si>
  <si>
    <t>SAB4600196-50UL</t>
  </si>
  <si>
    <t xml:space="preserve">Cell Signaling </t>
  </si>
  <si>
    <t xml:space="preserve">Novus </t>
  </si>
  <si>
    <t>TGN46</t>
  </si>
  <si>
    <t>Mouse monoclonal J2</t>
  </si>
  <si>
    <t>Rabbit Monoclonal</t>
  </si>
  <si>
    <t>Primary antibodies</t>
  </si>
  <si>
    <t>Secondary antibodies</t>
  </si>
  <si>
    <t>13573-1-AP</t>
  </si>
  <si>
    <t>1:116</t>
  </si>
  <si>
    <t>DA114</t>
  </si>
  <si>
    <t>GTX135385</t>
  </si>
  <si>
    <t>Sino Biological</t>
  </si>
  <si>
    <t>40150-R007</t>
  </si>
  <si>
    <t>MA14MY2901-A</t>
  </si>
  <si>
    <t>DA126</t>
  </si>
  <si>
    <t>1:24</t>
  </si>
  <si>
    <t># of cells imaged in SR, at least</t>
  </si>
  <si>
    <r>
      <rPr>
        <b/>
        <sz val="11"/>
        <color theme="1"/>
        <rFont val="Arial"/>
        <family val="2"/>
      </rPr>
      <t>Supplementary Data 1. Antibodies used in this study.</t>
    </r>
    <r>
      <rPr>
        <sz val="11"/>
        <color theme="1"/>
        <rFont val="Arial"/>
        <family val="2"/>
      </rPr>
      <t xml:space="preserve">
Note: For anti-S1 antibodies, the antibodies shown in gray font produced a weaker cellular signal.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</si>
</sst>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2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quotePrefix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4121-1DE8-4E74-994B-577021C388C9}">
  <dimension ref="A1:H57"/>
  <sheetViews>
    <sheetView tabSelected="1" zoomScale="115" zoomScaleNormal="115" workbookViewId="0">
      <selection sqref="A1:H1"/>
    </sheetView>
  </sheetViews>
  <sheetFormatPr defaultRowHeight="15" x14ac:dyDescent="0.25"/>
  <cols>
    <col min="1" max="1" width="19.5703125" style="14" customWidth="1"/>
    <col min="2" max="2" width="23.28515625" style="14" customWidth="1"/>
    <col min="3" max="3" width="16.5703125" style="14" customWidth="1"/>
    <col min="4" max="4" width="22.28515625" style="14" customWidth="1"/>
    <col min="5" max="5" width="18" style="14" customWidth="1"/>
    <col min="6" max="6" width="10" style="14" customWidth="1"/>
    <col min="7" max="7" width="15" style="14" customWidth="1"/>
    <col min="8" max="8" width="37.140625" style="14" customWidth="1"/>
    <col min="9" max="16384" width="9.140625" style="1"/>
  </cols>
  <sheetData>
    <row r="1" spans="1:8" ht="42" customHeight="1" x14ac:dyDescent="0.25">
      <c r="A1" s="16" t="s">
        <v>159</v>
      </c>
      <c r="B1" s="16"/>
      <c r="C1" s="16"/>
      <c r="D1" s="16"/>
      <c r="E1" s="16"/>
      <c r="F1" s="16"/>
      <c r="G1" s="16"/>
      <c r="H1" s="16"/>
    </row>
    <row r="2" spans="1:8" x14ac:dyDescent="0.25">
      <c r="A2" s="15" t="s">
        <v>147</v>
      </c>
      <c r="B2" s="15"/>
      <c r="C2" s="15"/>
      <c r="D2" s="15"/>
      <c r="E2" s="15"/>
      <c r="F2" s="15"/>
      <c r="G2" s="15"/>
      <c r="H2" s="15"/>
    </row>
    <row r="3" spans="1:8" s="2" customFormat="1" ht="15.75" customHeight="1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5</v>
      </c>
      <c r="F3" s="3" t="s">
        <v>74</v>
      </c>
      <c r="G3" s="3" t="s">
        <v>77</v>
      </c>
      <c r="H3" s="4" t="s">
        <v>158</v>
      </c>
    </row>
    <row r="4" spans="1:8" x14ac:dyDescent="0.25">
      <c r="A4" s="5" t="s">
        <v>11</v>
      </c>
      <c r="B4" s="5" t="s">
        <v>145</v>
      </c>
      <c r="C4" s="5" t="s">
        <v>12</v>
      </c>
      <c r="D4" s="5">
        <v>10010200</v>
      </c>
      <c r="E4" s="5" t="s">
        <v>14</v>
      </c>
      <c r="F4" s="5" t="s">
        <v>13</v>
      </c>
      <c r="G4" s="5">
        <v>1</v>
      </c>
      <c r="H4" s="5">
        <v>500</v>
      </c>
    </row>
    <row r="5" spans="1:8" x14ac:dyDescent="0.25">
      <c r="A5" s="5" t="s">
        <v>34</v>
      </c>
      <c r="B5" s="5" t="s">
        <v>16</v>
      </c>
      <c r="C5" s="5" t="s">
        <v>35</v>
      </c>
      <c r="D5" s="5" t="s">
        <v>36</v>
      </c>
      <c r="E5" s="5" t="s">
        <v>37</v>
      </c>
      <c r="F5" s="6" t="s">
        <v>13</v>
      </c>
      <c r="G5" s="5">
        <v>1</v>
      </c>
      <c r="H5" s="5">
        <v>34</v>
      </c>
    </row>
    <row r="6" spans="1:8" x14ac:dyDescent="0.25">
      <c r="A6" s="5" t="s">
        <v>34</v>
      </c>
      <c r="B6" s="5" t="s">
        <v>31</v>
      </c>
      <c r="C6" s="5" t="s">
        <v>32</v>
      </c>
      <c r="D6" s="5" t="s">
        <v>38</v>
      </c>
      <c r="E6" s="5"/>
      <c r="F6" s="6" t="s">
        <v>111</v>
      </c>
      <c r="G6" s="5">
        <v>0.35</v>
      </c>
      <c r="H6" s="5">
        <v>7</v>
      </c>
    </row>
    <row r="7" spans="1:8" x14ac:dyDescent="0.25">
      <c r="A7" s="5" t="s">
        <v>39</v>
      </c>
      <c r="B7" s="5" t="s">
        <v>31</v>
      </c>
      <c r="C7" s="5" t="s">
        <v>32</v>
      </c>
      <c r="D7" s="5" t="s">
        <v>40</v>
      </c>
      <c r="E7" s="5"/>
      <c r="F7" s="6" t="s">
        <v>109</v>
      </c>
      <c r="G7" s="5">
        <v>0.26</v>
      </c>
      <c r="H7" s="5">
        <f>63+9</f>
        <v>72</v>
      </c>
    </row>
    <row r="8" spans="1:8" x14ac:dyDescent="0.25">
      <c r="A8" s="5" t="s">
        <v>41</v>
      </c>
      <c r="B8" s="5" t="s">
        <v>16</v>
      </c>
      <c r="C8" s="5" t="s">
        <v>26</v>
      </c>
      <c r="D8" s="5" t="s">
        <v>42</v>
      </c>
      <c r="E8" s="5" t="s">
        <v>44</v>
      </c>
      <c r="F8" s="5" t="s">
        <v>43</v>
      </c>
      <c r="G8" s="5">
        <v>0.67</v>
      </c>
      <c r="H8" s="5">
        <f>32+14</f>
        <v>46</v>
      </c>
    </row>
    <row r="9" spans="1:8" x14ac:dyDescent="0.25">
      <c r="A9" s="5" t="s">
        <v>41</v>
      </c>
      <c r="B9" s="5" t="s">
        <v>31</v>
      </c>
      <c r="C9" s="5" t="s">
        <v>32</v>
      </c>
      <c r="D9" s="7" t="s">
        <v>156</v>
      </c>
      <c r="E9" s="5"/>
      <c r="F9" s="6" t="s">
        <v>157</v>
      </c>
      <c r="G9" s="5">
        <v>0.12</v>
      </c>
      <c r="H9" s="5">
        <v>5</v>
      </c>
    </row>
    <row r="10" spans="1:8" x14ac:dyDescent="0.25">
      <c r="A10" s="5" t="s">
        <v>45</v>
      </c>
      <c r="B10" s="5" t="s">
        <v>31</v>
      </c>
      <c r="C10" s="5" t="s">
        <v>32</v>
      </c>
      <c r="D10" s="5" t="s">
        <v>46</v>
      </c>
      <c r="E10" s="5"/>
      <c r="F10" s="6" t="s">
        <v>112</v>
      </c>
      <c r="G10" s="5">
        <v>0.18</v>
      </c>
      <c r="H10" s="5">
        <f>107+36</f>
        <v>143</v>
      </c>
    </row>
    <row r="11" spans="1:8" x14ac:dyDescent="0.25">
      <c r="A11" s="5" t="s">
        <v>45</v>
      </c>
      <c r="B11" s="5" t="s">
        <v>16</v>
      </c>
      <c r="C11" s="5" t="s">
        <v>143</v>
      </c>
      <c r="D11" s="5" t="s">
        <v>47</v>
      </c>
      <c r="E11" s="5">
        <v>5500003317</v>
      </c>
      <c r="F11" s="6" t="s">
        <v>105</v>
      </c>
      <c r="G11" s="5">
        <v>0.31</v>
      </c>
      <c r="H11" s="5">
        <f>120+10+15+6+6</f>
        <v>157</v>
      </c>
    </row>
    <row r="12" spans="1:8" x14ac:dyDescent="0.25">
      <c r="A12" s="5" t="s">
        <v>48</v>
      </c>
      <c r="B12" s="5" t="s">
        <v>31</v>
      </c>
      <c r="C12" s="5" t="s">
        <v>32</v>
      </c>
      <c r="D12" s="5" t="s">
        <v>49</v>
      </c>
      <c r="E12" s="5"/>
      <c r="F12" s="6" t="s">
        <v>106</v>
      </c>
      <c r="G12" s="5">
        <v>0.34</v>
      </c>
      <c r="H12" s="5">
        <f>17+23</f>
        <v>40</v>
      </c>
    </row>
    <row r="13" spans="1:8" x14ac:dyDescent="0.25">
      <c r="A13" s="5" t="s">
        <v>48</v>
      </c>
      <c r="B13" s="5" t="s">
        <v>16</v>
      </c>
      <c r="C13" s="5" t="s">
        <v>35</v>
      </c>
      <c r="D13" s="5" t="s">
        <v>50</v>
      </c>
      <c r="E13" s="5">
        <v>104362</v>
      </c>
      <c r="F13" s="6" t="s">
        <v>107</v>
      </c>
      <c r="G13" s="5">
        <v>0.45</v>
      </c>
      <c r="H13" s="5">
        <f>9+19+55</f>
        <v>83</v>
      </c>
    </row>
    <row r="14" spans="1:8" x14ac:dyDescent="0.25">
      <c r="A14" s="5" t="s">
        <v>6</v>
      </c>
      <c r="B14" s="5" t="s">
        <v>7</v>
      </c>
      <c r="C14" s="5" t="s">
        <v>8</v>
      </c>
      <c r="D14" s="5" t="s">
        <v>9</v>
      </c>
      <c r="E14" s="5" t="s">
        <v>10</v>
      </c>
      <c r="F14" s="6" t="s">
        <v>13</v>
      </c>
      <c r="G14" s="5">
        <v>1</v>
      </c>
      <c r="H14" s="5">
        <v>22</v>
      </c>
    </row>
    <row r="15" spans="1:8" x14ac:dyDescent="0.25">
      <c r="A15" s="5" t="s">
        <v>51</v>
      </c>
      <c r="B15" s="5" t="s">
        <v>7</v>
      </c>
      <c r="C15" s="5" t="s">
        <v>17</v>
      </c>
      <c r="D15" s="5" t="s">
        <v>52</v>
      </c>
      <c r="E15" s="5">
        <v>44620</v>
      </c>
      <c r="F15" s="6" t="s">
        <v>13</v>
      </c>
      <c r="G15" s="5">
        <v>1</v>
      </c>
      <c r="H15" s="5">
        <f>30+4+4</f>
        <v>38</v>
      </c>
    </row>
    <row r="16" spans="1:8" x14ac:dyDescent="0.25">
      <c r="A16" s="5" t="s">
        <v>51</v>
      </c>
      <c r="B16" s="5" t="s">
        <v>31</v>
      </c>
      <c r="C16" s="5" t="s">
        <v>32</v>
      </c>
      <c r="D16" s="5" t="s">
        <v>117</v>
      </c>
      <c r="E16" s="5"/>
      <c r="F16" s="6" t="s">
        <v>113</v>
      </c>
      <c r="G16" s="5">
        <v>0.13</v>
      </c>
      <c r="H16" s="5">
        <v>4</v>
      </c>
    </row>
    <row r="17" spans="1:8" x14ac:dyDescent="0.25">
      <c r="A17" s="5" t="s">
        <v>53</v>
      </c>
      <c r="B17" s="5" t="s">
        <v>31</v>
      </c>
      <c r="C17" s="5" t="s">
        <v>32</v>
      </c>
      <c r="D17" s="5" t="s">
        <v>54</v>
      </c>
      <c r="E17" s="5"/>
      <c r="F17" s="6" t="s">
        <v>115</v>
      </c>
      <c r="G17" s="5">
        <v>0.27</v>
      </c>
      <c r="H17" s="5">
        <v>19</v>
      </c>
    </row>
    <row r="18" spans="1:8" x14ac:dyDescent="0.25">
      <c r="A18" s="5" t="s">
        <v>55</v>
      </c>
      <c r="B18" s="5" t="s">
        <v>31</v>
      </c>
      <c r="C18" s="5" t="s">
        <v>32</v>
      </c>
      <c r="D18" s="5" t="s">
        <v>56</v>
      </c>
      <c r="E18" s="5"/>
      <c r="F18" s="6" t="s">
        <v>19</v>
      </c>
      <c r="G18" s="5">
        <v>0.2</v>
      </c>
      <c r="H18" s="5">
        <v>22</v>
      </c>
    </row>
    <row r="19" spans="1:8" x14ac:dyDescent="0.25">
      <c r="A19" s="5" t="s">
        <v>57</v>
      </c>
      <c r="B19" s="5" t="s">
        <v>31</v>
      </c>
      <c r="C19" s="5" t="s">
        <v>32</v>
      </c>
      <c r="D19" s="5" t="s">
        <v>58</v>
      </c>
      <c r="E19" s="5"/>
      <c r="F19" s="6" t="s">
        <v>108</v>
      </c>
      <c r="G19" s="5">
        <v>0.22</v>
      </c>
      <c r="H19" s="5">
        <f>19+7</f>
        <v>26</v>
      </c>
    </row>
    <row r="20" spans="1:8" x14ac:dyDescent="0.25">
      <c r="A20" s="5" t="s">
        <v>59</v>
      </c>
      <c r="B20" s="5" t="s">
        <v>31</v>
      </c>
      <c r="C20" s="5" t="s">
        <v>32</v>
      </c>
      <c r="D20" s="5" t="s">
        <v>60</v>
      </c>
      <c r="E20" s="5"/>
      <c r="F20" s="6" t="s">
        <v>116</v>
      </c>
      <c r="G20" s="5">
        <v>0.25</v>
      </c>
      <c r="H20" s="5">
        <v>20</v>
      </c>
    </row>
    <row r="21" spans="1:8" x14ac:dyDescent="0.25">
      <c r="A21" s="5" t="s">
        <v>59</v>
      </c>
      <c r="B21" s="5" t="s">
        <v>16</v>
      </c>
      <c r="C21" s="5" t="s">
        <v>61</v>
      </c>
      <c r="D21" s="5" t="s">
        <v>62</v>
      </c>
      <c r="E21" s="5">
        <v>926721011</v>
      </c>
      <c r="F21" s="5" t="s">
        <v>28</v>
      </c>
      <c r="G21" s="5">
        <v>1</v>
      </c>
      <c r="H21" s="5">
        <v>15</v>
      </c>
    </row>
    <row r="22" spans="1:8" x14ac:dyDescent="0.25">
      <c r="A22" s="5" t="s">
        <v>63</v>
      </c>
      <c r="B22" s="5" t="s">
        <v>31</v>
      </c>
      <c r="C22" s="5" t="s">
        <v>32</v>
      </c>
      <c r="D22" s="5" t="s">
        <v>64</v>
      </c>
      <c r="E22" s="5"/>
      <c r="F22" s="6" t="s">
        <v>112</v>
      </c>
      <c r="G22" s="5">
        <v>0.18</v>
      </c>
      <c r="H22" s="5">
        <v>19</v>
      </c>
    </row>
    <row r="23" spans="1:8" x14ac:dyDescent="0.25">
      <c r="A23" s="5" t="s">
        <v>65</v>
      </c>
      <c r="B23" s="5" t="s">
        <v>31</v>
      </c>
      <c r="C23" s="5" t="s">
        <v>32</v>
      </c>
      <c r="D23" s="5" t="s">
        <v>66</v>
      </c>
      <c r="E23" s="5"/>
      <c r="F23" s="6" t="s">
        <v>113</v>
      </c>
      <c r="G23" s="5">
        <v>0.26</v>
      </c>
      <c r="H23" s="5">
        <v>19</v>
      </c>
    </row>
    <row r="24" spans="1:8" x14ac:dyDescent="0.25">
      <c r="A24" s="5" t="s">
        <v>67</v>
      </c>
      <c r="B24" s="5" t="s">
        <v>16</v>
      </c>
      <c r="C24" s="5" t="s">
        <v>35</v>
      </c>
      <c r="D24" s="5" t="s">
        <v>68</v>
      </c>
      <c r="E24" s="5"/>
      <c r="F24" s="6" t="s">
        <v>13</v>
      </c>
      <c r="G24" s="5">
        <v>1</v>
      </c>
      <c r="H24" s="5">
        <v>20</v>
      </c>
    </row>
    <row r="25" spans="1:8" x14ac:dyDescent="0.25">
      <c r="A25" s="5" t="s">
        <v>69</v>
      </c>
      <c r="B25" s="5" t="s">
        <v>31</v>
      </c>
      <c r="C25" s="5" t="s">
        <v>32</v>
      </c>
      <c r="D25" s="5" t="s">
        <v>70</v>
      </c>
      <c r="E25" s="5"/>
      <c r="F25" s="6" t="s">
        <v>110</v>
      </c>
      <c r="G25" s="5">
        <v>0.16</v>
      </c>
      <c r="H25" s="5">
        <f>19+8</f>
        <v>27</v>
      </c>
    </row>
    <row r="26" spans="1:8" x14ac:dyDescent="0.25">
      <c r="A26" s="5" t="s">
        <v>15</v>
      </c>
      <c r="B26" s="5" t="s">
        <v>16</v>
      </c>
      <c r="C26" s="5" t="s">
        <v>17</v>
      </c>
      <c r="D26" s="5" t="s">
        <v>18</v>
      </c>
      <c r="E26" s="5">
        <v>43957</v>
      </c>
      <c r="F26" s="5" t="s">
        <v>19</v>
      </c>
      <c r="G26" s="5">
        <v>0.2</v>
      </c>
      <c r="H26" s="5">
        <f>4+4+5</f>
        <v>13</v>
      </c>
    </row>
    <row r="27" spans="1:8" x14ac:dyDescent="0.25">
      <c r="A27" s="8" t="s">
        <v>15</v>
      </c>
      <c r="B27" s="8" t="s">
        <v>16</v>
      </c>
      <c r="C27" s="8" t="s">
        <v>17</v>
      </c>
      <c r="D27" s="9" t="s">
        <v>152</v>
      </c>
      <c r="E27" s="8">
        <v>43978</v>
      </c>
      <c r="F27" s="8" t="s">
        <v>19</v>
      </c>
      <c r="G27" s="8">
        <v>0.2</v>
      </c>
      <c r="H27" s="10">
        <v>4</v>
      </c>
    </row>
    <row r="28" spans="1:8" x14ac:dyDescent="0.25">
      <c r="A28" s="8" t="s">
        <v>15</v>
      </c>
      <c r="B28" s="9" t="s">
        <v>7</v>
      </c>
      <c r="C28" s="9" t="s">
        <v>153</v>
      </c>
      <c r="D28" s="9" t="s">
        <v>154</v>
      </c>
      <c r="E28" s="9" t="s">
        <v>155</v>
      </c>
      <c r="F28" s="11" t="s">
        <v>13</v>
      </c>
      <c r="G28" s="8">
        <v>1</v>
      </c>
      <c r="H28" s="10">
        <v>5</v>
      </c>
    </row>
    <row r="29" spans="1:8" x14ac:dyDescent="0.25">
      <c r="A29" s="5" t="s">
        <v>20</v>
      </c>
      <c r="B29" s="5" t="s">
        <v>21</v>
      </c>
      <c r="C29" s="5" t="s">
        <v>22</v>
      </c>
      <c r="D29" s="5" t="s">
        <v>23</v>
      </c>
      <c r="E29" s="5"/>
      <c r="F29" s="5" t="s">
        <v>24</v>
      </c>
      <c r="G29" s="5">
        <v>0.2</v>
      </c>
      <c r="H29" s="5">
        <f>5+7+4+4+4+4+4+4+6+6+6+7+6+5+5+5+5+2+9+5+5+5</f>
        <v>113</v>
      </c>
    </row>
    <row r="30" spans="1:8" x14ac:dyDescent="0.25">
      <c r="A30" s="5" t="s">
        <v>30</v>
      </c>
      <c r="B30" s="5" t="s">
        <v>31</v>
      </c>
      <c r="C30" s="5" t="s">
        <v>32</v>
      </c>
      <c r="D30" s="5" t="s">
        <v>33</v>
      </c>
      <c r="E30" s="5"/>
      <c r="F30" s="6" t="s">
        <v>113</v>
      </c>
      <c r="G30" s="5">
        <v>0.13</v>
      </c>
      <c r="H30" s="5">
        <f>5+4+5+5+4+4+4+3</f>
        <v>34</v>
      </c>
    </row>
    <row r="31" spans="1:8" x14ac:dyDescent="0.25">
      <c r="A31" s="5" t="s">
        <v>25</v>
      </c>
      <c r="B31" s="5" t="s">
        <v>76</v>
      </c>
      <c r="C31" s="5" t="s">
        <v>26</v>
      </c>
      <c r="D31" s="5" t="s">
        <v>27</v>
      </c>
      <c r="E31" s="5" t="s">
        <v>29</v>
      </c>
      <c r="F31" s="5" t="s">
        <v>28</v>
      </c>
      <c r="G31" s="5">
        <v>1.24</v>
      </c>
      <c r="H31" s="5">
        <f>4+4+4+4+2+4+6+6+6+7+6+5+5+2</f>
        <v>65</v>
      </c>
    </row>
    <row r="32" spans="1:8" x14ac:dyDescent="0.25">
      <c r="A32" s="5" t="s">
        <v>25</v>
      </c>
      <c r="B32" s="5" t="s">
        <v>31</v>
      </c>
      <c r="C32" s="5" t="s">
        <v>32</v>
      </c>
      <c r="D32" s="12" t="s">
        <v>151</v>
      </c>
      <c r="E32" s="5"/>
      <c r="F32" s="6" t="s">
        <v>109</v>
      </c>
      <c r="G32" s="5">
        <v>0.26</v>
      </c>
      <c r="H32" s="5">
        <v>4</v>
      </c>
    </row>
    <row r="33" spans="1:8" x14ac:dyDescent="0.25">
      <c r="A33" s="5" t="s">
        <v>118</v>
      </c>
      <c r="B33" s="5" t="s">
        <v>31</v>
      </c>
      <c r="C33" s="5" t="s">
        <v>32</v>
      </c>
      <c r="D33" s="12" t="s">
        <v>120</v>
      </c>
      <c r="E33" s="5"/>
      <c r="F33" s="6" t="s">
        <v>111</v>
      </c>
      <c r="G33" s="5">
        <v>0.35</v>
      </c>
      <c r="H33" s="5">
        <f>4+8</f>
        <v>12</v>
      </c>
    </row>
    <row r="34" spans="1:8" x14ac:dyDescent="0.25">
      <c r="A34" s="5" t="s">
        <v>119</v>
      </c>
      <c r="B34" s="5" t="s">
        <v>31</v>
      </c>
      <c r="C34" s="5" t="s">
        <v>32</v>
      </c>
      <c r="D34" s="12" t="s">
        <v>121</v>
      </c>
      <c r="E34" s="5"/>
      <c r="F34" s="6" t="s">
        <v>122</v>
      </c>
      <c r="G34" s="5">
        <v>0.19</v>
      </c>
      <c r="H34" s="5">
        <f>4+8</f>
        <v>12</v>
      </c>
    </row>
    <row r="35" spans="1:8" x14ac:dyDescent="0.25">
      <c r="A35" s="12" t="s">
        <v>123</v>
      </c>
      <c r="B35" s="12" t="s">
        <v>146</v>
      </c>
      <c r="C35" s="12" t="s">
        <v>8</v>
      </c>
      <c r="D35" s="13" t="s">
        <v>127</v>
      </c>
      <c r="E35" s="12" t="s">
        <v>132</v>
      </c>
      <c r="F35" s="13" t="s">
        <v>13</v>
      </c>
      <c r="G35" s="5">
        <v>1</v>
      </c>
      <c r="H35" s="5">
        <v>2</v>
      </c>
    </row>
    <row r="36" spans="1:8" x14ac:dyDescent="0.25">
      <c r="A36" s="12" t="s">
        <v>126</v>
      </c>
      <c r="B36" s="12" t="s">
        <v>146</v>
      </c>
      <c r="C36" s="12" t="s">
        <v>8</v>
      </c>
      <c r="D36" s="13" t="s">
        <v>128</v>
      </c>
      <c r="E36" s="12" t="s">
        <v>133</v>
      </c>
      <c r="F36" s="13" t="s">
        <v>105</v>
      </c>
      <c r="G36" s="5">
        <v>0.5</v>
      </c>
      <c r="H36" s="5">
        <v>4</v>
      </c>
    </row>
    <row r="37" spans="1:8" x14ac:dyDescent="0.25">
      <c r="A37" s="12" t="s">
        <v>124</v>
      </c>
      <c r="B37" s="12" t="s">
        <v>146</v>
      </c>
      <c r="C37" s="12" t="s">
        <v>8</v>
      </c>
      <c r="D37" s="13" t="s">
        <v>129</v>
      </c>
      <c r="E37" s="12" t="s">
        <v>134</v>
      </c>
      <c r="F37" s="13" t="s">
        <v>13</v>
      </c>
      <c r="G37" s="5">
        <v>1</v>
      </c>
      <c r="H37" s="5">
        <v>3</v>
      </c>
    </row>
    <row r="38" spans="1:8" x14ac:dyDescent="0.25">
      <c r="A38" s="12" t="s">
        <v>125</v>
      </c>
      <c r="B38" s="12" t="s">
        <v>7</v>
      </c>
      <c r="C38" s="12" t="s">
        <v>17</v>
      </c>
      <c r="D38" s="12" t="s">
        <v>130</v>
      </c>
      <c r="E38" s="13" t="s">
        <v>135</v>
      </c>
      <c r="F38" s="13" t="s">
        <v>13</v>
      </c>
      <c r="G38" s="5">
        <v>1</v>
      </c>
      <c r="H38" s="5">
        <v>4</v>
      </c>
    </row>
    <row r="39" spans="1:8" x14ac:dyDescent="0.25">
      <c r="A39" s="12" t="s">
        <v>125</v>
      </c>
      <c r="B39" s="12" t="s">
        <v>31</v>
      </c>
      <c r="C39" s="12" t="s">
        <v>32</v>
      </c>
      <c r="D39" s="12" t="s">
        <v>131</v>
      </c>
      <c r="E39" s="12"/>
      <c r="F39" s="13" t="s">
        <v>136</v>
      </c>
      <c r="G39" s="5">
        <v>0.25</v>
      </c>
      <c r="H39" s="5">
        <v>4</v>
      </c>
    </row>
    <row r="40" spans="1:8" x14ac:dyDescent="0.25">
      <c r="A40" s="5" t="s">
        <v>75</v>
      </c>
      <c r="B40" s="5" t="s">
        <v>16</v>
      </c>
      <c r="C40" s="5" t="s">
        <v>61</v>
      </c>
      <c r="D40" s="5" t="s">
        <v>73</v>
      </c>
      <c r="E40" s="5"/>
      <c r="F40" s="6" t="s">
        <v>114</v>
      </c>
      <c r="G40" s="5">
        <v>0.21</v>
      </c>
      <c r="H40" s="5">
        <v>24</v>
      </c>
    </row>
    <row r="41" spans="1:8" x14ac:dyDescent="0.25">
      <c r="A41" s="5" t="s">
        <v>144</v>
      </c>
      <c r="B41" s="5" t="s">
        <v>16</v>
      </c>
      <c r="C41" s="12" t="s">
        <v>35</v>
      </c>
      <c r="D41" s="12" t="s">
        <v>149</v>
      </c>
      <c r="E41" s="5"/>
      <c r="F41" s="13" t="s">
        <v>150</v>
      </c>
      <c r="G41" s="5">
        <v>0.57999999999999996</v>
      </c>
      <c r="H41" s="5">
        <v>11</v>
      </c>
    </row>
    <row r="42" spans="1:8" x14ac:dyDescent="0.25">
      <c r="A42" s="5" t="s">
        <v>71</v>
      </c>
      <c r="B42" s="5" t="s">
        <v>7</v>
      </c>
      <c r="C42" s="5" t="s">
        <v>142</v>
      </c>
      <c r="D42" s="5" t="s">
        <v>72</v>
      </c>
      <c r="E42" s="5"/>
      <c r="F42" s="6" t="s">
        <v>28</v>
      </c>
      <c r="G42" s="5"/>
      <c r="H42" s="5">
        <v>5</v>
      </c>
    </row>
    <row r="43" spans="1:8" x14ac:dyDescent="0.25">
      <c r="A43" s="5" t="s">
        <v>137</v>
      </c>
      <c r="B43" s="12" t="s">
        <v>16</v>
      </c>
      <c r="C43" s="12" t="s">
        <v>138</v>
      </c>
      <c r="D43" s="12" t="s">
        <v>139</v>
      </c>
      <c r="E43" s="5"/>
      <c r="F43" s="13" t="s">
        <v>140</v>
      </c>
      <c r="G43" s="5">
        <v>0.65</v>
      </c>
      <c r="H43" s="5">
        <v>26</v>
      </c>
    </row>
    <row r="44" spans="1:8" x14ac:dyDescent="0.25">
      <c r="A44" s="15" t="s">
        <v>148</v>
      </c>
      <c r="B44" s="15"/>
      <c r="C44" s="15"/>
      <c r="D44" s="15"/>
      <c r="E44" s="15"/>
      <c r="F44" s="15"/>
      <c r="G44" s="15"/>
      <c r="H44" s="15"/>
    </row>
    <row r="45" spans="1:8" x14ac:dyDescent="0.25">
      <c r="A45" s="3" t="s">
        <v>0</v>
      </c>
      <c r="B45" s="3" t="s">
        <v>1</v>
      </c>
      <c r="C45" s="3" t="s">
        <v>3</v>
      </c>
      <c r="D45" s="3" t="s">
        <v>4</v>
      </c>
      <c r="E45" s="3" t="s">
        <v>5</v>
      </c>
      <c r="F45" s="3" t="s">
        <v>74</v>
      </c>
      <c r="G45" s="3" t="s">
        <v>77</v>
      </c>
      <c r="H45" s="3" t="s">
        <v>2</v>
      </c>
    </row>
    <row r="46" spans="1:8" x14ac:dyDescent="0.25">
      <c r="A46" s="5" t="s">
        <v>78</v>
      </c>
      <c r="B46" s="5" t="s">
        <v>79</v>
      </c>
      <c r="C46" s="5" t="s">
        <v>26</v>
      </c>
      <c r="D46" s="5" t="s">
        <v>81</v>
      </c>
      <c r="E46" s="5">
        <v>2359136</v>
      </c>
      <c r="F46" s="5" t="s">
        <v>28</v>
      </c>
      <c r="G46" s="5">
        <v>2</v>
      </c>
      <c r="H46" s="5" t="s">
        <v>80</v>
      </c>
    </row>
    <row r="47" spans="1:8" x14ac:dyDescent="0.25">
      <c r="A47" s="5" t="s">
        <v>82</v>
      </c>
      <c r="B47" s="5" t="s">
        <v>79</v>
      </c>
      <c r="C47" s="5" t="s">
        <v>26</v>
      </c>
      <c r="D47" s="5" t="s">
        <v>83</v>
      </c>
      <c r="E47" s="5">
        <v>2555690</v>
      </c>
      <c r="F47" s="5" t="s">
        <v>28</v>
      </c>
      <c r="G47" s="5">
        <v>2</v>
      </c>
      <c r="H47" s="5" t="s">
        <v>80</v>
      </c>
    </row>
    <row r="48" spans="1:8" x14ac:dyDescent="0.25">
      <c r="A48" s="5" t="s">
        <v>84</v>
      </c>
      <c r="B48" s="5" t="s">
        <v>79</v>
      </c>
      <c r="C48" s="5" t="s">
        <v>26</v>
      </c>
      <c r="D48" s="5" t="s">
        <v>85</v>
      </c>
      <c r="E48" s="5">
        <v>2454134</v>
      </c>
      <c r="F48" s="5" t="s">
        <v>28</v>
      </c>
      <c r="G48" s="5">
        <v>2</v>
      </c>
      <c r="H48" s="5" t="s">
        <v>80</v>
      </c>
    </row>
    <row r="49" spans="1:8" x14ac:dyDescent="0.25">
      <c r="A49" s="5" t="s">
        <v>78</v>
      </c>
      <c r="B49" s="5" t="s">
        <v>79</v>
      </c>
      <c r="C49" s="5" t="s">
        <v>87</v>
      </c>
      <c r="D49" s="5" t="s">
        <v>88</v>
      </c>
      <c r="E49" s="5" t="s">
        <v>90</v>
      </c>
      <c r="F49" s="5" t="s">
        <v>89</v>
      </c>
      <c r="G49" s="5">
        <v>1</v>
      </c>
      <c r="H49" s="5" t="s">
        <v>86</v>
      </c>
    </row>
    <row r="50" spans="1:8" x14ac:dyDescent="0.25">
      <c r="A50" s="5" t="s">
        <v>82</v>
      </c>
      <c r="B50" s="5" t="s">
        <v>79</v>
      </c>
      <c r="C50" s="5" t="s">
        <v>87</v>
      </c>
      <c r="D50" s="5" t="s">
        <v>91</v>
      </c>
      <c r="E50" s="5" t="s">
        <v>92</v>
      </c>
      <c r="F50" s="5" t="s">
        <v>89</v>
      </c>
      <c r="G50" s="5">
        <v>1</v>
      </c>
      <c r="H50" s="5" t="s">
        <v>86</v>
      </c>
    </row>
    <row r="51" spans="1:8" x14ac:dyDescent="0.25">
      <c r="A51" s="5" t="s">
        <v>84</v>
      </c>
      <c r="B51" s="5" t="s">
        <v>79</v>
      </c>
      <c r="C51" s="5" t="s">
        <v>87</v>
      </c>
      <c r="D51" s="5" t="s">
        <v>93</v>
      </c>
      <c r="E51" s="5" t="s">
        <v>94</v>
      </c>
      <c r="F51" s="5" t="s">
        <v>28</v>
      </c>
      <c r="G51" s="5">
        <v>2</v>
      </c>
      <c r="H51" s="5" t="s">
        <v>86</v>
      </c>
    </row>
    <row r="52" spans="1:8" x14ac:dyDescent="0.25">
      <c r="A52" s="5" t="s">
        <v>95</v>
      </c>
      <c r="B52" s="5" t="s">
        <v>79</v>
      </c>
      <c r="C52" s="5" t="s">
        <v>87</v>
      </c>
      <c r="D52" s="5" t="s">
        <v>91</v>
      </c>
      <c r="E52" s="5" t="s">
        <v>96</v>
      </c>
      <c r="F52" s="5" t="s">
        <v>89</v>
      </c>
      <c r="G52" s="5">
        <v>1</v>
      </c>
      <c r="H52" s="5" t="s">
        <v>86</v>
      </c>
    </row>
    <row r="53" spans="1:8" x14ac:dyDescent="0.25">
      <c r="A53" s="5" t="s">
        <v>78</v>
      </c>
      <c r="B53" s="5" t="s">
        <v>79</v>
      </c>
      <c r="C53" s="5" t="s">
        <v>87</v>
      </c>
      <c r="D53" s="5" t="s">
        <v>98</v>
      </c>
      <c r="E53" s="5"/>
      <c r="F53" s="5" t="s">
        <v>28</v>
      </c>
      <c r="G53" s="5">
        <v>2</v>
      </c>
      <c r="H53" s="5" t="s">
        <v>97</v>
      </c>
    </row>
    <row r="54" spans="1:8" x14ac:dyDescent="0.25">
      <c r="A54" s="5" t="s">
        <v>84</v>
      </c>
      <c r="B54" s="5" t="s">
        <v>79</v>
      </c>
      <c r="C54" s="5" t="s">
        <v>87</v>
      </c>
      <c r="D54" s="5" t="s">
        <v>99</v>
      </c>
      <c r="E54" s="5"/>
      <c r="F54" s="5" t="s">
        <v>28</v>
      </c>
      <c r="G54" s="5">
        <v>2</v>
      </c>
      <c r="H54" s="5" t="s">
        <v>97</v>
      </c>
    </row>
    <row r="55" spans="1:8" x14ac:dyDescent="0.25">
      <c r="A55" s="5" t="s">
        <v>95</v>
      </c>
      <c r="B55" s="5" t="s">
        <v>79</v>
      </c>
      <c r="C55" s="12" t="s">
        <v>61</v>
      </c>
      <c r="D55" s="12" t="s">
        <v>141</v>
      </c>
      <c r="E55" s="5"/>
      <c r="F55" s="6" t="s">
        <v>28</v>
      </c>
      <c r="G55" s="5">
        <v>2</v>
      </c>
      <c r="H55" s="5" t="s">
        <v>97</v>
      </c>
    </row>
    <row r="56" spans="1:8" x14ac:dyDescent="0.25">
      <c r="A56" s="5" t="s">
        <v>82</v>
      </c>
      <c r="B56" s="5" t="s">
        <v>79</v>
      </c>
      <c r="C56" s="5" t="s">
        <v>61</v>
      </c>
      <c r="D56" s="5" t="s">
        <v>101</v>
      </c>
      <c r="E56" s="5" t="s">
        <v>102</v>
      </c>
      <c r="F56" s="5" t="s">
        <v>28</v>
      </c>
      <c r="G56" s="5">
        <v>2</v>
      </c>
      <c r="H56" s="5" t="s">
        <v>100</v>
      </c>
    </row>
    <row r="57" spans="1:8" x14ac:dyDescent="0.25">
      <c r="A57" s="5" t="s">
        <v>95</v>
      </c>
      <c r="B57" s="5" t="s">
        <v>79</v>
      </c>
      <c r="C57" s="5" t="s">
        <v>61</v>
      </c>
      <c r="D57" s="5" t="s">
        <v>103</v>
      </c>
      <c r="E57" s="5" t="s">
        <v>104</v>
      </c>
      <c r="F57" s="5" t="s">
        <v>28</v>
      </c>
      <c r="G57" s="5">
        <v>2</v>
      </c>
      <c r="H57" s="5" t="s">
        <v>100</v>
      </c>
    </row>
  </sheetData>
  <sortState xmlns:xlrd2="http://schemas.microsoft.com/office/spreadsheetml/2017/richdata2" ref="A4:G20">
    <sortCondition ref="A4:A20"/>
  </sortState>
  <mergeCells count="3">
    <mergeCell ref="A44:H44"/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Mengting Han</dc:creator>
  <cp:lastModifiedBy>Leonid Andronov</cp:lastModifiedBy>
  <dcterms:created xsi:type="dcterms:W3CDTF">2025-08-10T15:43:02Z</dcterms:created>
  <dcterms:modified xsi:type="dcterms:W3CDTF">2026-06-24T23:19:16Z</dcterms:modified>
</cp:coreProperties>
</file>