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u3553/Documents/Manuscripts/Na,K-ATPase alpha3-AHC March 2023/nature Comm Revision2 May 2026/editorial corrections/"/>
    </mc:Choice>
  </mc:AlternateContent>
  <xr:revisionPtr revIDLastSave="0" documentId="8_{07146E83-FEF8-7045-AEEE-FFFCB0445052}" xr6:coauthVersionLast="47" xr6:coauthVersionMax="47" xr10:uidLastSave="{00000000-0000-0000-0000-000000000000}"/>
  <bookViews>
    <workbookView xWindow="0" yWindow="600" windowWidth="35840" windowHeight="20260" tabRatio="812" firstSheet="1" activeTab="4" xr2:uid="{4C622580-0130-F941-9A34-9DE4BACC0F82}"/>
  </bookViews>
  <sheets>
    <sheet name="Fig 2E - dF norm FITC" sheetId="1" r:id="rId1"/>
    <sheet name="Fig 3C - spec. activity" sheetId="2" r:id="rId2"/>
    <sheet name="Fig 3D - nDSF" sheetId="3" r:id="rId3"/>
    <sheet name="Figure 4 - titration Na and Rb" sheetId="4" r:id="rId4"/>
    <sheet name="Suppl. table 2 ouabain binding 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0" i="5" l="1"/>
  <c r="B20" i="5"/>
  <c r="B21" i="5"/>
  <c r="B22" i="5"/>
  <c r="B23" i="5"/>
  <c r="C23" i="5" s="1"/>
  <c r="B19" i="5"/>
  <c r="C19" i="5" s="1"/>
  <c r="C21" i="5"/>
  <c r="C22" i="5"/>
</calcChain>
</file>

<file path=xl/sharedStrings.xml><?xml version="1.0" encoding="utf-8"?>
<sst xmlns="http://schemas.openxmlformats.org/spreadsheetml/2006/main" count="160" uniqueCount="57">
  <si>
    <t>α1β1</t>
  </si>
  <si>
    <t>α2β1</t>
  </si>
  <si>
    <t>α3β1</t>
  </si>
  <si>
    <t>average</t>
  </si>
  <si>
    <t>sem</t>
  </si>
  <si>
    <t>EXP1</t>
  </si>
  <si>
    <t>EXP2</t>
  </si>
  <si>
    <t>EXP3</t>
  </si>
  <si>
    <t>EXP4</t>
  </si>
  <si>
    <t>NaCl addition</t>
  </si>
  <si>
    <t>RbCl addition</t>
  </si>
  <si>
    <r>
      <t>α1</t>
    </r>
    <r>
      <rPr>
        <vertAlign val="superscript"/>
        <sz val="12"/>
        <rFont val="Arial"/>
        <family val="2"/>
      </rPr>
      <t>Q150L</t>
    </r>
    <r>
      <rPr>
        <sz val="12"/>
        <rFont val="Arial"/>
        <family val="2"/>
      </rPr>
      <t>β1</t>
    </r>
  </si>
  <si>
    <r>
      <t>α3</t>
    </r>
    <r>
      <rPr>
        <vertAlign val="superscript"/>
        <sz val="12"/>
        <rFont val="Arial"/>
        <family val="2"/>
      </rPr>
      <t>Q140L</t>
    </r>
    <r>
      <rPr>
        <sz val="12"/>
        <rFont val="Arial"/>
        <family val="2"/>
      </rPr>
      <t>β1</t>
    </r>
  </si>
  <si>
    <t>PS</t>
  </si>
  <si>
    <t>Exp1</t>
  </si>
  <si>
    <t>Exp2</t>
  </si>
  <si>
    <t>Exp3</t>
  </si>
  <si>
    <t>Exp4</t>
  </si>
  <si>
    <t>Exp5</t>
  </si>
  <si>
    <t>n</t>
  </si>
  <si>
    <t>PS+PE</t>
  </si>
  <si>
    <t>Fig 4A</t>
  </si>
  <si>
    <t>RbCl / mM</t>
  </si>
  <si>
    <t>Q150L</t>
  </si>
  <si>
    <t>Fig 4B</t>
  </si>
  <si>
    <t>wt</t>
  </si>
  <si>
    <t>NaCl / mM</t>
  </si>
  <si>
    <t>Fig 4C</t>
  </si>
  <si>
    <t>wt PS</t>
  </si>
  <si>
    <t>wt PS+PE</t>
  </si>
  <si>
    <t>Fig 4D</t>
  </si>
  <si>
    <t>Q150L PS</t>
  </si>
  <si>
    <t>Q150L PS+PE</t>
  </si>
  <si>
    <t>n=3</t>
  </si>
  <si>
    <t>NaE1 (Na)</t>
  </si>
  <si>
    <t>NaE1ATP (Na, AMPPCP)</t>
  </si>
  <si>
    <t>[Na3]E1P-ADP (Na, ADP, AlF)</t>
  </si>
  <si>
    <t>E2P (BeF)</t>
  </si>
  <si>
    <t>K2E2P (K, AlF)</t>
  </si>
  <si>
    <t>[K]E2•P (K, MgF)</t>
  </si>
  <si>
    <t>[K2]E2-ATP (K, MgF, AMPPCP)</t>
  </si>
  <si>
    <t>K2E2-ATP (K, AMPPCP)</t>
  </si>
  <si>
    <t>K2E2 (K)</t>
  </si>
  <si>
    <t>Exp6</t>
  </si>
  <si>
    <t>EXP5</t>
  </si>
  <si>
    <t>EXP6</t>
  </si>
  <si>
    <t>a1b1</t>
  </si>
  <si>
    <t>a3b1</t>
  </si>
  <si>
    <t>Ouabain binding, pmole/mg</t>
  </si>
  <si>
    <t>a3 Q140L</t>
  </si>
  <si>
    <t>Turnover</t>
  </si>
  <si>
    <t xml:space="preserve"> (calculated by deviding average activity by average Ouabain binding)</t>
  </si>
  <si>
    <t>Na,K-ATPase activity, umole/mg/min</t>
  </si>
  <si>
    <t>avearge</t>
  </si>
  <si>
    <t>error</t>
  </si>
  <si>
    <t>a1 Q150L</t>
  </si>
  <si>
    <t>a1 Q150H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</si>
</sst>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8"/>
      <name val="Aptos Narrow"/>
      <family val="2"/>
      <scheme val="minor"/>
    </font>
    <font>
      <vertAlign val="superscript"/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vertical="top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131D0-7A94-0342-AEB2-06110DD071A4}">
  <dimension ref="A1:I9"/>
  <sheetViews>
    <sheetView workbookViewId="0">
      <selection activeCell="B1" sqref="B1:E1"/>
    </sheetView>
  </sheetViews>
  <sheetFormatPr baseColWidth="10" defaultColWidth="10.6640625" defaultRowHeight="16" x14ac:dyDescent="0.2"/>
  <cols>
    <col min="1" max="1" width="13.6640625" bestFit="1" customWidth="1"/>
  </cols>
  <sheetData>
    <row r="1" spans="1:9" x14ac:dyDescent="0.2">
      <c r="A1" s="3" t="s">
        <v>10</v>
      </c>
      <c r="B1" s="3" t="s">
        <v>5</v>
      </c>
      <c r="C1" s="3" t="s">
        <v>6</v>
      </c>
      <c r="D1" s="3" t="s">
        <v>7</v>
      </c>
      <c r="E1" s="3" t="s">
        <v>8</v>
      </c>
      <c r="F1" s="3"/>
      <c r="G1" s="3" t="s">
        <v>3</v>
      </c>
      <c r="H1" s="3" t="s">
        <v>4</v>
      </c>
      <c r="I1" s="3" t="s">
        <v>19</v>
      </c>
    </row>
    <row r="2" spans="1:9" x14ac:dyDescent="0.2">
      <c r="A2" s="2" t="s">
        <v>0</v>
      </c>
      <c r="B2" s="1">
        <v>-0.74070000000000003</v>
      </c>
      <c r="C2" s="1">
        <v>-0.79169999999999996</v>
      </c>
      <c r="D2" s="1">
        <v>-0.71430000000000005</v>
      </c>
      <c r="E2" s="1">
        <v>-0.73809999999999998</v>
      </c>
      <c r="F2" s="3"/>
      <c r="G2" s="3">
        <v>-0.74619999999999997</v>
      </c>
      <c r="H2" s="3">
        <v>1.6288339387426805E-2</v>
      </c>
      <c r="I2" s="3">
        <v>4</v>
      </c>
    </row>
    <row r="3" spans="1:9" x14ac:dyDescent="0.2">
      <c r="A3" s="2" t="s">
        <v>1</v>
      </c>
      <c r="B3" s="1">
        <v>-0.7097</v>
      </c>
      <c r="C3" s="1">
        <v>-0.65259999999999996</v>
      </c>
      <c r="D3" s="1">
        <v>-0.62109999999999999</v>
      </c>
      <c r="E3" s="1">
        <v>-0.69230000000000003</v>
      </c>
      <c r="F3" s="3"/>
      <c r="G3" s="3">
        <v>-0.66892499999999999</v>
      </c>
      <c r="H3" s="3">
        <v>1.9922197628106535E-2</v>
      </c>
      <c r="I3" s="3">
        <v>4</v>
      </c>
    </row>
    <row r="4" spans="1:9" x14ac:dyDescent="0.2">
      <c r="A4" s="2" t="s">
        <v>2</v>
      </c>
      <c r="B4" s="1">
        <v>-0.2419</v>
      </c>
      <c r="C4" s="1">
        <v>-0.36359999999999998</v>
      </c>
      <c r="D4" s="1">
        <v>-0.30259999999999998</v>
      </c>
      <c r="E4" s="1">
        <v>-0.33329999999999999</v>
      </c>
      <c r="F4" s="3"/>
      <c r="G4" s="3">
        <v>-0.31034999999999996</v>
      </c>
      <c r="H4" s="3">
        <v>2.5993156150546044E-2</v>
      </c>
      <c r="I4" s="3">
        <v>4</v>
      </c>
    </row>
    <row r="5" spans="1:9" x14ac:dyDescent="0.2">
      <c r="A5" s="3"/>
      <c r="B5" s="3"/>
      <c r="C5" s="3"/>
      <c r="D5" s="3"/>
      <c r="E5" s="3"/>
      <c r="F5" s="3"/>
      <c r="G5" s="3"/>
      <c r="H5" s="3"/>
      <c r="I5" s="3"/>
    </row>
    <row r="6" spans="1:9" x14ac:dyDescent="0.2">
      <c r="A6" s="2" t="s">
        <v>9</v>
      </c>
      <c r="B6" s="3" t="s">
        <v>5</v>
      </c>
      <c r="C6" s="3" t="s">
        <v>6</v>
      </c>
      <c r="D6" s="3" t="s">
        <v>7</v>
      </c>
      <c r="E6" s="3" t="s">
        <v>8</v>
      </c>
      <c r="F6" s="3"/>
      <c r="G6" s="3" t="s">
        <v>3</v>
      </c>
      <c r="H6" s="3" t="s">
        <v>4</v>
      </c>
      <c r="I6" s="3"/>
    </row>
    <row r="7" spans="1:9" x14ac:dyDescent="0.2">
      <c r="A7" s="2" t="s">
        <v>0</v>
      </c>
      <c r="B7" s="1">
        <v>0.153</v>
      </c>
      <c r="C7" s="1">
        <v>0.14199999999999999</v>
      </c>
      <c r="D7" s="1">
        <v>0.27200000000000002</v>
      </c>
      <c r="E7" s="1">
        <v>0.28199999999999997</v>
      </c>
      <c r="F7" s="3"/>
      <c r="G7" s="3">
        <v>0.21224999999999999</v>
      </c>
      <c r="H7" s="3">
        <v>3.7506388344742937E-2</v>
      </c>
      <c r="I7" s="3">
        <v>4</v>
      </c>
    </row>
    <row r="8" spans="1:9" x14ac:dyDescent="0.2">
      <c r="A8" s="2" t="s">
        <v>1</v>
      </c>
      <c r="B8" s="1">
        <v>0.28699999999999998</v>
      </c>
      <c r="C8" s="1">
        <v>0.314</v>
      </c>
      <c r="D8" s="1">
        <v>0.34799999999999998</v>
      </c>
      <c r="E8" s="1">
        <v>0.373</v>
      </c>
      <c r="F8" s="3"/>
      <c r="G8" s="3">
        <v>0.33050000000000002</v>
      </c>
      <c r="H8" s="3">
        <v>1.8879000679767634E-2</v>
      </c>
      <c r="I8" s="3">
        <v>4</v>
      </c>
    </row>
    <row r="9" spans="1:9" x14ac:dyDescent="0.2">
      <c r="A9" s="2" t="s">
        <v>2</v>
      </c>
      <c r="B9" s="1">
        <v>0.76300000000000001</v>
      </c>
      <c r="C9" s="1">
        <v>0.63300000000000001</v>
      </c>
      <c r="D9" s="1">
        <v>0.67</v>
      </c>
      <c r="E9" s="1">
        <v>0.63100000000000001</v>
      </c>
      <c r="F9" s="3"/>
      <c r="G9" s="3">
        <v>0.67425000000000002</v>
      </c>
      <c r="H9" s="3">
        <v>3.0912173977253685E-2</v>
      </c>
      <c r="I9" s="3">
        <v>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41CD0-6CE8-9446-8AB9-BE66F4413A17}">
  <dimension ref="A1:J11"/>
  <sheetViews>
    <sheetView workbookViewId="0">
      <selection activeCell="H1" sqref="H1:J1"/>
    </sheetView>
  </sheetViews>
  <sheetFormatPr baseColWidth="10" defaultColWidth="10.6640625" defaultRowHeight="16" x14ac:dyDescent="0.2"/>
  <sheetData>
    <row r="1" spans="1:10" x14ac:dyDescent="0.2">
      <c r="A1" s="3" t="s">
        <v>13</v>
      </c>
      <c r="B1" s="3" t="s">
        <v>14</v>
      </c>
      <c r="C1" s="3" t="s">
        <v>15</v>
      </c>
      <c r="D1" s="3" t="s">
        <v>16</v>
      </c>
      <c r="E1" s="3" t="s">
        <v>17</v>
      </c>
      <c r="F1" s="3" t="s">
        <v>18</v>
      </c>
      <c r="G1" s="3"/>
      <c r="H1" s="3" t="s">
        <v>3</v>
      </c>
      <c r="I1" s="3" t="s">
        <v>4</v>
      </c>
      <c r="J1" s="3" t="s">
        <v>19</v>
      </c>
    </row>
    <row r="2" spans="1:10" x14ac:dyDescent="0.2">
      <c r="A2" s="2" t="s">
        <v>0</v>
      </c>
      <c r="B2" s="1">
        <v>13.3</v>
      </c>
      <c r="C2" s="1">
        <v>8.1</v>
      </c>
      <c r="D2" s="1">
        <v>17</v>
      </c>
      <c r="E2" s="1">
        <v>10.3</v>
      </c>
      <c r="F2" s="1">
        <v>17.5</v>
      </c>
      <c r="G2" s="3"/>
      <c r="H2" s="3">
        <v>13.24</v>
      </c>
      <c r="I2" s="3">
        <v>1.8351021769917879</v>
      </c>
      <c r="J2" s="3">
        <v>5</v>
      </c>
    </row>
    <row r="3" spans="1:10" ht="18" x14ac:dyDescent="0.2">
      <c r="A3" s="2" t="s">
        <v>11</v>
      </c>
      <c r="B3" s="1">
        <v>2.77</v>
      </c>
      <c r="C3" s="1">
        <v>1.93</v>
      </c>
      <c r="D3" s="1">
        <v>1.45</v>
      </c>
      <c r="E3" s="1">
        <v>1.18</v>
      </c>
      <c r="F3" s="1">
        <v>2.64</v>
      </c>
      <c r="G3" s="3"/>
      <c r="H3" s="3">
        <v>1.9940000000000002</v>
      </c>
      <c r="I3" s="3">
        <v>0.31481105444377255</v>
      </c>
      <c r="J3" s="3">
        <v>5</v>
      </c>
    </row>
    <row r="4" spans="1:10" x14ac:dyDescent="0.2">
      <c r="A4" s="2" t="s">
        <v>2</v>
      </c>
      <c r="B4" s="1">
        <v>10.1</v>
      </c>
      <c r="C4" s="1">
        <v>8.1999999999999993</v>
      </c>
      <c r="D4" s="1">
        <v>8.1999999999999993</v>
      </c>
      <c r="E4" s="1">
        <v>5.9</v>
      </c>
      <c r="F4" s="1">
        <v>6.75</v>
      </c>
      <c r="G4" s="3"/>
      <c r="H4" s="3">
        <v>7.83</v>
      </c>
      <c r="I4" s="3">
        <v>0.7182617907142228</v>
      </c>
      <c r="J4" s="3">
        <v>5</v>
      </c>
    </row>
    <row r="5" spans="1:10" ht="18" x14ac:dyDescent="0.2">
      <c r="A5" s="2" t="s">
        <v>12</v>
      </c>
      <c r="B5" s="1">
        <v>1.43</v>
      </c>
      <c r="C5" s="1">
        <v>0.63</v>
      </c>
      <c r="D5" s="1">
        <v>1.45</v>
      </c>
      <c r="E5" s="1">
        <v>1.43</v>
      </c>
      <c r="F5" s="1">
        <v>1</v>
      </c>
      <c r="G5" s="3"/>
      <c r="H5" s="3">
        <v>1.1879999999999999</v>
      </c>
      <c r="I5" s="3">
        <v>0.16316862443496932</v>
      </c>
      <c r="J5" s="3">
        <v>5</v>
      </c>
    </row>
    <row r="6" spans="1:10" x14ac:dyDescent="0.2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x14ac:dyDescent="0.2">
      <c r="A7" s="3" t="s">
        <v>20</v>
      </c>
      <c r="B7" s="3" t="s">
        <v>14</v>
      </c>
      <c r="C7" s="3" t="s">
        <v>15</v>
      </c>
      <c r="D7" s="3" t="s">
        <v>16</v>
      </c>
      <c r="E7" s="3" t="s">
        <v>17</v>
      </c>
      <c r="F7" s="3" t="s">
        <v>18</v>
      </c>
      <c r="G7" s="3"/>
      <c r="H7" s="3" t="s">
        <v>3</v>
      </c>
      <c r="I7" s="3" t="s">
        <v>4</v>
      </c>
      <c r="J7" s="3" t="s">
        <v>19</v>
      </c>
    </row>
    <row r="8" spans="1:10" x14ac:dyDescent="0.2">
      <c r="A8" s="2" t="s">
        <v>0</v>
      </c>
      <c r="B8" s="1">
        <v>22</v>
      </c>
      <c r="C8" s="1">
        <v>14.5</v>
      </c>
      <c r="D8" s="1">
        <v>21</v>
      </c>
      <c r="E8" s="1">
        <v>15.2</v>
      </c>
      <c r="F8" s="1">
        <v>21.7</v>
      </c>
      <c r="G8" s="3"/>
      <c r="H8" s="3">
        <v>18.880000000000003</v>
      </c>
      <c r="I8" s="3">
        <v>1.6569248625088537</v>
      </c>
      <c r="J8" s="3">
        <v>5</v>
      </c>
    </row>
    <row r="9" spans="1:10" ht="18" x14ac:dyDescent="0.2">
      <c r="A9" s="2" t="s">
        <v>11</v>
      </c>
      <c r="B9" s="1">
        <v>2.5299999999999998</v>
      </c>
      <c r="C9" s="1">
        <v>2.0099999999999998</v>
      </c>
      <c r="D9" s="1">
        <v>1.33</v>
      </c>
      <c r="E9" s="1">
        <v>1.21</v>
      </c>
      <c r="F9" s="1">
        <v>2.4300000000000002</v>
      </c>
      <c r="G9" s="3"/>
      <c r="H9" s="3">
        <v>1.9019999999999999</v>
      </c>
      <c r="I9" s="3">
        <v>0.2730274711453044</v>
      </c>
      <c r="J9" s="3">
        <v>5</v>
      </c>
    </row>
    <row r="10" spans="1:10" x14ac:dyDescent="0.2">
      <c r="A10" s="2" t="s">
        <v>2</v>
      </c>
      <c r="B10" s="1">
        <v>12.38</v>
      </c>
      <c r="C10" s="1">
        <v>12</v>
      </c>
      <c r="D10" s="1">
        <v>9.1</v>
      </c>
      <c r="E10" s="1">
        <v>8.1999999999999993</v>
      </c>
      <c r="F10" s="1">
        <v>9.9</v>
      </c>
      <c r="G10" s="3"/>
      <c r="H10" s="3">
        <v>10.316000000000001</v>
      </c>
      <c r="I10" s="3">
        <v>0.81317648760893058</v>
      </c>
      <c r="J10" s="3">
        <v>5</v>
      </c>
    </row>
    <row r="11" spans="1:10" ht="18" x14ac:dyDescent="0.2">
      <c r="A11" s="2" t="s">
        <v>12</v>
      </c>
      <c r="B11" s="1">
        <v>1.66</v>
      </c>
      <c r="C11" s="1">
        <v>0.66700000000000004</v>
      </c>
      <c r="D11" s="1">
        <v>1.3</v>
      </c>
      <c r="E11" s="1">
        <v>1.65</v>
      </c>
      <c r="F11" s="1">
        <v>1.05</v>
      </c>
      <c r="G11" s="3"/>
      <c r="H11" s="3">
        <v>1.2653999999999999</v>
      </c>
      <c r="I11" s="3">
        <v>0.18832195835855156</v>
      </c>
      <c r="J11" s="3">
        <v>5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497A7-ECD0-FE44-B6D5-B0CD42127330}">
  <dimension ref="A1:J24"/>
  <sheetViews>
    <sheetView workbookViewId="0">
      <selection activeCell="K14" sqref="K14"/>
    </sheetView>
  </sheetViews>
  <sheetFormatPr baseColWidth="10" defaultColWidth="10.6640625" defaultRowHeight="16" x14ac:dyDescent="0.2"/>
  <cols>
    <col min="1" max="1" width="30.1640625" bestFit="1" customWidth="1"/>
  </cols>
  <sheetData>
    <row r="1" spans="1:10" x14ac:dyDescent="0.2">
      <c r="A1" s="3" t="s">
        <v>25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">
      <c r="A2" s="3"/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43</v>
      </c>
      <c r="H2" s="3" t="s">
        <v>3</v>
      </c>
      <c r="I2" s="3" t="s">
        <v>4</v>
      </c>
      <c r="J2" s="3" t="s">
        <v>19</v>
      </c>
    </row>
    <row r="3" spans="1:10" x14ac:dyDescent="0.2">
      <c r="A3" s="2" t="s">
        <v>34</v>
      </c>
      <c r="B3" s="1">
        <v>58.2</v>
      </c>
      <c r="C3" s="1">
        <v>58.37</v>
      </c>
      <c r="D3" s="1">
        <v>59.04</v>
      </c>
      <c r="E3" s="1">
        <v>58.9</v>
      </c>
      <c r="F3" s="1">
        <v>58.19</v>
      </c>
      <c r="G3" s="1"/>
      <c r="H3" s="3">
        <v>58.54</v>
      </c>
      <c r="I3" s="3">
        <v>0.1798054504179446</v>
      </c>
      <c r="J3" s="3">
        <v>5</v>
      </c>
    </row>
    <row r="4" spans="1:10" x14ac:dyDescent="0.2">
      <c r="A4" s="2" t="s">
        <v>35</v>
      </c>
      <c r="B4" s="1">
        <v>58.5</v>
      </c>
      <c r="C4" s="1">
        <v>58.64</v>
      </c>
      <c r="D4" s="1">
        <v>59.27</v>
      </c>
      <c r="E4" s="1">
        <v>59.79</v>
      </c>
      <c r="F4" s="1">
        <v>58.37</v>
      </c>
      <c r="G4" s="1"/>
      <c r="H4" s="3">
        <v>58.914000000000001</v>
      </c>
      <c r="I4" s="3">
        <v>0.26800373131730865</v>
      </c>
      <c r="J4" s="3">
        <v>5</v>
      </c>
    </row>
    <row r="5" spans="1:10" x14ac:dyDescent="0.2">
      <c r="A5" s="2" t="s">
        <v>36</v>
      </c>
      <c r="B5" s="1">
        <v>60.29</v>
      </c>
      <c r="C5" s="1">
        <v>60.41</v>
      </c>
      <c r="D5" s="1">
        <v>61.56</v>
      </c>
      <c r="E5" s="1">
        <v>62.34</v>
      </c>
      <c r="F5" s="1">
        <v>59.5</v>
      </c>
      <c r="G5" s="1">
        <v>59.16</v>
      </c>
      <c r="H5" s="3">
        <v>60.543333333333329</v>
      </c>
      <c r="I5" s="3">
        <v>0.49483105983535308</v>
      </c>
      <c r="J5" s="3">
        <v>6</v>
      </c>
    </row>
    <row r="6" spans="1:10" x14ac:dyDescent="0.2">
      <c r="A6" s="2" t="s">
        <v>37</v>
      </c>
      <c r="B6" s="1">
        <v>68.459999999999994</v>
      </c>
      <c r="C6" s="1">
        <v>68.260000000000005</v>
      </c>
      <c r="D6" s="1"/>
      <c r="E6" s="1">
        <v>64.989999999999995</v>
      </c>
      <c r="F6" s="1"/>
      <c r="G6" s="1">
        <v>65.040000000000006</v>
      </c>
      <c r="H6" s="3">
        <v>66.6875</v>
      </c>
      <c r="I6" s="3">
        <v>0.96653483296430276</v>
      </c>
      <c r="J6" s="3">
        <v>4</v>
      </c>
    </row>
    <row r="7" spans="1:10" x14ac:dyDescent="0.2">
      <c r="A7" s="2" t="s">
        <v>38</v>
      </c>
      <c r="B7" s="1">
        <v>66.81</v>
      </c>
      <c r="C7" s="1">
        <v>67.42</v>
      </c>
      <c r="D7" s="1"/>
      <c r="E7" s="1"/>
      <c r="F7" s="1">
        <v>65.56</v>
      </c>
      <c r="G7" s="1">
        <v>65.16</v>
      </c>
      <c r="H7" s="3">
        <v>66.237500000000011</v>
      </c>
      <c r="I7" s="3">
        <v>0.52805263310898687</v>
      </c>
      <c r="J7" s="3">
        <v>4</v>
      </c>
    </row>
    <row r="8" spans="1:10" x14ac:dyDescent="0.2">
      <c r="A8" s="2" t="s">
        <v>39</v>
      </c>
      <c r="B8" s="1">
        <v>65.25</v>
      </c>
      <c r="C8" s="1">
        <v>64.88</v>
      </c>
      <c r="D8" s="1"/>
      <c r="E8" s="1"/>
      <c r="F8" s="1">
        <v>64.44</v>
      </c>
      <c r="G8" s="1">
        <v>63.65</v>
      </c>
      <c r="H8" s="3">
        <v>64.554999999999993</v>
      </c>
      <c r="I8" s="3">
        <v>0.34410511959767953</v>
      </c>
      <c r="J8" s="3">
        <v>4</v>
      </c>
    </row>
    <row r="9" spans="1:10" x14ac:dyDescent="0.2">
      <c r="A9" s="2" t="s">
        <v>40</v>
      </c>
      <c r="B9" s="1">
        <v>65.709999999999994</v>
      </c>
      <c r="C9" s="1">
        <v>65.06</v>
      </c>
      <c r="D9" s="1"/>
      <c r="E9" s="1"/>
      <c r="F9" s="1">
        <v>65.510000000000005</v>
      </c>
      <c r="G9" s="1">
        <v>65.48</v>
      </c>
      <c r="H9" s="3">
        <v>65.44</v>
      </c>
      <c r="I9" s="3">
        <v>0.13656500283747539</v>
      </c>
      <c r="J9" s="3">
        <v>4</v>
      </c>
    </row>
    <row r="10" spans="1:10" x14ac:dyDescent="0.2">
      <c r="A10" s="2" t="s">
        <v>41</v>
      </c>
      <c r="B10" s="1">
        <v>59.46</v>
      </c>
      <c r="C10" s="1">
        <v>59.87</v>
      </c>
      <c r="D10" s="1"/>
      <c r="E10" s="1"/>
      <c r="F10" s="1">
        <v>59.41</v>
      </c>
      <c r="G10" s="1"/>
      <c r="H10" s="3">
        <v>59.580000000000005</v>
      </c>
      <c r="I10" s="3">
        <v>0.14571661996262902</v>
      </c>
      <c r="J10" s="3">
        <v>3</v>
      </c>
    </row>
    <row r="11" spans="1:10" x14ac:dyDescent="0.2">
      <c r="A11" s="2" t="s">
        <v>42</v>
      </c>
      <c r="B11" s="1">
        <v>59.36</v>
      </c>
      <c r="C11" s="1">
        <v>59.76</v>
      </c>
      <c r="D11" s="1"/>
      <c r="E11" s="1"/>
      <c r="F11" s="1">
        <v>59.35</v>
      </c>
      <c r="G11" s="1">
        <v>59.55</v>
      </c>
      <c r="H11" s="3">
        <v>59.504999999999995</v>
      </c>
      <c r="I11" s="3">
        <v>9.6652297782652524E-2</v>
      </c>
      <c r="J11" s="3">
        <v>4</v>
      </c>
    </row>
    <row r="12" spans="1:10" x14ac:dyDescent="0.2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2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2">
      <c r="A14" s="2" t="s">
        <v>23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2">
      <c r="A15" s="3"/>
      <c r="B15" s="3" t="s">
        <v>14</v>
      </c>
      <c r="C15" s="3" t="s">
        <v>15</v>
      </c>
      <c r="D15" s="3" t="s">
        <v>16</v>
      </c>
      <c r="E15" s="3" t="s">
        <v>17</v>
      </c>
      <c r="F15" s="3" t="s">
        <v>18</v>
      </c>
      <c r="G15" s="3" t="s">
        <v>43</v>
      </c>
      <c r="H15" s="3" t="s">
        <v>3</v>
      </c>
      <c r="I15" s="3" t="s">
        <v>4</v>
      </c>
      <c r="J15" s="3" t="s">
        <v>19</v>
      </c>
    </row>
    <row r="16" spans="1:10" x14ac:dyDescent="0.2">
      <c r="A16" s="2" t="s">
        <v>34</v>
      </c>
      <c r="B16" s="1">
        <v>58.82</v>
      </c>
      <c r="C16" s="1">
        <v>58.91</v>
      </c>
      <c r="D16" s="1">
        <v>59.33</v>
      </c>
      <c r="E16" s="1">
        <v>59.06</v>
      </c>
      <c r="F16" s="1">
        <v>58.62</v>
      </c>
      <c r="G16" s="1"/>
      <c r="H16" s="3">
        <v>58.948</v>
      </c>
      <c r="I16" s="3">
        <v>0.11913857477744164</v>
      </c>
      <c r="J16" s="3">
        <v>5</v>
      </c>
    </row>
    <row r="17" spans="1:10" x14ac:dyDescent="0.2">
      <c r="A17" s="2" t="s">
        <v>35</v>
      </c>
      <c r="B17" s="1">
        <v>59.14</v>
      </c>
      <c r="C17" s="1">
        <v>59.23</v>
      </c>
      <c r="D17" s="1">
        <v>59.68</v>
      </c>
      <c r="E17" s="1">
        <v>59.92</v>
      </c>
      <c r="F17" s="1">
        <v>58.89</v>
      </c>
      <c r="G17" s="1"/>
      <c r="H17" s="3">
        <v>59.372</v>
      </c>
      <c r="I17" s="3">
        <v>0.1872805382307518</v>
      </c>
      <c r="J17" s="3">
        <v>5</v>
      </c>
    </row>
    <row r="18" spans="1:10" x14ac:dyDescent="0.2">
      <c r="A18" s="2" t="s">
        <v>36</v>
      </c>
      <c r="B18" s="1">
        <v>60.54</v>
      </c>
      <c r="C18" s="1">
        <v>60.42</v>
      </c>
      <c r="D18" s="1">
        <v>61.47</v>
      </c>
      <c r="E18" s="1">
        <v>61.65</v>
      </c>
      <c r="F18" s="1">
        <v>59.95</v>
      </c>
      <c r="G18" s="1">
        <v>59.83</v>
      </c>
      <c r="H18" s="3">
        <v>60.643333333333338</v>
      </c>
      <c r="I18" s="3">
        <v>0.31088761813734389</v>
      </c>
      <c r="J18" s="3">
        <v>6</v>
      </c>
    </row>
    <row r="19" spans="1:10" x14ac:dyDescent="0.2">
      <c r="A19" s="2" t="s">
        <v>37</v>
      </c>
      <c r="B19" s="1">
        <v>61.56</v>
      </c>
      <c r="C19" s="1">
        <v>64.55</v>
      </c>
      <c r="D19" s="1"/>
      <c r="E19" s="1">
        <v>61.85</v>
      </c>
      <c r="F19" s="1">
        <v>59.2</v>
      </c>
      <c r="G19" s="1">
        <v>59.16</v>
      </c>
      <c r="H19" s="3">
        <v>61.26400000000001</v>
      </c>
      <c r="I19" s="3">
        <v>0.99789077558618566</v>
      </c>
      <c r="J19" s="3">
        <v>5</v>
      </c>
    </row>
    <row r="20" spans="1:10" x14ac:dyDescent="0.2">
      <c r="A20" s="2" t="s">
        <v>38</v>
      </c>
      <c r="B20" s="1">
        <v>65.349999999999994</v>
      </c>
      <c r="C20" s="1">
        <v>63.62</v>
      </c>
      <c r="D20" s="1"/>
      <c r="E20" s="1"/>
      <c r="F20" s="1">
        <v>63.99</v>
      </c>
      <c r="G20" s="1">
        <v>63.9</v>
      </c>
      <c r="H20" s="3">
        <v>64.215000000000003</v>
      </c>
      <c r="I20" s="3">
        <v>0.38644749535566386</v>
      </c>
      <c r="J20" s="3">
        <v>4</v>
      </c>
    </row>
    <row r="21" spans="1:10" x14ac:dyDescent="0.2">
      <c r="A21" s="2" t="s">
        <v>39</v>
      </c>
      <c r="B21" s="1">
        <v>63.86</v>
      </c>
      <c r="C21" s="1">
        <v>61.73</v>
      </c>
      <c r="D21" s="1"/>
      <c r="E21" s="1"/>
      <c r="F21" s="1">
        <v>61.84</v>
      </c>
      <c r="G21" s="1">
        <v>61.37</v>
      </c>
      <c r="H21" s="3">
        <v>62.2</v>
      </c>
      <c r="I21" s="3">
        <v>0.56236109396009981</v>
      </c>
      <c r="J21" s="3">
        <v>4</v>
      </c>
    </row>
    <row r="22" spans="1:10" x14ac:dyDescent="0.2">
      <c r="A22" s="2" t="s">
        <v>40</v>
      </c>
      <c r="B22" s="1">
        <v>64.09</v>
      </c>
      <c r="C22" s="1">
        <v>63.77</v>
      </c>
      <c r="D22" s="1"/>
      <c r="E22" s="1"/>
      <c r="F22" s="1">
        <v>63.3</v>
      </c>
      <c r="G22" s="1">
        <v>63.56</v>
      </c>
      <c r="H22" s="3">
        <v>63.680000000000007</v>
      </c>
      <c r="I22" s="3">
        <v>0.16708281379802975</v>
      </c>
      <c r="J22" s="3">
        <v>4</v>
      </c>
    </row>
    <row r="23" spans="1:10" x14ac:dyDescent="0.2">
      <c r="A23" s="2" t="s">
        <v>41</v>
      </c>
      <c r="B23" s="1">
        <v>60.31</v>
      </c>
      <c r="C23" s="1">
        <v>60.36</v>
      </c>
      <c r="D23" s="1"/>
      <c r="E23" s="1"/>
      <c r="F23" s="1">
        <v>59.82</v>
      </c>
      <c r="G23" s="1"/>
      <c r="H23" s="3">
        <v>60.163333333333334</v>
      </c>
      <c r="I23" s="3">
        <v>0.17227239412563414</v>
      </c>
      <c r="J23" s="3">
        <v>3</v>
      </c>
    </row>
    <row r="24" spans="1:10" x14ac:dyDescent="0.2">
      <c r="A24" s="2" t="s">
        <v>42</v>
      </c>
      <c r="B24" s="1">
        <v>60.15</v>
      </c>
      <c r="C24" s="1">
        <v>60.41</v>
      </c>
      <c r="D24" s="1"/>
      <c r="E24" s="1"/>
      <c r="F24" s="1">
        <v>59.71</v>
      </c>
      <c r="G24" s="1">
        <v>59.78</v>
      </c>
      <c r="H24" s="3">
        <v>60.012500000000003</v>
      </c>
      <c r="I24" s="3">
        <v>0.16392960887730537</v>
      </c>
      <c r="J24" s="3">
        <v>4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76672-22DC-D843-8A20-73AB91C57675}">
  <dimension ref="A1:X13"/>
  <sheetViews>
    <sheetView workbookViewId="0">
      <selection activeCell="D5" sqref="D5"/>
    </sheetView>
  </sheetViews>
  <sheetFormatPr baseColWidth="10" defaultColWidth="10.83203125" defaultRowHeight="16" x14ac:dyDescent="0.2"/>
  <cols>
    <col min="1" max="16384" width="10.83203125" style="3"/>
  </cols>
  <sheetData>
    <row r="1" spans="1:24" x14ac:dyDescent="0.2">
      <c r="A1" s="3" t="s">
        <v>21</v>
      </c>
      <c r="B1" s="3" t="s">
        <v>33</v>
      </c>
      <c r="G1" s="3" t="s">
        <v>24</v>
      </c>
      <c r="H1" s="3" t="s">
        <v>33</v>
      </c>
      <c r="M1" s="3" t="s">
        <v>27</v>
      </c>
      <c r="N1" s="3" t="s">
        <v>33</v>
      </c>
      <c r="S1" s="3" t="s">
        <v>30</v>
      </c>
      <c r="T1" s="3" t="s">
        <v>33</v>
      </c>
    </row>
    <row r="2" spans="1:24" x14ac:dyDescent="0.2">
      <c r="B2" s="3" t="s">
        <v>25</v>
      </c>
      <c r="D2" s="3" t="s">
        <v>23</v>
      </c>
      <c r="H2" s="3" t="s">
        <v>25</v>
      </c>
      <c r="J2" s="3" t="s">
        <v>23</v>
      </c>
      <c r="N2" s="3" t="s">
        <v>28</v>
      </c>
      <c r="P2" s="3" t="s">
        <v>29</v>
      </c>
      <c r="U2" s="3" t="s">
        <v>31</v>
      </c>
      <c r="W2" s="3" t="s">
        <v>32</v>
      </c>
    </row>
    <row r="3" spans="1:24" x14ac:dyDescent="0.2">
      <c r="A3" s="3" t="s">
        <v>22</v>
      </c>
      <c r="B3" s="3" t="s">
        <v>3</v>
      </c>
      <c r="C3" s="3" t="s">
        <v>4</v>
      </c>
      <c r="D3" s="3" t="s">
        <v>3</v>
      </c>
      <c r="E3" s="3" t="s">
        <v>4</v>
      </c>
      <c r="G3" s="3" t="s">
        <v>26</v>
      </c>
      <c r="H3" s="3" t="s">
        <v>3</v>
      </c>
      <c r="I3" s="3" t="s">
        <v>4</v>
      </c>
      <c r="J3" s="3" t="s">
        <v>3</v>
      </c>
      <c r="K3" s="3" t="s">
        <v>4</v>
      </c>
      <c r="M3" s="3" t="s">
        <v>22</v>
      </c>
      <c r="N3" s="3" t="s">
        <v>3</v>
      </c>
      <c r="O3" s="3" t="s">
        <v>4</v>
      </c>
      <c r="P3" s="3" t="s">
        <v>3</v>
      </c>
      <c r="Q3" s="3" t="s">
        <v>4</v>
      </c>
      <c r="T3" s="3" t="s">
        <v>22</v>
      </c>
      <c r="U3" s="3" t="s">
        <v>3</v>
      </c>
      <c r="V3" s="3" t="s">
        <v>4</v>
      </c>
      <c r="W3" s="3" t="s">
        <v>3</v>
      </c>
      <c r="X3" s="3" t="s">
        <v>4</v>
      </c>
    </row>
    <row r="4" spans="1:24" x14ac:dyDescent="0.2">
      <c r="A4" s="1">
        <v>0</v>
      </c>
      <c r="B4" s="1">
        <v>0</v>
      </c>
      <c r="C4" s="1">
        <v>0</v>
      </c>
      <c r="D4" s="1">
        <v>0</v>
      </c>
      <c r="E4" s="1">
        <v>0</v>
      </c>
      <c r="G4" s="1">
        <v>5</v>
      </c>
      <c r="H4" s="1">
        <v>0.30812299999999998</v>
      </c>
      <c r="I4" s="1">
        <v>0</v>
      </c>
      <c r="J4" s="1">
        <v>0.43</v>
      </c>
      <c r="K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</row>
    <row r="5" spans="1:24" x14ac:dyDescent="0.2">
      <c r="A5" s="1">
        <v>0.1</v>
      </c>
      <c r="B5" s="1">
        <v>0.18234800000000001</v>
      </c>
      <c r="C5" s="1">
        <v>1.362E-2</v>
      </c>
      <c r="D5" s="1">
        <v>6.4931000000000003E-2</v>
      </c>
      <c r="E5" s="1">
        <v>8.1650000000000004E-3</v>
      </c>
      <c r="G5" s="1">
        <v>10</v>
      </c>
      <c r="H5" s="1">
        <v>0.27187899999999998</v>
      </c>
      <c r="I5" s="1">
        <v>3.3300999999999997E-2</v>
      </c>
      <c r="J5" s="1">
        <v>0.60185200000000005</v>
      </c>
      <c r="K5" s="1">
        <v>6.4814999999999998E-2</v>
      </c>
      <c r="M5" s="1">
        <v>0.1</v>
      </c>
      <c r="N5" s="1">
        <v>0.18234800000000001</v>
      </c>
      <c r="O5" s="1">
        <v>1.362E-2</v>
      </c>
      <c r="P5" s="1">
        <v>9.3008999999999994E-2</v>
      </c>
      <c r="Q5" s="1">
        <v>1.3646E-2</v>
      </c>
      <c r="S5" s="1">
        <v>0.1</v>
      </c>
      <c r="T5" s="1">
        <v>6.4931000000000003E-2</v>
      </c>
      <c r="U5" s="1">
        <v>8.1650000000000004E-3</v>
      </c>
      <c r="V5" s="1">
        <v>7.2916999999999996E-2</v>
      </c>
      <c r="W5" s="1">
        <v>7.3660000000000002E-3</v>
      </c>
    </row>
    <row r="6" spans="1:24" x14ac:dyDescent="0.2">
      <c r="A6" s="1">
        <v>0.2</v>
      </c>
      <c r="B6" s="1">
        <v>0.32405</v>
      </c>
      <c r="C6" s="1">
        <v>2.4149E-2</v>
      </c>
      <c r="D6" s="1">
        <v>0.140625</v>
      </c>
      <c r="E6" s="1">
        <v>0</v>
      </c>
      <c r="G6" s="1">
        <v>20</v>
      </c>
      <c r="H6" s="1">
        <v>0.55851499999999998</v>
      </c>
      <c r="I6" s="1">
        <v>1.6101000000000001E-2</v>
      </c>
      <c r="J6" s="1">
        <v>0.75435700000000006</v>
      </c>
      <c r="K6" s="1">
        <v>6.9171999999999997E-2</v>
      </c>
      <c r="M6" s="1">
        <v>0.2</v>
      </c>
      <c r="N6" s="1">
        <v>0.32405</v>
      </c>
      <c r="O6" s="1">
        <v>2.4149E-2</v>
      </c>
      <c r="P6" s="1">
        <v>0.16988800000000001</v>
      </c>
      <c r="Q6" s="1">
        <v>5.1207000000000003E-2</v>
      </c>
      <c r="S6" s="1">
        <v>0.2</v>
      </c>
      <c r="T6" s="1">
        <v>0.140625</v>
      </c>
      <c r="U6" s="1">
        <v>0</v>
      </c>
      <c r="V6" s="1">
        <v>8.8021000000000002E-2</v>
      </c>
      <c r="W6" s="1">
        <v>1.1417E-2</v>
      </c>
    </row>
    <row r="7" spans="1:24" x14ac:dyDescent="0.2">
      <c r="A7" s="1">
        <v>0.3</v>
      </c>
      <c r="B7" s="1">
        <v>0.44290000000000002</v>
      </c>
      <c r="C7" s="1">
        <v>2.1878999999999999E-2</v>
      </c>
      <c r="D7" s="1">
        <v>0.15451400000000001</v>
      </c>
      <c r="E7" s="1">
        <v>1.4833000000000001E-2</v>
      </c>
      <c r="G7" s="1">
        <v>30</v>
      </c>
      <c r="H7" s="1">
        <v>0.76682799999999995</v>
      </c>
      <c r="I7" s="1">
        <v>2.5274999999999999E-2</v>
      </c>
      <c r="J7" s="1">
        <v>0.82080600000000004</v>
      </c>
      <c r="K7" s="1">
        <v>6.1546999999999998E-2</v>
      </c>
      <c r="M7" s="1">
        <v>0.3</v>
      </c>
      <c r="N7" s="1">
        <v>0.44290000000000002</v>
      </c>
      <c r="O7" s="1">
        <v>2.1878999999999999E-2</v>
      </c>
      <c r="P7" s="1">
        <v>0.22264700000000001</v>
      </c>
      <c r="Q7" s="1">
        <v>5.2345999999999997E-2</v>
      </c>
      <c r="S7" s="1">
        <v>0.3</v>
      </c>
      <c r="T7" s="1">
        <v>0.15451400000000001</v>
      </c>
      <c r="U7" s="1">
        <v>1.4833000000000001E-2</v>
      </c>
      <c r="V7" s="1">
        <v>0.104688</v>
      </c>
      <c r="W7" s="1">
        <v>1.4363000000000001E-2</v>
      </c>
    </row>
    <row r="8" spans="1:24" x14ac:dyDescent="0.2">
      <c r="A8" s="1">
        <v>0.5</v>
      </c>
      <c r="B8" s="1">
        <v>0.51306499999999999</v>
      </c>
      <c r="C8" s="1">
        <v>2.6551999999999999E-2</v>
      </c>
      <c r="D8" s="1">
        <v>0.17951400000000001</v>
      </c>
      <c r="E8" s="1">
        <v>1.9619999999999999E-2</v>
      </c>
      <c r="G8" s="1">
        <v>50</v>
      </c>
      <c r="H8" s="1">
        <v>0.87980000000000003</v>
      </c>
      <c r="I8" s="1">
        <v>2.1295000000000001E-2</v>
      </c>
      <c r="J8" s="1">
        <v>0.91448799999999997</v>
      </c>
      <c r="K8" s="1">
        <v>7.0809999999999996E-3</v>
      </c>
      <c r="M8" s="1">
        <v>0.5</v>
      </c>
      <c r="N8" s="1">
        <v>0.51306499999999999</v>
      </c>
      <c r="O8" s="1">
        <v>2.6551999999999999E-2</v>
      </c>
      <c r="P8" s="1">
        <v>0.26289600000000002</v>
      </c>
      <c r="Q8" s="1">
        <v>6.3213000000000005E-2</v>
      </c>
      <c r="S8" s="1">
        <v>0.5</v>
      </c>
      <c r="T8" s="1">
        <v>0.17951400000000001</v>
      </c>
      <c r="U8" s="1">
        <v>1.9619999999999999E-2</v>
      </c>
      <c r="V8" s="1">
        <v>0.119792</v>
      </c>
      <c r="W8" s="1">
        <v>1.8414E-2</v>
      </c>
    </row>
    <row r="9" spans="1:24" x14ac:dyDescent="0.2">
      <c r="A9" s="1">
        <v>1</v>
      </c>
      <c r="B9" s="1">
        <v>0.68165500000000001</v>
      </c>
      <c r="C9" s="1">
        <v>3.0300000000000001E-2</v>
      </c>
      <c r="D9" s="1">
        <v>0.22395799999999999</v>
      </c>
      <c r="E9" s="1">
        <v>3.8878000000000003E-2</v>
      </c>
      <c r="G9" s="1">
        <v>100</v>
      </c>
      <c r="H9" s="1">
        <v>0.94001400000000002</v>
      </c>
      <c r="I9" s="1">
        <v>2.2873999999999999E-2</v>
      </c>
      <c r="J9" s="1">
        <v>0.962418</v>
      </c>
      <c r="K9" s="1">
        <v>1.7974E-2</v>
      </c>
      <c r="M9" s="1">
        <v>1</v>
      </c>
      <c r="N9" s="1">
        <v>0.68165500000000001</v>
      </c>
      <c r="O9" s="1">
        <v>3.0300000000000001E-2</v>
      </c>
      <c r="P9" s="1">
        <v>0.47558099999999998</v>
      </c>
      <c r="Q9" s="1">
        <v>6.5834000000000004E-2</v>
      </c>
      <c r="S9" s="1">
        <v>1</v>
      </c>
      <c r="T9" s="1">
        <v>0.22395799999999999</v>
      </c>
      <c r="U9" s="1">
        <v>3.8878000000000003E-2</v>
      </c>
      <c r="V9" s="1">
        <v>0.1875</v>
      </c>
      <c r="W9" s="1">
        <v>1.3900000000000002E-17</v>
      </c>
    </row>
    <row r="10" spans="1:24" x14ac:dyDescent="0.2">
      <c r="A10" s="1">
        <v>2</v>
      </c>
      <c r="B10" s="1">
        <v>0.845059</v>
      </c>
      <c r="C10" s="1">
        <v>1.8374999999999999E-2</v>
      </c>
      <c r="D10" s="1">
        <v>0.354514</v>
      </c>
      <c r="E10" s="1">
        <v>3.4653999999999997E-2</v>
      </c>
      <c r="M10" s="1">
        <v>2</v>
      </c>
      <c r="N10" s="1">
        <v>0.845059</v>
      </c>
      <c r="O10" s="1">
        <v>1.8374999999999999E-2</v>
      </c>
      <c r="P10" s="1">
        <v>0.65578999999999998</v>
      </c>
      <c r="Q10" s="1">
        <v>5.5150999999999999E-2</v>
      </c>
      <c r="S10" s="1">
        <v>2</v>
      </c>
      <c r="T10" s="1">
        <v>0.354514</v>
      </c>
      <c r="U10" s="1">
        <v>3.4653999999999997E-2</v>
      </c>
      <c r="V10" s="1">
        <v>0.32291700000000001</v>
      </c>
      <c r="W10" s="1">
        <v>5.1560000000000002E-2</v>
      </c>
    </row>
    <row r="11" spans="1:24" x14ac:dyDescent="0.2">
      <c r="A11" s="1">
        <v>5</v>
      </c>
      <c r="B11" s="1">
        <v>0.92200199999999999</v>
      </c>
      <c r="C11" s="1">
        <v>9.0650000000000001E-3</v>
      </c>
      <c r="D11" s="1">
        <v>0.54756899999999997</v>
      </c>
      <c r="E11" s="1">
        <v>3.1689000000000002E-2</v>
      </c>
      <c r="M11" s="1">
        <v>3</v>
      </c>
      <c r="P11" s="1">
        <v>0.74493100000000001</v>
      </c>
      <c r="Q11" s="1">
        <v>4.4540999999999997E-2</v>
      </c>
      <c r="S11" s="1">
        <v>5</v>
      </c>
      <c r="T11" s="1">
        <v>0.54756899999999997</v>
      </c>
      <c r="U11" s="1">
        <v>3.1689000000000002E-2</v>
      </c>
      <c r="V11" s="1">
        <v>0.54166700000000001</v>
      </c>
      <c r="W11" s="1">
        <v>2.9463E-2</v>
      </c>
    </row>
    <row r="12" spans="1:24" x14ac:dyDescent="0.2">
      <c r="A12" s="1">
        <v>10</v>
      </c>
      <c r="D12" s="1">
        <v>0.75659699999999996</v>
      </c>
      <c r="E12" s="1">
        <v>3.2941999999999999E-2</v>
      </c>
      <c r="M12" s="1">
        <v>5</v>
      </c>
      <c r="N12" s="1">
        <v>0.92200199999999999</v>
      </c>
      <c r="O12" s="1">
        <v>9.0650000000000001E-3</v>
      </c>
      <c r="P12" s="1">
        <v>0.79657900000000004</v>
      </c>
      <c r="Q12" s="1">
        <v>4.2125000000000003E-2</v>
      </c>
      <c r="S12" s="1">
        <v>10</v>
      </c>
      <c r="T12" s="1">
        <v>0.75659699999999996</v>
      </c>
      <c r="U12" s="1">
        <v>3.2941999999999999E-2</v>
      </c>
      <c r="V12" s="1">
        <v>0.71875</v>
      </c>
      <c r="W12" s="1">
        <v>2.2096999999999999E-2</v>
      </c>
    </row>
    <row r="13" spans="1:24" x14ac:dyDescent="0.2">
      <c r="A13" s="1">
        <v>15</v>
      </c>
      <c r="D13" s="1">
        <v>0.80625000000000002</v>
      </c>
      <c r="E13" s="1">
        <v>6.2500000000000003E-3</v>
      </c>
      <c r="M13" s="1"/>
      <c r="S13" s="1">
        <v>15</v>
      </c>
      <c r="T13" s="1">
        <v>0.80625000000000002</v>
      </c>
      <c r="U13" s="1">
        <v>6.2500000000000003E-3</v>
      </c>
      <c r="V13" s="1">
        <v>0.79166700000000001</v>
      </c>
      <c r="W13" s="1">
        <v>2.9463E-2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424A5-3F93-46E3-B34B-9B29A6B8A441}">
  <dimension ref="A1:L23"/>
  <sheetViews>
    <sheetView tabSelected="1" workbookViewId="0">
      <selection activeCell="H22" sqref="H22"/>
    </sheetView>
  </sheetViews>
  <sheetFormatPr baseColWidth="10" defaultColWidth="8.83203125" defaultRowHeight="16" x14ac:dyDescent="0.2"/>
  <cols>
    <col min="1" max="1" width="16" customWidth="1"/>
  </cols>
  <sheetData>
    <row r="1" spans="1:11" x14ac:dyDescent="0.2">
      <c r="A1" s="4" t="s">
        <v>52</v>
      </c>
      <c r="B1" s="4"/>
      <c r="C1" s="4"/>
      <c r="D1" s="3"/>
      <c r="E1" s="3"/>
      <c r="F1" s="3"/>
      <c r="G1" s="3"/>
      <c r="H1" s="3"/>
      <c r="I1" s="3"/>
      <c r="J1" s="3"/>
      <c r="K1" s="3"/>
    </row>
    <row r="2" spans="1:11" x14ac:dyDescent="0.2">
      <c r="A2" s="3"/>
      <c r="B2" s="3" t="s">
        <v>5</v>
      </c>
      <c r="C2" s="3" t="s">
        <v>6</v>
      </c>
      <c r="D2" s="3" t="s">
        <v>7</v>
      </c>
      <c r="E2" s="3" t="s">
        <v>8</v>
      </c>
      <c r="F2" s="3" t="s">
        <v>44</v>
      </c>
      <c r="G2" s="3" t="s">
        <v>45</v>
      </c>
      <c r="H2" s="3"/>
      <c r="I2" s="3" t="s">
        <v>3</v>
      </c>
      <c r="J2" s="3" t="s">
        <v>4</v>
      </c>
      <c r="K2" s="3" t="s">
        <v>19</v>
      </c>
    </row>
    <row r="3" spans="1:11" ht="17" x14ac:dyDescent="0.2">
      <c r="A3" s="5" t="s">
        <v>46</v>
      </c>
      <c r="B3" s="3">
        <v>0.14000000000000001</v>
      </c>
      <c r="C3" s="3">
        <v>0.13600000000000001</v>
      </c>
      <c r="D3" s="3">
        <v>0.13</v>
      </c>
      <c r="E3" s="3">
        <v>0.12</v>
      </c>
      <c r="F3" s="3">
        <v>0.11</v>
      </c>
      <c r="G3" s="3">
        <v>0.15</v>
      </c>
      <c r="H3" s="3"/>
      <c r="I3" s="3">
        <v>0.13100000000000001</v>
      </c>
      <c r="J3" s="3">
        <v>2E-3</v>
      </c>
      <c r="K3" s="3">
        <v>6</v>
      </c>
    </row>
    <row r="4" spans="1:11" ht="17" x14ac:dyDescent="0.2">
      <c r="A4" s="5" t="s">
        <v>55</v>
      </c>
      <c r="B4" s="3"/>
      <c r="C4" s="3">
        <v>2.1000000000000001E-2</v>
      </c>
      <c r="D4" s="3">
        <v>1.7000000000000001E-2</v>
      </c>
      <c r="E4" s="3">
        <v>3.5000000000000003E-2</v>
      </c>
      <c r="F4" s="3">
        <v>1.4E-2</v>
      </c>
      <c r="G4" s="3">
        <v>0.01</v>
      </c>
      <c r="H4" s="3"/>
      <c r="I4" s="3">
        <v>1.9E-2</v>
      </c>
      <c r="J4" s="3">
        <v>2E-3</v>
      </c>
      <c r="K4" s="3">
        <v>5</v>
      </c>
    </row>
    <row r="5" spans="1:11" ht="17" x14ac:dyDescent="0.2">
      <c r="A5" s="5" t="s">
        <v>56</v>
      </c>
      <c r="B5" s="3">
        <v>6.7000000000000004E-2</v>
      </c>
      <c r="C5" s="3">
        <v>5.2999999999999999E-2</v>
      </c>
      <c r="D5" s="3">
        <v>0.11</v>
      </c>
      <c r="E5" s="3">
        <v>7.5999999999999998E-2</v>
      </c>
      <c r="F5" s="3">
        <v>6.5000000000000002E-2</v>
      </c>
      <c r="G5" s="3">
        <v>6.7000000000000004E-2</v>
      </c>
      <c r="H5" s="3"/>
      <c r="I5" s="3">
        <v>7.2999999999999995E-2</v>
      </c>
      <c r="J5" s="3">
        <v>3.0000000000000001E-3</v>
      </c>
      <c r="K5" s="3">
        <v>6</v>
      </c>
    </row>
    <row r="6" spans="1:11" ht="17" x14ac:dyDescent="0.2">
      <c r="A6" s="5" t="s">
        <v>47</v>
      </c>
      <c r="B6" s="3">
        <v>3.3000000000000002E-2</v>
      </c>
      <c r="C6" s="3"/>
      <c r="D6" s="3">
        <v>2.7699999999999999E-2</v>
      </c>
      <c r="E6" s="3">
        <v>5.8000000000000003E-2</v>
      </c>
      <c r="F6" s="3">
        <v>5.8999999999999997E-2</v>
      </c>
      <c r="G6" s="3"/>
      <c r="H6" s="3"/>
      <c r="I6" s="3">
        <v>4.3999999999999997E-2</v>
      </c>
      <c r="J6" s="3">
        <v>4.0000000000000001E-3</v>
      </c>
      <c r="K6" s="3">
        <v>4</v>
      </c>
    </row>
    <row r="7" spans="1:11" ht="17" x14ac:dyDescent="0.2">
      <c r="A7" s="5" t="s">
        <v>49</v>
      </c>
      <c r="B7" s="3">
        <v>5.4999999999999997E-3</v>
      </c>
      <c r="C7" s="3">
        <v>5.0000000000000001E-3</v>
      </c>
      <c r="D7" s="3">
        <v>2.8E-3</v>
      </c>
      <c r="E7" s="3">
        <v>2.6900000000000001E-3</v>
      </c>
      <c r="F7" s="3">
        <v>2.8999999999999998E-3</v>
      </c>
      <c r="G7" s="3"/>
      <c r="H7" s="3"/>
      <c r="I7" s="3">
        <v>4.0000000000000001E-3</v>
      </c>
      <c r="J7" s="3">
        <v>2.9999999999999997E-4</v>
      </c>
      <c r="K7" s="3">
        <v>5</v>
      </c>
    </row>
    <row r="8" spans="1:1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">
      <c r="A9" s="4" t="s">
        <v>48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">
      <c r="A10" s="3"/>
      <c r="B10" s="3" t="s">
        <v>5</v>
      </c>
      <c r="C10" s="3" t="s">
        <v>6</v>
      </c>
      <c r="D10" s="3" t="s">
        <v>7</v>
      </c>
      <c r="E10" s="3" t="s">
        <v>8</v>
      </c>
      <c r="F10" s="3" t="s">
        <v>44</v>
      </c>
      <c r="G10" s="3" t="s">
        <v>45</v>
      </c>
      <c r="H10" s="3"/>
      <c r="I10" s="3" t="s">
        <v>3</v>
      </c>
      <c r="J10" s="3" t="s">
        <v>4</v>
      </c>
      <c r="K10" s="3" t="s">
        <v>19</v>
      </c>
    </row>
    <row r="11" spans="1:11" ht="17" x14ac:dyDescent="0.2">
      <c r="A11" s="5" t="s">
        <v>46</v>
      </c>
      <c r="B11" s="3">
        <v>15</v>
      </c>
      <c r="C11" s="3">
        <v>18</v>
      </c>
      <c r="D11" s="3">
        <v>13.9</v>
      </c>
      <c r="E11" s="3">
        <v>16.5</v>
      </c>
      <c r="F11" s="3">
        <v>19.5</v>
      </c>
      <c r="G11" s="3">
        <v>10.1</v>
      </c>
      <c r="H11" s="3"/>
      <c r="I11" s="3">
        <v>15.5</v>
      </c>
      <c r="J11">
        <v>0.6</v>
      </c>
      <c r="K11" s="3">
        <v>6</v>
      </c>
    </row>
    <row r="12" spans="1:11" ht="17" x14ac:dyDescent="0.2">
      <c r="A12" s="5" t="s">
        <v>55</v>
      </c>
      <c r="B12" s="3">
        <v>11</v>
      </c>
      <c r="C12" s="3">
        <v>8.4</v>
      </c>
      <c r="D12" s="3">
        <v>7.7</v>
      </c>
      <c r="E12" s="3">
        <v>13.5</v>
      </c>
      <c r="F12" s="3">
        <v>9.6999999999999993</v>
      </c>
      <c r="G12" s="3">
        <v>11</v>
      </c>
      <c r="H12" s="3"/>
      <c r="I12" s="3">
        <v>10.199999999999999</v>
      </c>
      <c r="J12">
        <v>0.3</v>
      </c>
      <c r="K12" s="3">
        <v>6</v>
      </c>
    </row>
    <row r="13" spans="1:11" ht="17" x14ac:dyDescent="0.2">
      <c r="A13" s="5" t="s">
        <v>56</v>
      </c>
      <c r="B13" s="3">
        <v>14</v>
      </c>
      <c r="C13" s="3">
        <v>18.899999999999999</v>
      </c>
      <c r="D13" s="3">
        <v>15.5</v>
      </c>
      <c r="E13" s="3">
        <v>20</v>
      </c>
      <c r="F13" s="3">
        <v>8.4499999999999993</v>
      </c>
      <c r="G13" s="3">
        <v>18.399999999999999</v>
      </c>
      <c r="H13" s="3"/>
      <c r="I13" s="3">
        <v>15.9</v>
      </c>
      <c r="J13">
        <v>0.7</v>
      </c>
      <c r="K13" s="3">
        <v>6</v>
      </c>
    </row>
    <row r="14" spans="1:11" ht="17" x14ac:dyDescent="0.2">
      <c r="A14" s="5" t="s">
        <v>47</v>
      </c>
      <c r="B14" s="3">
        <v>9.5</v>
      </c>
      <c r="C14" s="3">
        <v>8.6</v>
      </c>
      <c r="D14" s="3">
        <v>8.3000000000000007</v>
      </c>
      <c r="E14" s="3">
        <v>6.9</v>
      </c>
      <c r="F14" s="3">
        <v>6.2</v>
      </c>
      <c r="G14" s="3">
        <v>9</v>
      </c>
      <c r="H14" s="3"/>
      <c r="I14" s="3">
        <v>8.1</v>
      </c>
      <c r="J14">
        <v>0.2</v>
      </c>
      <c r="K14" s="3">
        <v>6</v>
      </c>
    </row>
    <row r="15" spans="1:11" ht="17" x14ac:dyDescent="0.2">
      <c r="A15" s="5" t="s">
        <v>49</v>
      </c>
      <c r="B15" s="3">
        <v>9</v>
      </c>
      <c r="C15" s="3">
        <v>8.6999999999999993</v>
      </c>
      <c r="D15" s="3">
        <v>7.6</v>
      </c>
      <c r="E15" s="3">
        <v>5.2</v>
      </c>
      <c r="F15" s="3">
        <v>4.7</v>
      </c>
      <c r="G15" s="3">
        <v>9</v>
      </c>
      <c r="H15" s="3"/>
      <c r="I15" s="3">
        <v>7.4</v>
      </c>
      <c r="J15">
        <v>0.3</v>
      </c>
      <c r="K15" s="3">
        <v>6</v>
      </c>
    </row>
    <row r="16" spans="1:1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2" ht="17" x14ac:dyDescent="0.2">
      <c r="A17" s="6" t="s">
        <v>50</v>
      </c>
      <c r="B17" s="7" t="s">
        <v>51</v>
      </c>
      <c r="C17" s="7"/>
      <c r="D17" s="7"/>
      <c r="E17" s="7"/>
      <c r="F17" s="7"/>
      <c r="G17" s="7"/>
      <c r="H17" s="7"/>
      <c r="I17" s="7"/>
      <c r="J17" s="7"/>
      <c r="K17" s="7"/>
      <c r="L17" s="6"/>
    </row>
    <row r="18" spans="1:12" x14ac:dyDescent="0.2">
      <c r="B18" t="s">
        <v>53</v>
      </c>
      <c r="C18" t="s">
        <v>54</v>
      </c>
    </row>
    <row r="19" spans="1:12" ht="17" x14ac:dyDescent="0.2">
      <c r="A19" s="5" t="s">
        <v>46</v>
      </c>
      <c r="B19">
        <f>ROUND(I3/I11*1000000,0)</f>
        <v>8452</v>
      </c>
      <c r="C19">
        <f>ROUND(B19*(J11/I11+J3/I3),0)</f>
        <v>456</v>
      </c>
    </row>
    <row r="20" spans="1:12" ht="17" x14ac:dyDescent="0.2">
      <c r="A20" s="5" t="s">
        <v>55</v>
      </c>
      <c r="B20">
        <f t="shared" ref="B20:B23" si="0">ROUND(I4/I12*1000000,0)</f>
        <v>1863</v>
      </c>
      <c r="C20">
        <f t="shared" ref="C20:C23" si="1">ROUND(B20*(J12/I12+J4/I4),0)</f>
        <v>251</v>
      </c>
    </row>
    <row r="21" spans="1:12" ht="17" x14ac:dyDescent="0.2">
      <c r="A21" s="5" t="s">
        <v>56</v>
      </c>
      <c r="B21">
        <f t="shared" si="0"/>
        <v>4591</v>
      </c>
      <c r="C21">
        <f t="shared" si="1"/>
        <v>391</v>
      </c>
    </row>
    <row r="22" spans="1:12" ht="17" x14ac:dyDescent="0.2">
      <c r="A22" s="5" t="s">
        <v>47</v>
      </c>
      <c r="B22">
        <f t="shared" si="0"/>
        <v>5432</v>
      </c>
      <c r="C22">
        <f t="shared" si="1"/>
        <v>628</v>
      </c>
    </row>
    <row r="23" spans="1:12" ht="17" x14ac:dyDescent="0.2">
      <c r="A23" s="5" t="s">
        <v>49</v>
      </c>
      <c r="B23">
        <f t="shared" si="0"/>
        <v>541</v>
      </c>
      <c r="C23">
        <f t="shared" si="1"/>
        <v>63</v>
      </c>
    </row>
  </sheetData>
  <mergeCells count="1">
    <mergeCell ref="B17:K1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2E - dF norm FITC</vt:lpstr>
      <vt:lpstr>Fig 3C - spec. activity</vt:lpstr>
      <vt:lpstr>Fig 3D - nDSF</vt:lpstr>
      <vt:lpstr>Figure 4 - titration Na and Rb</vt:lpstr>
      <vt:lpstr>Suppl. table 2 ouabain binding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Habeck</dc:creator>
  <cp:lastModifiedBy>Poul Nissen</cp:lastModifiedBy>
  <dcterms:created xsi:type="dcterms:W3CDTF">2026-04-28T19:03:56Z</dcterms:created>
  <dcterms:modified xsi:type="dcterms:W3CDTF">2026-07-13T08:42:37Z</dcterms:modified>
</cp:coreProperties>
</file>