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ThisWorkbook"/>
  <mc:AlternateContent xmlns:mc="http://schemas.openxmlformats.org/markup-compatibility/2006">
    <mc:Choice Requires="x15">
      <x15ac:absPath xmlns:x15ac="http://schemas.microsoft.com/office/spreadsheetml/2010/11/ac" url="D:\Documents\Google Drive\Dropbox\Manuscripts\Rubisco in E coli manuscript\NaturePlants\revision2\"/>
    </mc:Choice>
  </mc:AlternateContent>
  <xr:revisionPtr revIDLastSave="0" documentId="13_ncr:1_{F3184AB7-28B5-4A97-9CFC-EF2FCEB67C07}" xr6:coauthVersionLast="45" xr6:coauthVersionMax="45" xr10:uidLastSave="{00000000-0000-0000-0000-000000000000}"/>
  <bookViews>
    <workbookView xWindow="45972" yWindow="-108" windowWidth="23256" windowHeight="12576" xr2:uid="{00000000-000D-0000-FFFF-FFFF00000000}"/>
  </bookViews>
  <sheets>
    <sheet name="Sheet1" sheetId="6" r:id="rId1"/>
  </sheets>
  <externalReferences>
    <externalReference r:id="rId2"/>
  </externalReferences>
  <definedNames>
    <definedName name="KC">#REF!</definedName>
    <definedName name="kca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3" i="6" l="1"/>
  <c r="N14" i="6" s="1"/>
  <c r="G73" i="6"/>
  <c r="L14" i="6" s="1"/>
  <c r="H72" i="6"/>
  <c r="G72" i="6"/>
  <c r="K14" i="6" s="1"/>
  <c r="H67" i="6"/>
  <c r="N12" i="6" s="1"/>
  <c r="G67" i="6"/>
  <c r="L12" i="6" s="1"/>
  <c r="H66" i="6"/>
  <c r="G66" i="6"/>
  <c r="H61" i="6"/>
  <c r="G61" i="6"/>
  <c r="L13" i="6" s="1"/>
  <c r="H60" i="6"/>
  <c r="G60" i="6"/>
  <c r="K13" i="6" s="1"/>
  <c r="H56" i="6"/>
  <c r="N11" i="6" s="1"/>
  <c r="G56" i="6"/>
  <c r="L11" i="6" s="1"/>
  <c r="H55" i="6"/>
  <c r="G55" i="6"/>
  <c r="K11" i="6" s="1"/>
  <c r="H50" i="6"/>
  <c r="G50" i="6"/>
  <c r="L10" i="6" s="1"/>
  <c r="H49" i="6"/>
  <c r="G49" i="6"/>
  <c r="H44" i="6"/>
  <c r="G44" i="6"/>
  <c r="L9" i="6" s="1"/>
  <c r="H43" i="6"/>
  <c r="G43" i="6"/>
  <c r="H38" i="6"/>
  <c r="N8" i="6" s="1"/>
  <c r="G38" i="6"/>
  <c r="L8" i="6" s="1"/>
  <c r="H37" i="6"/>
  <c r="G37" i="6"/>
  <c r="K8" i="6" s="1"/>
  <c r="H31" i="6"/>
  <c r="N7" i="6" s="1"/>
  <c r="G31" i="6"/>
  <c r="L7" i="6" s="1"/>
  <c r="H30" i="6"/>
  <c r="G30" i="6"/>
  <c r="H25" i="6"/>
  <c r="N6" i="6" s="1"/>
  <c r="G25" i="6"/>
  <c r="L6" i="6" s="1"/>
  <c r="H24" i="6"/>
  <c r="G24" i="6"/>
  <c r="H19" i="6"/>
  <c r="G19" i="6"/>
  <c r="L5" i="6" s="1"/>
  <c r="H18" i="6"/>
  <c r="G18" i="6"/>
  <c r="M14" i="6"/>
  <c r="N13" i="6"/>
  <c r="M13" i="6"/>
  <c r="H13" i="6"/>
  <c r="N4" i="6" s="1"/>
  <c r="G13" i="6"/>
  <c r="L4" i="6" s="1"/>
  <c r="M12" i="6"/>
  <c r="K12" i="6"/>
  <c r="H12" i="6"/>
  <c r="G12" i="6"/>
  <c r="M11" i="6"/>
  <c r="N10" i="6"/>
  <c r="M10" i="6"/>
  <c r="K10" i="6"/>
  <c r="N9" i="6"/>
  <c r="M9" i="6"/>
  <c r="K9" i="6"/>
  <c r="M8" i="6"/>
  <c r="M7" i="6"/>
  <c r="K7" i="6"/>
  <c r="H7" i="6"/>
  <c r="N3" i="6" s="1"/>
  <c r="G7" i="6"/>
  <c r="L3" i="6" s="1"/>
  <c r="M6" i="6"/>
  <c r="K6" i="6"/>
  <c r="H6" i="6"/>
  <c r="G6" i="6"/>
  <c r="N5" i="6"/>
  <c r="M5" i="6"/>
  <c r="K5" i="6"/>
  <c r="M4" i="6"/>
  <c r="K4" i="6"/>
  <c r="M3" i="6"/>
  <c r="K3" i="6"/>
  <c r="D5" i="6" l="1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02" i="6" l="1"/>
  <c r="D103" i="6"/>
  <c r="D104" i="6"/>
  <c r="D105" i="6"/>
  <c r="D106" i="6"/>
  <c r="D107" i="6"/>
  <c r="D108" i="6"/>
  <c r="D109" i="6"/>
  <c r="D110" i="6"/>
  <c r="D111" i="6"/>
  <c r="D112" i="6"/>
  <c r="D113" i="6"/>
  <c r="D114" i="6"/>
  <c r="D101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77" i="6"/>
  <c r="D54" i="6" l="1"/>
  <c r="D55" i="6"/>
  <c r="D56" i="6"/>
  <c r="D57" i="6"/>
  <c r="D58" i="6"/>
  <c r="D59" i="6"/>
  <c r="D60" i="6"/>
  <c r="D61" i="6"/>
  <c r="D62" i="6"/>
  <c r="D63" i="6"/>
  <c r="D64" i="6"/>
  <c r="D65" i="6"/>
  <c r="D66" i="6"/>
  <c r="D53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9" i="6"/>
</calcChain>
</file>

<file path=xl/sharedStrings.xml><?xml version="1.0" encoding="utf-8"?>
<sst xmlns="http://schemas.openxmlformats.org/spreadsheetml/2006/main" count="102" uniqueCount="32">
  <si>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/sec</t>
    </r>
  </si>
  <si>
    <t>Measurements</t>
  </si>
  <si>
    <t>Fitted with model</t>
  </si>
  <si>
    <r>
      <t>K</t>
    </r>
    <r>
      <rPr>
        <vertAlign val="sub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 (µM)</t>
    </r>
  </si>
  <si>
    <r>
      <t>k</t>
    </r>
    <r>
      <rPr>
        <vertAlign val="subscript"/>
        <sz val="11"/>
        <color theme="1"/>
        <rFont val="Calibri"/>
        <family val="2"/>
        <scheme val="minor"/>
      </rPr>
      <t>cat</t>
    </r>
    <r>
      <rPr>
        <sz val="11"/>
        <color theme="1"/>
        <rFont val="Calibri"/>
        <family val="2"/>
        <scheme val="minor"/>
      </rPr>
      <t xml:space="preserve"> (sec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</si>
  <si>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t>Native tobacco Rubisco</t>
  </si>
  <si>
    <t>Figure 7a</t>
  </si>
  <si>
    <t>Recombinant Rubisco RbcS-S1</t>
  </si>
  <si>
    <t>Recombinant Rubisco RbcS-Tc</t>
  </si>
  <si>
    <t>Recombinant Rubisco RbcS-T1</t>
  </si>
  <si>
    <t>Recombinant Rubisco RbcS-S1H</t>
  </si>
  <si>
    <r>
      <t>[CO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] 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</t>
    </r>
  </si>
  <si>
    <t>Figure 7b</t>
  </si>
  <si>
    <t>Sample</t>
  </si>
  <si>
    <r>
      <t>K</t>
    </r>
    <r>
      <rPr>
        <vertAlign val="sub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</rPr>
      <t>μM)</t>
    </r>
  </si>
  <si>
    <r>
      <t>k</t>
    </r>
    <r>
      <rPr>
        <vertAlign val="subscript"/>
        <sz val="11"/>
        <color theme="1"/>
        <rFont val="Calibri"/>
        <family val="2"/>
        <scheme val="minor"/>
      </rPr>
      <t>cat</t>
    </r>
    <r>
      <rPr>
        <sz val="11"/>
        <color theme="1"/>
        <rFont val="Calibri"/>
        <family val="2"/>
        <scheme val="minor"/>
      </rPr>
      <t xml:space="preserve"> (s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</si>
  <si>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t>std dev</t>
  </si>
  <si>
    <t>Native</t>
  </si>
  <si>
    <t>Native RbcS</t>
  </si>
  <si>
    <t>RbcS-S1</t>
  </si>
  <si>
    <t>RbcS-S1H</t>
  </si>
  <si>
    <t>average</t>
  </si>
  <si>
    <t>RbcS-S2</t>
  </si>
  <si>
    <t>SD</t>
  </si>
  <si>
    <t>RbcS-S5</t>
  </si>
  <si>
    <t>RbcS-T1</t>
  </si>
  <si>
    <t>RbcS-T2</t>
  </si>
  <si>
    <t>RbcS-T5</t>
  </si>
  <si>
    <t>RbcS-Tc</t>
  </si>
  <si>
    <t>RbcS-S1 LB</t>
  </si>
  <si>
    <t>RbcS-T1 LB</t>
  </si>
  <si>
    <t>RbcS-S1H 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</si>
</sst>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00CC"/>
      <color rgb="FF29FF8A"/>
      <color rgb="FFFF5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07111036620509"/>
          <c:y val="4.421347456040757E-2"/>
          <c:w val="0.83954123186967078"/>
          <c:h val="0.76707783850889555"/>
        </c:manualLayout>
      </c:layout>
      <c:scatterChart>
        <c:scatterStyle val="lineMarker"/>
        <c:varyColors val="0"/>
        <c:ser>
          <c:idx val="0"/>
          <c:order val="0"/>
          <c:tx>
            <c:v>Native tobacco Rubisco</c:v>
          </c:tx>
          <c:spPr>
            <a:ln w="19050" cap="rnd">
              <a:noFill/>
              <a:round/>
            </a:ln>
            <a:effectLst/>
          </c:spPr>
          <c:marker>
            <c:symbol val="x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Sheet1!$A$5:$A$22</c:f>
              <c:numCache>
                <c:formatCode>General</c:formatCode>
                <c:ptCount val="18"/>
                <c:pt idx="0">
                  <c:v>8.3000000000000007</c:v>
                </c:pt>
                <c:pt idx="1">
                  <c:v>16.59</c:v>
                </c:pt>
                <c:pt idx="2">
                  <c:v>24.89</c:v>
                </c:pt>
                <c:pt idx="3">
                  <c:v>37.340000000000003</c:v>
                </c:pt>
                <c:pt idx="4">
                  <c:v>70.53</c:v>
                </c:pt>
                <c:pt idx="5">
                  <c:v>103.71</c:v>
                </c:pt>
                <c:pt idx="6">
                  <c:v>8.3000000000000007</c:v>
                </c:pt>
                <c:pt idx="7">
                  <c:v>16.59</c:v>
                </c:pt>
                <c:pt idx="8">
                  <c:v>24.89</c:v>
                </c:pt>
                <c:pt idx="9">
                  <c:v>37.340000000000003</c:v>
                </c:pt>
                <c:pt idx="10">
                  <c:v>70.53</c:v>
                </c:pt>
                <c:pt idx="11">
                  <c:v>103.71</c:v>
                </c:pt>
                <c:pt idx="12">
                  <c:v>8.3000000000000007</c:v>
                </c:pt>
                <c:pt idx="13">
                  <c:v>16.59</c:v>
                </c:pt>
                <c:pt idx="14">
                  <c:v>24.89</c:v>
                </c:pt>
                <c:pt idx="15">
                  <c:v>37.340000000000003</c:v>
                </c:pt>
                <c:pt idx="16">
                  <c:v>70.53</c:v>
                </c:pt>
                <c:pt idx="17">
                  <c:v>103.71</c:v>
                </c:pt>
              </c:numCache>
            </c:numRef>
          </c:xVal>
          <c:yVal>
            <c:numRef>
              <c:f>Sheet1!$B$5:$B$22</c:f>
              <c:numCache>
                <c:formatCode>General</c:formatCode>
                <c:ptCount val="18"/>
                <c:pt idx="0">
                  <c:v>1.2638228743582447</c:v>
                </c:pt>
                <c:pt idx="1">
                  <c:v>1.9024732367216273</c:v>
                </c:pt>
                <c:pt idx="2">
                  <c:v>2.2812905690485201</c:v>
                </c:pt>
                <c:pt idx="3">
                  <c:v>2.7396170749025592</c:v>
                </c:pt>
                <c:pt idx="4">
                  <c:v>3.2729783694077801</c:v>
                </c:pt>
                <c:pt idx="5">
                  <c:v>3.4287773356290137</c:v>
                </c:pt>
                <c:pt idx="6">
                  <c:v>1.3837540372670807</c:v>
                </c:pt>
                <c:pt idx="7">
                  <c:v>2.1345559038662487</c:v>
                </c:pt>
                <c:pt idx="8">
                  <c:v>2.5120357142857141</c:v>
                </c:pt>
                <c:pt idx="9">
                  <c:v>2.7078886756238001</c:v>
                </c:pt>
                <c:pt idx="10">
                  <c:v>3.0840669144981407</c:v>
                </c:pt>
                <c:pt idx="11">
                  <c:v>3.3093358490566041</c:v>
                </c:pt>
                <c:pt idx="12">
                  <c:v>1.3802036709314014</c:v>
                </c:pt>
                <c:pt idx="13">
                  <c:v>2.1142877808979001</c:v>
                </c:pt>
                <c:pt idx="14">
                  <c:v>2.4829942774874176</c:v>
                </c:pt>
                <c:pt idx="15">
                  <c:v>2.7260112684118463</c:v>
                </c:pt>
                <c:pt idx="16">
                  <c:v>3.3469291186870982</c:v>
                </c:pt>
                <c:pt idx="17">
                  <c:v>3.4840357381918592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D89-40AD-8936-743EF47E3D62}"/>
            </c:ext>
          </c:extLst>
        </c:ser>
        <c:ser>
          <c:idx val="4"/>
          <c:order val="1"/>
          <c:tx>
            <c:v>Recombinant Rubisco RbcS-Tc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xVal>
            <c:numRef>
              <c:f>Sheet1!$A$53:$A$70</c:f>
              <c:numCache>
                <c:formatCode>0.0</c:formatCode>
                <c:ptCount val="18"/>
                <c:pt idx="0">
                  <c:v>12.863080098698632</c:v>
                </c:pt>
                <c:pt idx="1">
                  <c:v>21.157057244378372</c:v>
                </c:pt>
                <c:pt idx="2">
                  <c:v>29.456738638438907</c:v>
                </c:pt>
                <c:pt idx="3">
                  <c:v>41.897704356958521</c:v>
                </c:pt>
                <c:pt idx="4">
                  <c:v>75.090725684819859</c:v>
                </c:pt>
                <c:pt idx="5">
                  <c:v>108.27804276430041</c:v>
                </c:pt>
                <c:pt idx="6">
                  <c:v>12.863080098698632</c:v>
                </c:pt>
                <c:pt idx="7">
                  <c:v>21.157057244378372</c:v>
                </c:pt>
                <c:pt idx="8">
                  <c:v>29.456738638438907</c:v>
                </c:pt>
                <c:pt idx="9">
                  <c:v>41.897704356958521</c:v>
                </c:pt>
                <c:pt idx="10">
                  <c:v>75.090725684819859</c:v>
                </c:pt>
                <c:pt idx="11">
                  <c:v>108.27804276430041</c:v>
                </c:pt>
                <c:pt idx="12">
                  <c:v>12.863080098698632</c:v>
                </c:pt>
                <c:pt idx="13">
                  <c:v>21.157057244378372</c:v>
                </c:pt>
                <c:pt idx="14">
                  <c:v>29.456738638438907</c:v>
                </c:pt>
                <c:pt idx="15">
                  <c:v>41.897704356958521</c:v>
                </c:pt>
                <c:pt idx="16">
                  <c:v>75.090725684819859</c:v>
                </c:pt>
                <c:pt idx="17">
                  <c:v>108.27804276430041</c:v>
                </c:pt>
              </c:numCache>
            </c:numRef>
          </c:xVal>
          <c:yVal>
            <c:numRef>
              <c:f>Sheet1!$B$53:$B$70</c:f>
              <c:numCache>
                <c:formatCode>General</c:formatCode>
                <c:ptCount val="18"/>
                <c:pt idx="0">
                  <c:v>1.2723821872485022</c:v>
                </c:pt>
                <c:pt idx="1">
                  <c:v>2.0021837109675609</c:v>
                </c:pt>
                <c:pt idx="2">
                  <c:v>2.1277833837874205</c:v>
                </c:pt>
                <c:pt idx="3">
                  <c:v>2.6153343465823315</c:v>
                </c:pt>
                <c:pt idx="4">
                  <c:v>3.2925985503680857</c:v>
                </c:pt>
                <c:pt idx="5">
                  <c:v>3.587253022446506</c:v>
                </c:pt>
                <c:pt idx="6">
                  <c:v>1.4477766274850234</c:v>
                </c:pt>
                <c:pt idx="7">
                  <c:v>1.9587643517988702</c:v>
                </c:pt>
                <c:pt idx="8">
                  <c:v>2.3962553451359261</c:v>
                </c:pt>
                <c:pt idx="9">
                  <c:v>2.9197838035430883</c:v>
                </c:pt>
                <c:pt idx="10">
                  <c:v>3.455462302749833</c:v>
                </c:pt>
                <c:pt idx="11">
                  <c:v>3.9378669513689473</c:v>
                </c:pt>
                <c:pt idx="12">
                  <c:v>1.4062459534353713</c:v>
                </c:pt>
                <c:pt idx="13">
                  <c:v>1.9547897563802603</c:v>
                </c:pt>
                <c:pt idx="14">
                  <c:v>2.30791918623799</c:v>
                </c:pt>
                <c:pt idx="15">
                  <c:v>2.9340192936312657</c:v>
                </c:pt>
                <c:pt idx="16">
                  <c:v>3.5979784858798949</c:v>
                </c:pt>
                <c:pt idx="17">
                  <c:v>3.8458989408104736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D89-40AD-8936-743EF47E3D62}"/>
            </c:ext>
          </c:extLst>
        </c:ser>
        <c:ser>
          <c:idx val="2"/>
          <c:order val="2"/>
          <c:tx>
            <c:v>Recombinant Rubisco RbcS-S1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Sheet1!$A$29:$A$46</c:f>
              <c:numCache>
                <c:formatCode>0.0</c:formatCode>
                <c:ptCount val="18"/>
                <c:pt idx="0">
                  <c:v>12.863080098698632</c:v>
                </c:pt>
                <c:pt idx="1">
                  <c:v>21.157057244378372</c:v>
                </c:pt>
                <c:pt idx="2">
                  <c:v>29.456738638438907</c:v>
                </c:pt>
                <c:pt idx="3">
                  <c:v>41.897704356958521</c:v>
                </c:pt>
                <c:pt idx="4">
                  <c:v>75.090725684819859</c:v>
                </c:pt>
                <c:pt idx="5">
                  <c:v>108.27804276430041</c:v>
                </c:pt>
                <c:pt idx="6">
                  <c:v>12.863080098698632</c:v>
                </c:pt>
                <c:pt idx="7">
                  <c:v>21.157057244378372</c:v>
                </c:pt>
                <c:pt idx="8">
                  <c:v>29.456738638438907</c:v>
                </c:pt>
                <c:pt idx="9">
                  <c:v>41.897704356958521</c:v>
                </c:pt>
                <c:pt idx="10">
                  <c:v>75.090725684819859</c:v>
                </c:pt>
                <c:pt idx="11">
                  <c:v>108.27804276430041</c:v>
                </c:pt>
                <c:pt idx="12">
                  <c:v>12.863080098698632</c:v>
                </c:pt>
                <c:pt idx="13">
                  <c:v>21.157057244378372</c:v>
                </c:pt>
                <c:pt idx="14">
                  <c:v>29.456738638438907</c:v>
                </c:pt>
                <c:pt idx="15">
                  <c:v>41.897704356958521</c:v>
                </c:pt>
                <c:pt idx="16">
                  <c:v>75.090725684819859</c:v>
                </c:pt>
                <c:pt idx="17">
                  <c:v>108.27804276430041</c:v>
                </c:pt>
              </c:numCache>
            </c:numRef>
          </c:xVal>
          <c:yVal>
            <c:numRef>
              <c:f>Sheet1!$B$29:$B$46</c:f>
              <c:numCache>
                <c:formatCode>General</c:formatCode>
                <c:ptCount val="18"/>
                <c:pt idx="0">
                  <c:v>1.6042504870336216</c:v>
                </c:pt>
                <c:pt idx="1">
                  <c:v>2.1155345045375418</c:v>
                </c:pt>
                <c:pt idx="2">
                  <c:v>2.4534526299549437</c:v>
                </c:pt>
                <c:pt idx="3">
                  <c:v>2.7079726858773463</c:v>
                </c:pt>
                <c:pt idx="4">
                  <c:v>3.0764662167491341</c:v>
                </c:pt>
                <c:pt idx="5">
                  <c:v>3.2497475309568897</c:v>
                </c:pt>
                <c:pt idx="6">
                  <c:v>1.7127313595849671</c:v>
                </c:pt>
                <c:pt idx="7">
                  <c:v>2.2277176836042698</c:v>
                </c:pt>
                <c:pt idx="8">
                  <c:v>2.5056612203433599</c:v>
                </c:pt>
                <c:pt idx="9">
                  <c:v>2.7595870253631753</c:v>
                </c:pt>
                <c:pt idx="10">
                  <c:v>3.2550053827775889</c:v>
                </c:pt>
                <c:pt idx="11">
                  <c:v>3.2745607228404765</c:v>
                </c:pt>
                <c:pt idx="12">
                  <c:v>1.70908520428884</c:v>
                </c:pt>
                <c:pt idx="13">
                  <c:v>1.7233325261222674</c:v>
                </c:pt>
                <c:pt idx="14">
                  <c:v>2.4140237791310928</c:v>
                </c:pt>
                <c:pt idx="15">
                  <c:v>2.6503511158086273</c:v>
                </c:pt>
                <c:pt idx="16">
                  <c:v>3.0518916129286309</c:v>
                </c:pt>
                <c:pt idx="17">
                  <c:v>3.2567745230312388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D89-40AD-8936-743EF47E3D62}"/>
            </c:ext>
          </c:extLst>
        </c:ser>
        <c:ser>
          <c:idx val="12"/>
          <c:order val="3"/>
          <c:tx>
            <c:v>Recombinant Rubisco RbcS-S1H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6">
                  <a:lumMod val="75000"/>
                </a:schemeClr>
              </a:solidFill>
              <a:ln w="9525">
                <a:noFill/>
              </a:ln>
              <a:effectLst/>
            </c:spPr>
          </c:marker>
          <c:dPt>
            <c:idx val="17"/>
            <c:marker>
              <c:symbol val="square"/>
              <c:size val="5"/>
              <c:spPr>
                <a:solidFill>
                  <a:schemeClr val="accent6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D89-40AD-8936-743EF47E3D62}"/>
              </c:ext>
            </c:extLst>
          </c:dPt>
          <c:xVal>
            <c:numRef>
              <c:f>Sheet1!$A$101:$A$118</c:f>
              <c:numCache>
                <c:formatCode>0.0</c:formatCode>
                <c:ptCount val="18"/>
                <c:pt idx="0">
                  <c:v>12.863080098698632</c:v>
                </c:pt>
                <c:pt idx="1">
                  <c:v>21.157057244378372</c:v>
                </c:pt>
                <c:pt idx="2">
                  <c:v>29.456738638438907</c:v>
                </c:pt>
                <c:pt idx="3">
                  <c:v>41.897704356958521</c:v>
                </c:pt>
                <c:pt idx="4">
                  <c:v>75.090725684819859</c:v>
                </c:pt>
                <c:pt idx="5">
                  <c:v>108.27804276430041</c:v>
                </c:pt>
                <c:pt idx="6">
                  <c:v>12.863080098698632</c:v>
                </c:pt>
                <c:pt idx="7">
                  <c:v>21.157057244378372</c:v>
                </c:pt>
                <c:pt idx="8">
                  <c:v>29.456738638438907</c:v>
                </c:pt>
                <c:pt idx="9">
                  <c:v>41.897704356958521</c:v>
                </c:pt>
                <c:pt idx="10">
                  <c:v>75.090725684819859</c:v>
                </c:pt>
                <c:pt idx="11">
                  <c:v>108.27804276430041</c:v>
                </c:pt>
                <c:pt idx="12">
                  <c:v>12.863080098698632</c:v>
                </c:pt>
                <c:pt idx="13">
                  <c:v>21.157057244378372</c:v>
                </c:pt>
                <c:pt idx="14">
                  <c:v>29.456738638438907</c:v>
                </c:pt>
                <c:pt idx="15">
                  <c:v>41.897704356958521</c:v>
                </c:pt>
                <c:pt idx="16">
                  <c:v>75.090725684819859</c:v>
                </c:pt>
                <c:pt idx="17">
                  <c:v>108.27804276430041</c:v>
                </c:pt>
              </c:numCache>
            </c:numRef>
          </c:xVal>
          <c:yVal>
            <c:numRef>
              <c:f>Sheet1!$B$101:$B$118</c:f>
              <c:numCache>
                <c:formatCode>General</c:formatCode>
                <c:ptCount val="18"/>
                <c:pt idx="0">
                  <c:v>1.3670196197490756</c:v>
                </c:pt>
                <c:pt idx="1">
                  <c:v>1.6362112755699005</c:v>
                </c:pt>
                <c:pt idx="2">
                  <c:v>1.8090385572201957</c:v>
                </c:pt>
                <c:pt idx="3">
                  <c:v>2.0542851463093559</c:v>
                </c:pt>
                <c:pt idx="4">
                  <c:v>2.2839024561204413</c:v>
                </c:pt>
                <c:pt idx="5">
                  <c:v>2.3113684738037126</c:v>
                </c:pt>
                <c:pt idx="6">
                  <c:v>1.3513742245969738</c:v>
                </c:pt>
                <c:pt idx="7">
                  <c:v>1.5753759896987136</c:v>
                </c:pt>
                <c:pt idx="8">
                  <c:v>1.7251100129145396</c:v>
                </c:pt>
                <c:pt idx="9">
                  <c:v>1.9981779574363556</c:v>
                </c:pt>
                <c:pt idx="10">
                  <c:v>2.3213739398006488</c:v>
                </c:pt>
                <c:pt idx="11">
                  <c:v>2.2659616293724563</c:v>
                </c:pt>
                <c:pt idx="12">
                  <c:v>1.2667963616055147</c:v>
                </c:pt>
                <c:pt idx="13">
                  <c:v>1.6454844065276184</c:v>
                </c:pt>
                <c:pt idx="14">
                  <c:v>1.7479782081122228</c:v>
                </c:pt>
                <c:pt idx="15">
                  <c:v>2.0260656598351674</c:v>
                </c:pt>
                <c:pt idx="16">
                  <c:v>2.3030522301195786</c:v>
                </c:pt>
                <c:pt idx="17">
                  <c:v>2.4093167321972047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D89-40AD-8936-743EF47E3D62}"/>
            </c:ext>
          </c:extLst>
        </c:ser>
        <c:ser>
          <c:idx val="10"/>
          <c:order val="4"/>
          <c:tx>
            <c:v>Recombinant Rubisco RbcS-T1</c:v>
          </c:tx>
          <c:spPr>
            <a:ln w="25400" cap="rnd">
              <a:noFill/>
              <a:round/>
            </a:ln>
            <a:effectLst/>
          </c:spPr>
          <c:marker>
            <c:symbol val="x"/>
            <c:size val="6"/>
            <c:spPr>
              <a:noFill/>
              <a:ln w="15875">
                <a:solidFill>
                  <a:srgbClr val="CC00CC"/>
                </a:solidFill>
              </a:ln>
              <a:effectLst/>
            </c:spPr>
          </c:marker>
          <c:xVal>
            <c:numRef>
              <c:f>Sheet1!$A$77:$A$94</c:f>
              <c:numCache>
                <c:formatCode>0.0</c:formatCode>
                <c:ptCount val="18"/>
                <c:pt idx="0">
                  <c:v>12.863080098698632</c:v>
                </c:pt>
                <c:pt idx="1">
                  <c:v>21.157057244378372</c:v>
                </c:pt>
                <c:pt idx="2">
                  <c:v>29.456738638438907</c:v>
                </c:pt>
                <c:pt idx="3">
                  <c:v>41.897704356958521</c:v>
                </c:pt>
                <c:pt idx="4">
                  <c:v>75.090725684819859</c:v>
                </c:pt>
                <c:pt idx="5">
                  <c:v>108.27804276430041</c:v>
                </c:pt>
                <c:pt idx="6">
                  <c:v>12.863080098698632</c:v>
                </c:pt>
                <c:pt idx="7">
                  <c:v>21.157057244378372</c:v>
                </c:pt>
                <c:pt idx="8">
                  <c:v>29.456738638438907</c:v>
                </c:pt>
                <c:pt idx="9">
                  <c:v>41.897704356958521</c:v>
                </c:pt>
                <c:pt idx="10">
                  <c:v>75.090725684819859</c:v>
                </c:pt>
                <c:pt idx="11">
                  <c:v>108.27804276430041</c:v>
                </c:pt>
                <c:pt idx="12">
                  <c:v>12.863080098698632</c:v>
                </c:pt>
                <c:pt idx="13">
                  <c:v>21.157057244378372</c:v>
                </c:pt>
                <c:pt idx="14">
                  <c:v>29.456738638438907</c:v>
                </c:pt>
                <c:pt idx="15">
                  <c:v>41.897704356958521</c:v>
                </c:pt>
                <c:pt idx="16">
                  <c:v>75.090725684819859</c:v>
                </c:pt>
                <c:pt idx="17">
                  <c:v>108.27804276430041</c:v>
                </c:pt>
              </c:numCache>
            </c:numRef>
          </c:xVal>
          <c:yVal>
            <c:numRef>
              <c:f>Sheet1!$B$77:$B$94</c:f>
              <c:numCache>
                <c:formatCode>General</c:formatCode>
                <c:ptCount val="18"/>
                <c:pt idx="0">
                  <c:v>1.4752477001504749</c:v>
                </c:pt>
                <c:pt idx="1">
                  <c:v>1.7899907737597593</c:v>
                </c:pt>
                <c:pt idx="2">
                  <c:v>2.0709538884259122</c:v>
                </c:pt>
                <c:pt idx="3">
                  <c:v>2.4294579900999946</c:v>
                </c:pt>
                <c:pt idx="4">
                  <c:v>2.7047854204654422</c:v>
                </c:pt>
                <c:pt idx="5">
                  <c:v>2.8101105822264838</c:v>
                </c:pt>
                <c:pt idx="6">
                  <c:v>1.433156568061029</c:v>
                </c:pt>
                <c:pt idx="7">
                  <c:v>1.8606218090140132</c:v>
                </c:pt>
                <c:pt idx="8">
                  <c:v>2.043861920821636</c:v>
                </c:pt>
                <c:pt idx="9">
                  <c:v>2.3943055604626506</c:v>
                </c:pt>
                <c:pt idx="10">
                  <c:v>2.6538905981283665</c:v>
                </c:pt>
                <c:pt idx="11">
                  <c:v>2.8868003331712733</c:v>
                </c:pt>
                <c:pt idx="12">
                  <c:v>1.2253617868876765</c:v>
                </c:pt>
                <c:pt idx="13">
                  <c:v>1.5641133057890351</c:v>
                </c:pt>
                <c:pt idx="14">
                  <c:v>1.866121107457871</c:v>
                </c:pt>
                <c:pt idx="15">
                  <c:v>2.1625012281676943</c:v>
                </c:pt>
                <c:pt idx="16">
                  <c:v>2.5786567573558212</c:v>
                </c:pt>
                <c:pt idx="17">
                  <c:v>2.6830839057053515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9D89-40AD-8936-743EF47E3D62}"/>
            </c:ext>
          </c:extLst>
        </c:ser>
        <c:ser>
          <c:idx val="1"/>
          <c:order val="5"/>
          <c:tx>
            <c:v>Native Fit</c:v>
          </c:tx>
          <c:spPr>
            <a:ln w="19050" cap="rnd">
              <a:solidFill>
                <a:schemeClr val="accent1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Sheet1!$C$5:$C$18</c:f>
              <c:numCache>
                <c:formatCode>General</c:formatCode>
                <c:ptCount val="14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20</c:v>
                </c:pt>
                <c:pt idx="7">
                  <c:v>30</c:v>
                </c:pt>
                <c:pt idx="8">
                  <c:v>40</c:v>
                </c:pt>
                <c:pt idx="9">
                  <c:v>50</c:v>
                </c:pt>
                <c:pt idx="10">
                  <c:v>70</c:v>
                </c:pt>
                <c:pt idx="11">
                  <c:v>90</c:v>
                </c:pt>
                <c:pt idx="12">
                  <c:v>110</c:v>
                </c:pt>
                <c:pt idx="13">
                  <c:v>130</c:v>
                </c:pt>
              </c:numCache>
            </c:numRef>
          </c:xVal>
          <c:yVal>
            <c:numRef>
              <c:f>Sheet1!$D$5:$D$18</c:f>
              <c:numCache>
                <c:formatCode>General</c:formatCode>
                <c:ptCount val="14"/>
                <c:pt idx="0">
                  <c:v>0.23351158645276293</c:v>
                </c:pt>
                <c:pt idx="1">
                  <c:v>0.62612851832182692</c:v>
                </c:pt>
                <c:pt idx="2">
                  <c:v>0.94335093614978394</c:v>
                </c:pt>
                <c:pt idx="3">
                  <c:v>1.204993429697766</c:v>
                </c:pt>
                <c:pt idx="4">
                  <c:v>1.5214866434378629</c:v>
                </c:pt>
                <c:pt idx="5">
                  <c:v>1.9120986052546221</c:v>
                </c:pt>
                <c:pt idx="6">
                  <c:v>2.1936924365057213</c:v>
                </c:pt>
                <c:pt idx="7">
                  <c:v>2.5725507309622517</c:v>
                </c:pt>
                <c:pt idx="8">
                  <c:v>2.815690488984417</c:v>
                </c:pt>
                <c:pt idx="9">
                  <c:v>2.9849612638614613</c:v>
                </c:pt>
                <c:pt idx="10">
                  <c:v>3.205173016427822</c:v>
                </c:pt>
                <c:pt idx="11">
                  <c:v>3.3421525087404329</c:v>
                </c:pt>
                <c:pt idx="12">
                  <c:v>3.4355876976873558</c:v>
                </c:pt>
                <c:pt idx="13">
                  <c:v>3.5033943632997326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D89-40AD-8936-743EF47E3D62}"/>
            </c:ext>
          </c:extLst>
        </c:ser>
        <c:ser>
          <c:idx val="3"/>
          <c:order val="6"/>
          <c:tx>
            <c:v>S1 Fit</c:v>
          </c:tx>
          <c:spPr>
            <a:ln w="12700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Sheet1!$C$29:$C$42</c:f>
              <c:numCache>
                <c:formatCode>General</c:formatCode>
                <c:ptCount val="14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20</c:v>
                </c:pt>
                <c:pt idx="7">
                  <c:v>30</c:v>
                </c:pt>
                <c:pt idx="8">
                  <c:v>40</c:v>
                </c:pt>
                <c:pt idx="9">
                  <c:v>50</c:v>
                </c:pt>
                <c:pt idx="10">
                  <c:v>70</c:v>
                </c:pt>
                <c:pt idx="11">
                  <c:v>90</c:v>
                </c:pt>
                <c:pt idx="12">
                  <c:v>110</c:v>
                </c:pt>
                <c:pt idx="13">
                  <c:v>130</c:v>
                </c:pt>
              </c:numCache>
            </c:numRef>
          </c:xVal>
          <c:yVal>
            <c:numRef>
              <c:f>Sheet1!$D$29:$D$42</c:f>
              <c:numCache>
                <c:formatCode>General</c:formatCode>
                <c:ptCount val="14"/>
                <c:pt idx="0">
                  <c:v>0.20996506710792426</c:v>
                </c:pt>
                <c:pt idx="1">
                  <c:v>0.5673124689518132</c:v>
                </c:pt>
                <c:pt idx="2">
                  <c:v>0.86006928754330469</c:v>
                </c:pt>
                <c:pt idx="3">
                  <c:v>1.1042961735046277</c:v>
                </c:pt>
                <c:pt idx="4">
                  <c:v>1.4031207765081704</c:v>
                </c:pt>
                <c:pt idx="5">
                  <c:v>1.7771553065670715</c:v>
                </c:pt>
                <c:pt idx="6">
                  <c:v>2.0504533620612264</c:v>
                </c:pt>
                <c:pt idx="7">
                  <c:v>2.4230850838107365</c:v>
                </c:pt>
                <c:pt idx="8">
                  <c:v>2.6652663515957755</c:v>
                </c:pt>
                <c:pt idx="9">
                  <c:v>2.8352947018223351</c:v>
                </c:pt>
                <c:pt idx="10">
                  <c:v>3.0582654271395233</c:v>
                </c:pt>
                <c:pt idx="11">
                  <c:v>3.1979837580509667</c:v>
                </c:pt>
                <c:pt idx="12">
                  <c:v>3.2937413146647789</c:v>
                </c:pt>
                <c:pt idx="13">
                  <c:v>3.3634654160719548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D89-40AD-8936-743EF47E3D62}"/>
            </c:ext>
          </c:extLst>
        </c:ser>
        <c:ser>
          <c:idx val="13"/>
          <c:order val="7"/>
          <c:tx>
            <c:v>S1H Fit</c:v>
          </c:tx>
          <c:spPr>
            <a:ln w="12700" cap="rnd">
              <a:solidFill>
                <a:schemeClr val="accent6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Sheet1!$C$101:$C$114</c:f>
              <c:numCache>
                <c:formatCode>General</c:formatCode>
                <c:ptCount val="14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20</c:v>
                </c:pt>
                <c:pt idx="7">
                  <c:v>30</c:v>
                </c:pt>
                <c:pt idx="8">
                  <c:v>40</c:v>
                </c:pt>
                <c:pt idx="9">
                  <c:v>50</c:v>
                </c:pt>
                <c:pt idx="10">
                  <c:v>70</c:v>
                </c:pt>
                <c:pt idx="11">
                  <c:v>90</c:v>
                </c:pt>
                <c:pt idx="12">
                  <c:v>110</c:v>
                </c:pt>
                <c:pt idx="13">
                  <c:v>130</c:v>
                </c:pt>
              </c:numCache>
            </c:numRef>
          </c:xVal>
          <c:yVal>
            <c:numRef>
              <c:f>Sheet1!$D$101:$D$114</c:f>
              <c:numCache>
                <c:formatCode>General</c:formatCode>
                <c:ptCount val="14"/>
                <c:pt idx="0">
                  <c:v>0.18355596499309074</c:v>
                </c:pt>
                <c:pt idx="1">
                  <c:v>0.48381222177256167</c:v>
                </c:pt>
                <c:pt idx="2">
                  <c:v>0.71905449296282919</c:v>
                </c:pt>
                <c:pt idx="3">
                  <c:v>0.9083360468902637</c:v>
                </c:pt>
                <c:pt idx="4">
                  <c:v>1.1317807441067878</c:v>
                </c:pt>
                <c:pt idx="5">
                  <c:v>1.3995551393116366</c:v>
                </c:pt>
                <c:pt idx="6">
                  <c:v>1.5873332005576577</c:v>
                </c:pt>
                <c:pt idx="7">
                  <c:v>1.833307774881153</c:v>
                </c:pt>
                <c:pt idx="8">
                  <c:v>1.9872833811245478</c:v>
                </c:pt>
                <c:pt idx="9">
                  <c:v>2.092742358995904</c:v>
                </c:pt>
                <c:pt idx="10">
                  <c:v>2.227857199904161</c:v>
                </c:pt>
                <c:pt idx="11">
                  <c:v>2.310740287352619</c:v>
                </c:pt>
                <c:pt idx="12">
                  <c:v>2.3667728524377734</c:v>
                </c:pt>
                <c:pt idx="13">
                  <c:v>2.407183681055713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9D89-40AD-8936-743EF47E3D62}"/>
            </c:ext>
          </c:extLst>
        </c:ser>
        <c:ser>
          <c:idx val="11"/>
          <c:order val="8"/>
          <c:tx>
            <c:v>T1 Fit</c:v>
          </c:tx>
          <c:spPr>
            <a:ln w="12700" cap="rnd">
              <a:solidFill>
                <a:srgbClr val="CC00CC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Sheet1!$C$77:$C$90</c:f>
              <c:numCache>
                <c:formatCode>General</c:formatCode>
                <c:ptCount val="14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20</c:v>
                </c:pt>
                <c:pt idx="7">
                  <c:v>30</c:v>
                </c:pt>
                <c:pt idx="8">
                  <c:v>40</c:v>
                </c:pt>
                <c:pt idx="9">
                  <c:v>50</c:v>
                </c:pt>
                <c:pt idx="10">
                  <c:v>70</c:v>
                </c:pt>
                <c:pt idx="11">
                  <c:v>90</c:v>
                </c:pt>
                <c:pt idx="12">
                  <c:v>110</c:v>
                </c:pt>
                <c:pt idx="13">
                  <c:v>130</c:v>
                </c:pt>
              </c:numCache>
            </c:numRef>
          </c:xVal>
          <c:yVal>
            <c:numRef>
              <c:f>Sheet1!$D$77:$D$90</c:f>
              <c:numCache>
                <c:formatCode>General</c:formatCode>
                <c:ptCount val="14"/>
                <c:pt idx="0">
                  <c:v>0.17374162176370087</c:v>
                </c:pt>
                <c:pt idx="1">
                  <c:v>0.47163753121655361</c:v>
                </c:pt>
                <c:pt idx="2">
                  <c:v>0.71777608860896935</c:v>
                </c:pt>
                <c:pt idx="3">
                  <c:v>0.92456788889998986</c:v>
                </c:pt>
                <c:pt idx="4">
                  <c:v>1.1794094031581763</c:v>
                </c:pt>
                <c:pt idx="5">
                  <c:v>1.5012491483079717</c:v>
                </c:pt>
                <c:pt idx="6">
                  <c:v>1.7384443421658227</c:v>
                </c:pt>
                <c:pt idx="7">
                  <c:v>2.0646571919412775</c:v>
                </c:pt>
                <c:pt idx="8">
                  <c:v>2.2784264724891203</c:v>
                </c:pt>
                <c:pt idx="9">
                  <c:v>2.4293432320188169</c:v>
                </c:pt>
                <c:pt idx="10">
                  <c:v>2.6283052628589276</c:v>
                </c:pt>
                <c:pt idx="11">
                  <c:v>2.7535930014580292</c:v>
                </c:pt>
                <c:pt idx="12">
                  <c:v>2.8397352027963829</c:v>
                </c:pt>
                <c:pt idx="13">
                  <c:v>2.9025992670033269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9D89-40AD-8936-743EF47E3D62}"/>
            </c:ext>
          </c:extLst>
        </c:ser>
        <c:ser>
          <c:idx val="5"/>
          <c:order val="9"/>
          <c:tx>
            <c:v>Fit Tc</c:v>
          </c:tx>
          <c:spPr>
            <a:ln w="127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Sheet1!$C$53:$C$66</c:f>
              <c:numCache>
                <c:formatCode>General</c:formatCode>
                <c:ptCount val="14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20</c:v>
                </c:pt>
                <c:pt idx="7">
                  <c:v>30</c:v>
                </c:pt>
                <c:pt idx="8">
                  <c:v>40</c:v>
                </c:pt>
                <c:pt idx="9">
                  <c:v>50</c:v>
                </c:pt>
                <c:pt idx="10">
                  <c:v>70</c:v>
                </c:pt>
                <c:pt idx="11">
                  <c:v>90</c:v>
                </c:pt>
                <c:pt idx="12">
                  <c:v>110</c:v>
                </c:pt>
                <c:pt idx="13">
                  <c:v>130</c:v>
                </c:pt>
              </c:numCache>
            </c:numRef>
          </c:xVal>
          <c:yVal>
            <c:numRef>
              <c:f>Sheet1!$D$53:$D$66</c:f>
              <c:numCache>
                <c:formatCode>General</c:formatCode>
                <c:ptCount val="14"/>
                <c:pt idx="0">
                  <c:v>0.14559499364427494</c:v>
                </c:pt>
                <c:pt idx="1">
                  <c:v>0.41257966195622053</c:v>
                </c:pt>
                <c:pt idx="2">
                  <c:v>0.65152708497418399</c:v>
                </c:pt>
                <c:pt idx="3">
                  <c:v>0.86663340816496226</c:v>
                </c:pt>
                <c:pt idx="4">
                  <c:v>1.1518527113792838</c:v>
                </c:pt>
                <c:pt idx="5">
                  <c:v>1.5481389062175088</c:v>
                </c:pt>
                <c:pt idx="6">
                  <c:v>1.8697808752432976</c:v>
                </c:pt>
                <c:pt idx="7">
                  <c:v>2.3601204628308765</c:v>
                </c:pt>
                <c:pt idx="8">
                  <c:v>2.7162858576184616</c:v>
                </c:pt>
                <c:pt idx="9">
                  <c:v>2.9867212259798612</c:v>
                </c:pt>
                <c:pt idx="10">
                  <c:v>3.3701943285802054</c:v>
                </c:pt>
                <c:pt idx="11">
                  <c:v>3.6290519132342189</c:v>
                </c:pt>
                <c:pt idx="12">
                  <c:v>3.8155473245276865</c:v>
                </c:pt>
                <c:pt idx="13">
                  <c:v>3.9563022462035278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D89-40AD-8936-743EF47E3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5309007"/>
        <c:axId val="805310255"/>
      </c:scatterChart>
      <c:valAx>
        <c:axId val="805309007"/>
        <c:scaling>
          <c:orientation val="minMax"/>
          <c:max val="132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600"/>
                  <a:t>[CO</a:t>
                </a:r>
                <a:r>
                  <a:rPr lang="en-US" sz="1600" baseline="-25000"/>
                  <a:t>2</a:t>
                </a:r>
                <a:r>
                  <a:rPr lang="en-US" sz="1600"/>
                  <a:t>]</a:t>
                </a:r>
                <a:r>
                  <a:rPr lang="en-US" sz="1600" baseline="0"/>
                  <a:t> (µM)</a:t>
                </a:r>
                <a:endParaRPr lang="en-US" sz="16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05310255"/>
        <c:crosses val="autoZero"/>
        <c:crossBetween val="midCat"/>
      </c:valAx>
      <c:valAx>
        <c:axId val="805310255"/>
        <c:scaling>
          <c:orientation val="minMax"/>
          <c:max val="4.0999999999999996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400"/>
                  <a:t>Carboxylation rate per active site (s</a:t>
                </a:r>
                <a:r>
                  <a:rPr lang="en-US" sz="1400" baseline="30000"/>
                  <a:t>-1</a:t>
                </a:r>
                <a:r>
                  <a:rPr lang="en-US" sz="1400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0530900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ayout>
        <c:manualLayout>
          <c:xMode val="edge"/>
          <c:yMode val="edge"/>
          <c:x val="0.46908556238944638"/>
          <c:y val="0.44243362602613223"/>
          <c:w val="0.45051605040118425"/>
          <c:h val="0.344074624316984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07633625455179"/>
          <c:y val="5.5878014979605414E-2"/>
          <c:w val="0.79841377537883096"/>
          <c:h val="0.74260752019155452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0"/>
            <c:marker>
              <c:symbol val="x"/>
              <c:size val="7"/>
              <c:spPr>
                <a:solidFill>
                  <a:srgbClr val="0070C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06EA-407F-BF92-5896C66C814D}"/>
              </c:ext>
            </c:extLst>
          </c:dPt>
          <c:dPt>
            <c:idx val="1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06EA-407F-BF92-5896C66C814D}"/>
              </c:ext>
            </c:extLst>
          </c:dPt>
          <c:dPt>
            <c:idx val="2"/>
            <c:marker>
              <c:symbol val="x"/>
              <c:size val="7"/>
              <c:spPr>
                <a:solidFill>
                  <a:schemeClr val="accent6">
                    <a:lumMod val="75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6EA-407F-BF92-5896C66C814D}"/>
              </c:ext>
            </c:extLst>
          </c:dPt>
          <c:dPt>
            <c:idx val="5"/>
            <c:marker>
              <c:symbol val="star"/>
              <c:size val="7"/>
              <c:spPr>
                <a:noFill/>
                <a:ln w="12700">
                  <a:solidFill>
                    <a:srgbClr val="CC00CC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6EA-407F-BF92-5896C66C814D}"/>
              </c:ext>
            </c:extLst>
          </c:dPt>
          <c:dPt>
            <c:idx val="8"/>
            <c:marker>
              <c:symbol val="triangle"/>
              <c:size val="7"/>
              <c:spPr>
                <a:solidFill>
                  <a:srgbClr val="7030A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6EA-407F-BF92-5896C66C814D}"/>
              </c:ext>
            </c:extLst>
          </c:dPt>
          <c:errBars>
            <c:errDir val="y"/>
            <c:errBarType val="both"/>
            <c:errValType val="cust"/>
            <c:noEndCap val="0"/>
            <c:plus>
              <c:numRef>
                <c:f>Sheet1!$N$3:$N$14</c:f>
                <c:numCache>
                  <c:formatCode>General</c:formatCode>
                  <c:ptCount val="12"/>
                  <c:pt idx="0">
                    <c:v>0.21377558326431939</c:v>
                  </c:pt>
                  <c:pt idx="1">
                    <c:v>3.2145502536643167E-2</c:v>
                  </c:pt>
                  <c:pt idx="2">
                    <c:v>8.0829037686547672E-2</c:v>
                  </c:pt>
                  <c:pt idx="3">
                    <c:v>0.24637369989509827</c:v>
                  </c:pt>
                  <c:pt idx="4">
                    <c:v>0.12858201014657261</c:v>
                  </c:pt>
                  <c:pt idx="5">
                    <c:v>4.0414518843273788E-2</c:v>
                  </c:pt>
                  <c:pt idx="6">
                    <c:v>7.5055534994651299E-2</c:v>
                  </c:pt>
                  <c:pt idx="7">
                    <c:v>0.14502873278538062</c:v>
                  </c:pt>
                  <c:pt idx="8">
                    <c:v>0.25579940057266221</c:v>
                  </c:pt>
                  <c:pt idx="9">
                    <c:v>0.23643180835073788</c:v>
                  </c:pt>
                  <c:pt idx="10">
                    <c:v>0.34648232278140956</c:v>
                  </c:pt>
                  <c:pt idx="11">
                    <c:v>0.18502252115170559</c:v>
                  </c:pt>
                </c:numCache>
              </c:numRef>
            </c:plus>
            <c:minus>
              <c:numRef>
                <c:f>Sheet1!$N$3:$N$14</c:f>
                <c:numCache>
                  <c:formatCode>General</c:formatCode>
                  <c:ptCount val="12"/>
                  <c:pt idx="0">
                    <c:v>0.21377558326431939</c:v>
                  </c:pt>
                  <c:pt idx="1">
                    <c:v>3.2145502536643167E-2</c:v>
                  </c:pt>
                  <c:pt idx="2">
                    <c:v>8.0829037686547672E-2</c:v>
                  </c:pt>
                  <c:pt idx="3">
                    <c:v>0.24637369989509827</c:v>
                  </c:pt>
                  <c:pt idx="4">
                    <c:v>0.12858201014657261</c:v>
                  </c:pt>
                  <c:pt idx="5">
                    <c:v>4.0414518843273788E-2</c:v>
                  </c:pt>
                  <c:pt idx="6">
                    <c:v>7.5055534994651299E-2</c:v>
                  </c:pt>
                  <c:pt idx="7">
                    <c:v>0.14502873278538062</c:v>
                  </c:pt>
                  <c:pt idx="8">
                    <c:v>0.25579940057266221</c:v>
                  </c:pt>
                  <c:pt idx="9">
                    <c:v>0.23643180835073788</c:v>
                  </c:pt>
                  <c:pt idx="10">
                    <c:v>0.34648232278140956</c:v>
                  </c:pt>
                  <c:pt idx="11">
                    <c:v>0.18502252115170559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cust"/>
            <c:noEndCap val="0"/>
            <c:plus>
              <c:numRef>
                <c:f>Sheet1!$L$3:$L$14</c:f>
                <c:numCache>
                  <c:formatCode>General</c:formatCode>
                  <c:ptCount val="12"/>
                  <c:pt idx="0">
                    <c:v>3.1170338464636771</c:v>
                  </c:pt>
                  <c:pt idx="1">
                    <c:v>1.9721054738527541</c:v>
                  </c:pt>
                  <c:pt idx="2">
                    <c:v>1.5635323256438716</c:v>
                  </c:pt>
                  <c:pt idx="3">
                    <c:v>2.3662840066230486</c:v>
                  </c:pt>
                  <c:pt idx="4">
                    <c:v>0.74545288248151464</c:v>
                  </c:pt>
                  <c:pt idx="5">
                    <c:v>2.7774613708684894</c:v>
                  </c:pt>
                  <c:pt idx="6">
                    <c:v>1.7407182425654075</c:v>
                  </c:pt>
                  <c:pt idx="7">
                    <c:v>3.4729382372855353</c:v>
                  </c:pt>
                  <c:pt idx="8">
                    <c:v>0.8750428560933472</c:v>
                  </c:pt>
                  <c:pt idx="9">
                    <c:v>2.1322366973048128</c:v>
                  </c:pt>
                  <c:pt idx="10">
                    <c:v>7.4882608127655423</c:v>
                  </c:pt>
                  <c:pt idx="11">
                    <c:v>3.3619785841078667</c:v>
                  </c:pt>
                </c:numCache>
              </c:numRef>
            </c:plus>
            <c:minus>
              <c:numRef>
                <c:f>Sheet1!$L$3:$L$14</c:f>
                <c:numCache>
                  <c:formatCode>General</c:formatCode>
                  <c:ptCount val="12"/>
                  <c:pt idx="0">
                    <c:v>3.1170338464636771</c:v>
                  </c:pt>
                  <c:pt idx="1">
                    <c:v>1.9721054738527541</c:v>
                  </c:pt>
                  <c:pt idx="2">
                    <c:v>1.5635323256438716</c:v>
                  </c:pt>
                  <c:pt idx="3">
                    <c:v>2.3662840066230486</c:v>
                  </c:pt>
                  <c:pt idx="4">
                    <c:v>0.74545288248151464</c:v>
                  </c:pt>
                  <c:pt idx="5">
                    <c:v>2.7774613708684894</c:v>
                  </c:pt>
                  <c:pt idx="6">
                    <c:v>1.7407182425654075</c:v>
                  </c:pt>
                  <c:pt idx="7">
                    <c:v>3.4729382372855353</c:v>
                  </c:pt>
                  <c:pt idx="8">
                    <c:v>0.8750428560933472</c:v>
                  </c:pt>
                  <c:pt idx="9">
                    <c:v>2.1322366973048128</c:v>
                  </c:pt>
                  <c:pt idx="10">
                    <c:v>7.4882608127655423</c:v>
                  </c:pt>
                  <c:pt idx="11">
                    <c:v>3.3619785841078667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Sheet1!$K$3:$K$14</c:f>
              <c:numCache>
                <c:formatCode>0.0</c:formatCode>
                <c:ptCount val="12"/>
                <c:pt idx="0">
                  <c:v>15.829999999999998</c:v>
                </c:pt>
                <c:pt idx="1">
                  <c:v>17.13</c:v>
                </c:pt>
                <c:pt idx="2">
                  <c:v>13.473333333333334</c:v>
                </c:pt>
                <c:pt idx="3">
                  <c:v>18.25</c:v>
                </c:pt>
                <c:pt idx="4">
                  <c:v>18.73</c:v>
                </c:pt>
                <c:pt idx="5">
                  <c:v>18.022500000000001</c:v>
                </c:pt>
                <c:pt idx="6">
                  <c:v>18.189999999999998</c:v>
                </c:pt>
                <c:pt idx="7">
                  <c:v>18</c:v>
                </c:pt>
                <c:pt idx="8">
                  <c:v>33.090000000000003</c:v>
                </c:pt>
                <c:pt idx="9">
                  <c:v>18.143333333333334</c:v>
                </c:pt>
                <c:pt idx="10">
                  <c:v>18.965</c:v>
                </c:pt>
                <c:pt idx="11">
                  <c:v>13.01</c:v>
                </c:pt>
              </c:numCache>
            </c:numRef>
          </c:xVal>
          <c:yVal>
            <c:numRef>
              <c:f>Sheet1!$M$3:$M$14</c:f>
              <c:numCache>
                <c:formatCode>0.0</c:formatCode>
                <c:ptCount val="12"/>
                <c:pt idx="0">
                  <c:v>3.9299999999999997</c:v>
                </c:pt>
                <c:pt idx="1">
                  <c:v>3.8066666666666666</c:v>
                </c:pt>
                <c:pt idx="2">
                  <c:v>2.6566666666666667</c:v>
                </c:pt>
                <c:pt idx="3">
                  <c:v>3.7100000000000004</c:v>
                </c:pt>
                <c:pt idx="4">
                  <c:v>3.7533333333333339</c:v>
                </c:pt>
                <c:pt idx="5">
                  <c:v>3.3049999999999997</c:v>
                </c:pt>
                <c:pt idx="6">
                  <c:v>3.7433333333333336</c:v>
                </c:pt>
                <c:pt idx="7">
                  <c:v>3.6733333333333333</c:v>
                </c:pt>
                <c:pt idx="8">
                  <c:v>4.9633333333333338</c:v>
                </c:pt>
                <c:pt idx="9">
                  <c:v>3.0500000000000003</c:v>
                </c:pt>
                <c:pt idx="10">
                  <c:v>1.605</c:v>
                </c:pt>
                <c:pt idx="11">
                  <c:v>1.6633333333333333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6EA-407F-BF92-5896C66C8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2215248"/>
        <c:axId val="872223984"/>
      </c:scatterChart>
      <c:valAx>
        <c:axId val="872215248"/>
        <c:scaling>
          <c:orientation val="minMax"/>
          <c:max val="37"/>
          <c:min val="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i="1" dirty="0"/>
                  <a:t>K</a:t>
                </a:r>
                <a:r>
                  <a:rPr lang="en-US" baseline="-25000" dirty="0"/>
                  <a:t>C</a:t>
                </a:r>
                <a:r>
                  <a:rPr lang="en-US" dirty="0"/>
                  <a:t> (</a:t>
                </a:r>
                <a:r>
                  <a:rPr lang="el-GR" dirty="0"/>
                  <a:t>μ</a:t>
                </a:r>
                <a:r>
                  <a:rPr lang="en-US" dirty="0"/>
                  <a:t>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72223984"/>
        <c:crosses val="autoZero"/>
        <c:crossBetween val="midCat"/>
        <c:majorUnit val="5"/>
      </c:valAx>
      <c:valAx>
        <c:axId val="872223984"/>
        <c:scaling>
          <c:orientation val="minMax"/>
          <c:max val="5.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i="1" dirty="0" err="1"/>
                  <a:t>k</a:t>
                </a:r>
                <a:r>
                  <a:rPr lang="en-US" baseline="-25000" dirty="0" err="1"/>
                  <a:t>cat</a:t>
                </a:r>
                <a:r>
                  <a:rPr lang="en-US" dirty="0"/>
                  <a:t> (s</a:t>
                </a:r>
                <a:r>
                  <a:rPr lang="en-US" baseline="30000" dirty="0"/>
                  <a:t>-1</a:t>
                </a:r>
                <a:r>
                  <a:rPr lang="en-US" dirty="0"/>
                  <a:t>)</a:t>
                </a:r>
              </a:p>
            </c:rich>
          </c:tx>
          <c:layout>
            <c:manualLayout>
              <c:xMode val="edge"/>
              <c:yMode val="edge"/>
              <c:x val="2.0838405601170278E-2"/>
              <c:y val="0.358428058336105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72215248"/>
        <c:crossesAt val="5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90461</xdr:colOff>
      <xdr:row>31</xdr:row>
      <xdr:rowOff>146050</xdr:rowOff>
    </xdr:from>
    <xdr:to>
      <xdr:col>18</xdr:col>
      <xdr:colOff>129962</xdr:colOff>
      <xdr:row>52</xdr:row>
      <xdr:rowOff>76721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7620</xdr:colOff>
      <xdr:row>15</xdr:row>
      <xdr:rowOff>60960</xdr:rowOff>
    </xdr:from>
    <xdr:to>
      <xdr:col>13</xdr:col>
      <xdr:colOff>413543</xdr:colOff>
      <xdr:row>28</xdr:row>
      <xdr:rowOff>137160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F3FE413-66D1-41BF-89BC-05898CD3E43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ource_data_figure_7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3">
          <cell r="F3">
            <v>15.829999999999998</v>
          </cell>
          <cell r="G3">
            <v>3.1170338464636771</v>
          </cell>
          <cell r="H3">
            <v>3.9299999999999997</v>
          </cell>
          <cell r="I3">
            <v>0.21377558326431939</v>
          </cell>
        </row>
        <row r="4">
          <cell r="F4">
            <v>17.13</v>
          </cell>
          <cell r="G4">
            <v>1.9721054738527541</v>
          </cell>
          <cell r="H4">
            <v>3.8066666666666666</v>
          </cell>
          <cell r="I4">
            <v>3.2145502536643167E-2</v>
          </cell>
        </row>
        <row r="5">
          <cell r="F5">
            <v>13.473333333333334</v>
          </cell>
          <cell r="G5">
            <v>1.5635323256438716</v>
          </cell>
          <cell r="H5">
            <v>2.6566666666666667</v>
          </cell>
          <cell r="I5">
            <v>8.0829037686547672E-2</v>
          </cell>
        </row>
        <row r="6">
          <cell r="F6">
            <v>18.25</v>
          </cell>
          <cell r="G6">
            <v>2.3662840066230486</v>
          </cell>
          <cell r="H6">
            <v>3.7100000000000004</v>
          </cell>
          <cell r="I6">
            <v>0.24637369989509827</v>
          </cell>
        </row>
        <row r="7">
          <cell r="F7">
            <v>18.73</v>
          </cell>
          <cell r="G7">
            <v>0.74545288248151464</v>
          </cell>
          <cell r="H7">
            <v>3.7533333333333339</v>
          </cell>
          <cell r="I7">
            <v>0.12858201014657261</v>
          </cell>
        </row>
        <row r="8">
          <cell r="F8">
            <v>18.022500000000001</v>
          </cell>
          <cell r="G8">
            <v>2.7774613708684894</v>
          </cell>
          <cell r="H8">
            <v>3.3049999999999997</v>
          </cell>
          <cell r="I8">
            <v>4.0414518843273788E-2</v>
          </cell>
        </row>
        <row r="9">
          <cell r="F9">
            <v>18.189999999999998</v>
          </cell>
          <cell r="G9">
            <v>1.7407182425654075</v>
          </cell>
          <cell r="H9">
            <v>3.7433333333333336</v>
          </cell>
          <cell r="I9">
            <v>7.5055534994651299E-2</v>
          </cell>
        </row>
        <row r="10">
          <cell r="F10">
            <v>18</v>
          </cell>
          <cell r="G10">
            <v>3.4729382372855353</v>
          </cell>
          <cell r="H10">
            <v>3.6733333333333333</v>
          </cell>
          <cell r="I10">
            <v>0.14502873278538062</v>
          </cell>
        </row>
        <row r="11">
          <cell r="F11">
            <v>33.090000000000003</v>
          </cell>
          <cell r="G11">
            <v>0.8750428560933472</v>
          </cell>
          <cell r="H11">
            <v>4.9633333333333338</v>
          </cell>
          <cell r="I11">
            <v>0.25579940057266221</v>
          </cell>
        </row>
        <row r="12">
          <cell r="F12">
            <v>18.143333333333334</v>
          </cell>
          <cell r="G12">
            <v>2.1322366973048128</v>
          </cell>
          <cell r="H12">
            <v>3.0500000000000003</v>
          </cell>
          <cell r="I12">
            <v>0.23643180835073788</v>
          </cell>
        </row>
        <row r="13">
          <cell r="F13">
            <v>18.965</v>
          </cell>
          <cell r="G13">
            <v>7.4882608127655423</v>
          </cell>
          <cell r="H13">
            <v>1.605</v>
          </cell>
          <cell r="I13">
            <v>0.34648232278140956</v>
          </cell>
        </row>
        <row r="14">
          <cell r="F14">
            <v>13.01</v>
          </cell>
          <cell r="G14">
            <v>3.3619785841078667</v>
          </cell>
          <cell r="H14">
            <v>1.6633333333333333</v>
          </cell>
          <cell r="I14">
            <v>0.18502252115170559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20"/>
  <sheetViews>
    <sheetView tabSelected="1" topLeftCell="A7" zoomScale="130" zoomScaleNormal="130" workbookViewId="0">
      <selection activeCell="O18" sqref="O18"/>
    </sheetView>
  </sheetViews>
  <sheetFormatPr defaultRowHeight="14.4" x14ac:dyDescent="0.55000000000000004"/>
  <cols>
    <col min="1" max="1" width="10.47265625" customWidth="1"/>
    <col min="2" max="2" width="11.3671875" bestFit="1" customWidth="1"/>
  </cols>
  <sheetData>
    <row r="1" spans="1:14" x14ac:dyDescent="0.55000000000000004">
      <c r="A1" t="s">
        <v>6</v>
      </c>
      <c r="F1" s="4" t="s">
        <v>12</v>
      </c>
      <c r="G1" s="2"/>
      <c r="H1" s="2"/>
    </row>
    <row r="2" spans="1:14" ht="16.8" x14ac:dyDescent="0.55000000000000004">
      <c r="A2" t="s">
        <v>5</v>
      </c>
      <c r="F2" s="5" t="s">
        <v>13</v>
      </c>
      <c r="G2" s="6" t="s">
        <v>14</v>
      </c>
      <c r="H2" s="6" t="s">
        <v>15</v>
      </c>
      <c r="J2" s="5"/>
      <c r="K2" s="6" t="s">
        <v>14</v>
      </c>
      <c r="L2" s="6" t="s">
        <v>16</v>
      </c>
      <c r="M2" s="6" t="s">
        <v>15</v>
      </c>
      <c r="N2" s="6" t="s">
        <v>16</v>
      </c>
    </row>
    <row r="3" spans="1:14" x14ac:dyDescent="0.55000000000000004">
      <c r="A3" s="3" t="s">
        <v>1</v>
      </c>
      <c r="B3" s="3"/>
      <c r="C3" s="3" t="s">
        <v>2</v>
      </c>
      <c r="D3" s="3"/>
      <c r="F3" s="7" t="s">
        <v>17</v>
      </c>
      <c r="G3" s="6">
        <v>15.7</v>
      </c>
      <c r="H3" s="6">
        <v>4</v>
      </c>
      <c r="J3" t="s">
        <v>18</v>
      </c>
      <c r="K3" s="2">
        <f>G6</f>
        <v>15.829999999999998</v>
      </c>
      <c r="L3" s="2">
        <f>G7</f>
        <v>3.1170338464636771</v>
      </c>
      <c r="M3" s="2">
        <f>H6</f>
        <v>3.9299999999999997</v>
      </c>
      <c r="N3" s="2">
        <f>H7</f>
        <v>0.21377558326431939</v>
      </c>
    </row>
    <row r="4" spans="1:14" ht="16.8" x14ac:dyDescent="0.75">
      <c r="A4" t="s">
        <v>11</v>
      </c>
      <c r="B4" t="s">
        <v>0</v>
      </c>
      <c r="C4" t="s">
        <v>11</v>
      </c>
      <c r="D4" t="s">
        <v>0</v>
      </c>
      <c r="F4" s="7"/>
      <c r="G4" s="6">
        <v>12.78</v>
      </c>
      <c r="H4" s="6">
        <v>3.69</v>
      </c>
      <c r="J4" t="s">
        <v>19</v>
      </c>
      <c r="K4" s="2">
        <f>G12</f>
        <v>17.13</v>
      </c>
      <c r="L4" s="2">
        <f>G13</f>
        <v>1.9721054738527541</v>
      </c>
      <c r="M4" s="2">
        <f>H12</f>
        <v>3.8066666666666666</v>
      </c>
      <c r="N4" s="2">
        <f>H13</f>
        <v>3.2145502536643167E-2</v>
      </c>
    </row>
    <row r="5" spans="1:14" x14ac:dyDescent="0.55000000000000004">
      <c r="A5">
        <v>8.3000000000000007</v>
      </c>
      <c r="B5">
        <v>1.2638228743582447</v>
      </c>
      <c r="C5">
        <v>1</v>
      </c>
      <c r="D5">
        <f>$B$24*C5/($B$23+C5)</f>
        <v>0.23351158645276293</v>
      </c>
      <c r="F5" s="7"/>
      <c r="G5" s="6">
        <v>19.010000000000002</v>
      </c>
      <c r="H5" s="6">
        <v>4.0999999999999996</v>
      </c>
      <c r="J5" t="s">
        <v>20</v>
      </c>
      <c r="K5" s="2">
        <f>G18</f>
        <v>13.473333333333334</v>
      </c>
      <c r="L5" s="2">
        <f>G19</f>
        <v>1.5635323256438716</v>
      </c>
      <c r="M5" s="2">
        <f>H18</f>
        <v>2.6566666666666667</v>
      </c>
      <c r="N5" s="2">
        <f>H19</f>
        <v>8.0829037686547672E-2</v>
      </c>
    </row>
    <row r="6" spans="1:14" x14ac:dyDescent="0.55000000000000004">
      <c r="A6">
        <v>16.59</v>
      </c>
      <c r="B6">
        <v>1.9024732367216273</v>
      </c>
      <c r="C6">
        <v>3</v>
      </c>
      <c r="D6">
        <f t="shared" ref="D6:D18" si="0">$B$24*C6/($B$23+C6)</f>
        <v>0.62612851832182692</v>
      </c>
      <c r="F6" s="8" t="s">
        <v>21</v>
      </c>
      <c r="G6" s="9">
        <f>AVERAGE(G3:G5)</f>
        <v>15.829999999999998</v>
      </c>
      <c r="H6" s="9">
        <f>AVERAGE(H3:H5)</f>
        <v>3.9299999999999997</v>
      </c>
      <c r="J6" t="s">
        <v>22</v>
      </c>
      <c r="K6" s="2">
        <f>G24</f>
        <v>18.25</v>
      </c>
      <c r="L6" s="2">
        <f>G25</f>
        <v>2.3662840066230486</v>
      </c>
      <c r="M6" s="2">
        <f>H24</f>
        <v>3.7100000000000004</v>
      </c>
      <c r="N6" s="2">
        <f>H25</f>
        <v>0.24637369989509827</v>
      </c>
    </row>
    <row r="7" spans="1:14" x14ac:dyDescent="0.55000000000000004">
      <c r="A7">
        <v>24.89</v>
      </c>
      <c r="B7">
        <v>2.2812905690485201</v>
      </c>
      <c r="C7">
        <v>5</v>
      </c>
      <c r="D7">
        <f t="shared" si="0"/>
        <v>0.94335093614978394</v>
      </c>
      <c r="F7" s="8" t="s">
        <v>23</v>
      </c>
      <c r="G7" s="9">
        <f>_xlfn.STDEV.S(G3:G5)</f>
        <v>3.1170338464636771</v>
      </c>
      <c r="H7" s="9">
        <f>_xlfn.STDEV.S(H3:H5)</f>
        <v>0.21377558326431939</v>
      </c>
      <c r="J7" t="s">
        <v>24</v>
      </c>
      <c r="K7" s="2">
        <f>G30</f>
        <v>18.73</v>
      </c>
      <c r="L7" s="2">
        <f>G31</f>
        <v>0.74545288248151464</v>
      </c>
      <c r="M7" s="2">
        <f>H30</f>
        <v>3.7533333333333339</v>
      </c>
      <c r="N7" s="2">
        <f>H31</f>
        <v>0.12858201014657261</v>
      </c>
    </row>
    <row r="8" spans="1:14" x14ac:dyDescent="0.55000000000000004">
      <c r="A8">
        <v>37.340000000000003</v>
      </c>
      <c r="B8">
        <v>2.7396170749025592</v>
      </c>
      <c r="C8">
        <v>7</v>
      </c>
      <c r="D8">
        <f t="shared" si="0"/>
        <v>1.204993429697766</v>
      </c>
      <c r="F8" s="4"/>
      <c r="G8" s="9"/>
      <c r="H8" s="9"/>
      <c r="J8" t="s">
        <v>25</v>
      </c>
      <c r="K8" s="2">
        <f>G37</f>
        <v>18.022500000000001</v>
      </c>
      <c r="L8" s="2">
        <f>G38</f>
        <v>2.7774613708684894</v>
      </c>
      <c r="M8" s="2">
        <f>H37</f>
        <v>3.3049999999999997</v>
      </c>
      <c r="N8" s="2">
        <f>H38</f>
        <v>4.0414518843273788E-2</v>
      </c>
    </row>
    <row r="9" spans="1:14" x14ac:dyDescent="0.55000000000000004">
      <c r="A9">
        <v>70.53</v>
      </c>
      <c r="B9">
        <v>3.2729783694077801</v>
      </c>
      <c r="C9">
        <v>10</v>
      </c>
      <c r="D9">
        <f t="shared" si="0"/>
        <v>1.5214866434378629</v>
      </c>
      <c r="F9" s="7" t="s">
        <v>19</v>
      </c>
      <c r="G9" s="9">
        <v>19.309999999999999</v>
      </c>
      <c r="H9" s="9">
        <v>3.83</v>
      </c>
      <c r="J9" t="s">
        <v>26</v>
      </c>
      <c r="K9" s="2">
        <f>G43</f>
        <v>18.189999999999998</v>
      </c>
      <c r="L9" s="2">
        <f>G44</f>
        <v>1.7407182425654075</v>
      </c>
      <c r="M9" s="2">
        <f>H43</f>
        <v>3.7433333333333336</v>
      </c>
      <c r="N9" s="2">
        <f>H44</f>
        <v>7.5055534994651299E-2</v>
      </c>
    </row>
    <row r="10" spans="1:14" x14ac:dyDescent="0.55000000000000004">
      <c r="A10">
        <v>103.71</v>
      </c>
      <c r="B10">
        <v>3.4287773356290137</v>
      </c>
      <c r="C10">
        <v>15</v>
      </c>
      <c r="D10">
        <f t="shared" si="0"/>
        <v>1.9120986052546221</v>
      </c>
      <c r="F10" s="7"/>
      <c r="G10" s="9">
        <v>16.61</v>
      </c>
      <c r="H10" s="9">
        <v>3.77</v>
      </c>
      <c r="J10" t="s">
        <v>27</v>
      </c>
      <c r="K10" s="2">
        <f>G49</f>
        <v>18</v>
      </c>
      <c r="L10" s="2">
        <f>G50</f>
        <v>3.4729382372855353</v>
      </c>
      <c r="M10" s="2">
        <f>H49</f>
        <v>3.6733333333333333</v>
      </c>
      <c r="N10" s="2">
        <f>H50</f>
        <v>0.14502873278538062</v>
      </c>
    </row>
    <row r="11" spans="1:14" x14ac:dyDescent="0.55000000000000004">
      <c r="A11">
        <v>8.3000000000000007</v>
      </c>
      <c r="B11">
        <v>1.3837540372670807</v>
      </c>
      <c r="C11">
        <v>20</v>
      </c>
      <c r="D11">
        <f t="shared" si="0"/>
        <v>2.1936924365057213</v>
      </c>
      <c r="F11" s="7"/>
      <c r="G11" s="9">
        <v>15.47</v>
      </c>
      <c r="H11" s="9">
        <v>3.82</v>
      </c>
      <c r="J11" t="s">
        <v>28</v>
      </c>
      <c r="K11" s="2">
        <f>G55</f>
        <v>33.090000000000003</v>
      </c>
      <c r="L11" s="2">
        <f>G56</f>
        <v>0.8750428560933472</v>
      </c>
      <c r="M11" s="2">
        <f>H55</f>
        <v>4.9633333333333338</v>
      </c>
      <c r="N11" s="2">
        <f>H56</f>
        <v>0.25579940057266221</v>
      </c>
    </row>
    <row r="12" spans="1:14" x14ac:dyDescent="0.55000000000000004">
      <c r="A12">
        <v>16.59</v>
      </c>
      <c r="B12">
        <v>2.1345559038662487</v>
      </c>
      <c r="C12">
        <v>30</v>
      </c>
      <c r="D12">
        <f t="shared" si="0"/>
        <v>2.5725507309622517</v>
      </c>
      <c r="F12" s="8" t="s">
        <v>21</v>
      </c>
      <c r="G12" s="9">
        <f>AVERAGE(G9:G11)</f>
        <v>17.13</v>
      </c>
      <c r="H12" s="9">
        <f>AVERAGE(H9:H11)</f>
        <v>3.8066666666666666</v>
      </c>
      <c r="J12" t="s">
        <v>29</v>
      </c>
      <c r="K12" s="2">
        <f>G66</f>
        <v>18.143333333333334</v>
      </c>
      <c r="L12" s="2">
        <f>G67</f>
        <v>2.1322366973048128</v>
      </c>
      <c r="M12" s="2">
        <f>H66</f>
        <v>3.0500000000000003</v>
      </c>
      <c r="N12" s="2">
        <f>H67</f>
        <v>0.23643180835073788</v>
      </c>
    </row>
    <row r="13" spans="1:14" x14ac:dyDescent="0.55000000000000004">
      <c r="A13">
        <v>24.89</v>
      </c>
      <c r="B13">
        <v>2.5120357142857141</v>
      </c>
      <c r="C13">
        <v>40</v>
      </c>
      <c r="D13">
        <f t="shared" si="0"/>
        <v>2.815690488984417</v>
      </c>
      <c r="F13" s="8" t="s">
        <v>23</v>
      </c>
      <c r="G13" s="9">
        <f>_xlfn.STDEV.S(G9:G11)</f>
        <v>1.9721054738527541</v>
      </c>
      <c r="H13" s="9">
        <f>_xlfn.STDEV.S(H9:H11)</f>
        <v>3.2145502536643167E-2</v>
      </c>
      <c r="J13" t="s">
        <v>30</v>
      </c>
      <c r="K13" s="2">
        <f>G60</f>
        <v>18.965</v>
      </c>
      <c r="L13" s="2">
        <f>G61</f>
        <v>7.4882608127655423</v>
      </c>
      <c r="M13" s="2">
        <f>H60</f>
        <v>1.605</v>
      </c>
      <c r="N13" s="2">
        <f>H61</f>
        <v>0.34648232278140956</v>
      </c>
    </row>
    <row r="14" spans="1:14" x14ac:dyDescent="0.55000000000000004">
      <c r="A14">
        <v>37.340000000000003</v>
      </c>
      <c r="B14">
        <v>2.7078886756238001</v>
      </c>
      <c r="C14">
        <v>50</v>
      </c>
      <c r="D14">
        <f t="shared" si="0"/>
        <v>2.9849612638614613</v>
      </c>
      <c r="F14" s="4"/>
      <c r="G14" s="2"/>
      <c r="H14" s="2"/>
      <c r="J14" t="s">
        <v>31</v>
      </c>
      <c r="K14" s="2">
        <f>G72</f>
        <v>13.01</v>
      </c>
      <c r="L14" s="2">
        <f>G73</f>
        <v>3.3619785841078667</v>
      </c>
      <c r="M14" s="2">
        <f>H72</f>
        <v>1.6633333333333333</v>
      </c>
      <c r="N14" s="2">
        <f>H73</f>
        <v>0.18502252115170559</v>
      </c>
    </row>
    <row r="15" spans="1:14" x14ac:dyDescent="0.55000000000000004">
      <c r="A15">
        <v>70.53</v>
      </c>
      <c r="B15">
        <v>3.0840669144981407</v>
      </c>
      <c r="C15">
        <v>70</v>
      </c>
      <c r="D15">
        <f t="shared" si="0"/>
        <v>3.205173016427822</v>
      </c>
      <c r="F15" s="7" t="s">
        <v>20</v>
      </c>
      <c r="G15" s="9">
        <v>12.11</v>
      </c>
      <c r="H15" s="9">
        <v>2.61</v>
      </c>
    </row>
    <row r="16" spans="1:14" x14ac:dyDescent="0.55000000000000004">
      <c r="A16">
        <v>103.71</v>
      </c>
      <c r="B16">
        <v>3.3093358490566041</v>
      </c>
      <c r="C16">
        <v>90</v>
      </c>
      <c r="D16">
        <f t="shared" si="0"/>
        <v>3.3421525087404329</v>
      </c>
      <c r="F16" s="7"/>
      <c r="G16" s="9">
        <v>13.13</v>
      </c>
      <c r="H16" s="9">
        <v>2.61</v>
      </c>
    </row>
    <row r="17" spans="1:13" x14ac:dyDescent="0.55000000000000004">
      <c r="A17">
        <v>8.3000000000000007</v>
      </c>
      <c r="B17">
        <v>1.3802036709314014</v>
      </c>
      <c r="C17">
        <v>110</v>
      </c>
      <c r="D17">
        <f t="shared" si="0"/>
        <v>3.4355876976873558</v>
      </c>
      <c r="F17" s="7"/>
      <c r="G17" s="9">
        <v>15.18</v>
      </c>
      <c r="H17" s="9">
        <v>2.75</v>
      </c>
    </row>
    <row r="18" spans="1:13" x14ac:dyDescent="0.55000000000000004">
      <c r="A18">
        <v>16.59</v>
      </c>
      <c r="B18">
        <v>2.1142877808979001</v>
      </c>
      <c r="C18">
        <v>130</v>
      </c>
      <c r="D18">
        <f t="shared" si="0"/>
        <v>3.5033943632997326</v>
      </c>
      <c r="F18" s="8" t="s">
        <v>21</v>
      </c>
      <c r="G18" s="9">
        <f>AVERAGE(G15:G17)</f>
        <v>13.473333333333334</v>
      </c>
      <c r="H18" s="9">
        <f>AVERAGE(H15:H17)</f>
        <v>2.6566666666666667</v>
      </c>
    </row>
    <row r="19" spans="1:13" x14ac:dyDescent="0.55000000000000004">
      <c r="A19">
        <v>24.89</v>
      </c>
      <c r="B19">
        <v>2.4829942774874176</v>
      </c>
      <c r="F19" s="8" t="s">
        <v>23</v>
      </c>
      <c r="G19" s="9">
        <f>_xlfn.STDEV.S(G15:G17)</f>
        <v>1.5635323256438716</v>
      </c>
      <c r="H19" s="9">
        <f>_xlfn.STDEV.S(H15:H17)</f>
        <v>8.0829037686547672E-2</v>
      </c>
      <c r="J19" s="5"/>
      <c r="K19" s="6"/>
      <c r="L19" s="6"/>
      <c r="M19" s="6"/>
    </row>
    <row r="20" spans="1:13" x14ac:dyDescent="0.55000000000000004">
      <c r="A20">
        <v>37.340000000000003</v>
      </c>
      <c r="B20">
        <v>2.7260112684118463</v>
      </c>
      <c r="F20" s="4"/>
      <c r="G20" s="10"/>
      <c r="H20" s="10"/>
      <c r="K20" s="2"/>
      <c r="L20" s="2"/>
      <c r="M20" s="2"/>
    </row>
    <row r="21" spans="1:13" x14ac:dyDescent="0.55000000000000004">
      <c r="A21">
        <v>70.53</v>
      </c>
      <c r="B21">
        <v>3.3469291186870982</v>
      </c>
      <c r="F21" s="7" t="s">
        <v>22</v>
      </c>
      <c r="G21" s="9">
        <v>20.76</v>
      </c>
      <c r="H21" s="9">
        <v>3.45</v>
      </c>
      <c r="K21" s="2"/>
      <c r="L21" s="2"/>
      <c r="M21" s="2"/>
    </row>
    <row r="22" spans="1:13" x14ac:dyDescent="0.55000000000000004">
      <c r="A22">
        <v>103.71</v>
      </c>
      <c r="B22">
        <v>3.4840357381918592</v>
      </c>
      <c r="F22" s="7"/>
      <c r="G22" s="9">
        <v>17.93</v>
      </c>
      <c r="H22" s="9">
        <v>3.74</v>
      </c>
      <c r="K22" s="2"/>
      <c r="L22" s="2"/>
      <c r="M22" s="2"/>
    </row>
    <row r="23" spans="1:13" ht="16.8" x14ac:dyDescent="0.75">
      <c r="A23" t="s">
        <v>3</v>
      </c>
      <c r="B23">
        <v>15.829999999999998</v>
      </c>
      <c r="F23" s="7"/>
      <c r="G23" s="9">
        <v>16.059999999999999</v>
      </c>
      <c r="H23" s="9">
        <v>3.94</v>
      </c>
      <c r="K23" s="2"/>
      <c r="L23" s="2"/>
      <c r="M23" s="2"/>
    </row>
    <row r="24" spans="1:13" ht="17.7" x14ac:dyDescent="0.75">
      <c r="A24" t="s">
        <v>4</v>
      </c>
      <c r="B24">
        <v>3.9299999999999997</v>
      </c>
      <c r="F24" s="8" t="s">
        <v>21</v>
      </c>
      <c r="G24" s="9">
        <f>AVERAGE(G21:G23)</f>
        <v>18.25</v>
      </c>
      <c r="H24" s="9">
        <f>AVERAGE(H21:H23)</f>
        <v>3.7100000000000004</v>
      </c>
      <c r="K24" s="2"/>
      <c r="L24" s="2"/>
      <c r="M24" s="2"/>
    </row>
    <row r="25" spans="1:13" x14ac:dyDescent="0.55000000000000004">
      <c r="F25" s="8" t="s">
        <v>23</v>
      </c>
      <c r="G25" s="9">
        <f>_xlfn.STDEV.S(G21:G23)</f>
        <v>2.3662840066230486</v>
      </c>
      <c r="H25" s="9">
        <f>_xlfn.STDEV.S(H21:H23)</f>
        <v>0.24637369989509827</v>
      </c>
      <c r="K25" s="2"/>
      <c r="M25" s="2"/>
    </row>
    <row r="26" spans="1:13" x14ac:dyDescent="0.55000000000000004">
      <c r="A26" t="s">
        <v>7</v>
      </c>
      <c r="F26" s="4"/>
      <c r="G26" s="9"/>
      <c r="H26" s="9"/>
    </row>
    <row r="27" spans="1:13" x14ac:dyDescent="0.55000000000000004">
      <c r="A27" s="3" t="s">
        <v>1</v>
      </c>
      <c r="B27" s="3"/>
      <c r="C27" s="3" t="s">
        <v>2</v>
      </c>
      <c r="D27" s="3"/>
      <c r="F27" s="7" t="s">
        <v>24</v>
      </c>
      <c r="G27" s="9">
        <v>19.489999999999998</v>
      </c>
      <c r="H27" s="9">
        <v>3.66</v>
      </c>
      <c r="K27" s="5"/>
      <c r="L27" s="5"/>
      <c r="M27" s="5"/>
    </row>
    <row r="28" spans="1:13" ht="16.8" x14ac:dyDescent="0.75">
      <c r="A28" t="s">
        <v>11</v>
      </c>
      <c r="B28" t="s">
        <v>0</v>
      </c>
      <c r="C28" t="s">
        <v>11</v>
      </c>
      <c r="D28" t="s">
        <v>0</v>
      </c>
      <c r="F28" s="7"/>
      <c r="G28" s="9">
        <v>18</v>
      </c>
      <c r="H28" s="9">
        <v>3.9</v>
      </c>
      <c r="M28" s="1"/>
    </row>
    <row r="29" spans="1:13" x14ac:dyDescent="0.55000000000000004">
      <c r="A29" s="2">
        <v>12.863080098698632</v>
      </c>
      <c r="B29">
        <v>1.6042504870336216</v>
      </c>
      <c r="C29">
        <v>1</v>
      </c>
      <c r="D29">
        <f>$B$48*C29/($B$47+C29)</f>
        <v>0.20996506710792426</v>
      </c>
      <c r="F29" s="7"/>
      <c r="G29" s="9">
        <v>18.7</v>
      </c>
      <c r="H29" s="9">
        <v>3.7</v>
      </c>
      <c r="M29" s="1"/>
    </row>
    <row r="30" spans="1:13" x14ac:dyDescent="0.55000000000000004">
      <c r="A30" s="2">
        <v>21.157057244378372</v>
      </c>
      <c r="B30">
        <v>2.1155345045375418</v>
      </c>
      <c r="C30">
        <v>3</v>
      </c>
      <c r="D30">
        <f t="shared" ref="D30:D42" si="1">$B$48*C30/($B$47+C30)</f>
        <v>0.5673124689518132</v>
      </c>
      <c r="F30" s="8" t="s">
        <v>21</v>
      </c>
      <c r="G30" s="9">
        <f>AVERAGE(G27:G29)</f>
        <v>18.73</v>
      </c>
      <c r="H30" s="9">
        <f>AVERAGE(H27:H29)</f>
        <v>3.7533333333333339</v>
      </c>
      <c r="M30" s="1"/>
    </row>
    <row r="31" spans="1:13" x14ac:dyDescent="0.55000000000000004">
      <c r="A31" s="2">
        <v>29.456738638438907</v>
      </c>
      <c r="B31">
        <v>2.4534526299549437</v>
      </c>
      <c r="C31">
        <v>5</v>
      </c>
      <c r="D31">
        <f t="shared" si="1"/>
        <v>0.86006928754330469</v>
      </c>
      <c r="F31" s="8" t="s">
        <v>23</v>
      </c>
      <c r="G31" s="9">
        <f>_xlfn.STDEV.S(G27:G29)</f>
        <v>0.74545288248151464</v>
      </c>
      <c r="H31" s="9">
        <f>_xlfn.STDEV.S(H27:H29)</f>
        <v>0.12858201014657261</v>
      </c>
      <c r="M31" s="1"/>
    </row>
    <row r="32" spans="1:13" x14ac:dyDescent="0.55000000000000004">
      <c r="A32" s="2">
        <v>41.897704356958521</v>
      </c>
      <c r="B32">
        <v>2.7079726858773463</v>
      </c>
      <c r="C32">
        <v>7</v>
      </c>
      <c r="D32">
        <f t="shared" si="1"/>
        <v>1.1042961735046277</v>
      </c>
      <c r="F32" s="4"/>
      <c r="G32" s="9"/>
      <c r="H32" s="9"/>
      <c r="M32" s="1"/>
    </row>
    <row r="33" spans="1:13" x14ac:dyDescent="0.55000000000000004">
      <c r="A33" s="2">
        <v>75.090725684819859</v>
      </c>
      <c r="B33">
        <v>3.0764662167491341</v>
      </c>
      <c r="C33">
        <v>10</v>
      </c>
      <c r="D33">
        <f t="shared" si="1"/>
        <v>1.4031207765081704</v>
      </c>
      <c r="F33" s="7" t="s">
        <v>25</v>
      </c>
      <c r="G33" s="9">
        <v>16.600000000000001</v>
      </c>
      <c r="H33" s="9">
        <v>3.36</v>
      </c>
      <c r="M33" s="1"/>
    </row>
    <row r="34" spans="1:13" x14ac:dyDescent="0.55000000000000004">
      <c r="A34" s="2">
        <v>108.27804276430041</v>
      </c>
      <c r="B34">
        <v>3.2497475309568897</v>
      </c>
      <c r="C34">
        <v>15</v>
      </c>
      <c r="D34">
        <f t="shared" si="1"/>
        <v>1.7771553065670715</v>
      </c>
      <c r="F34" s="7"/>
      <c r="G34" s="9">
        <v>16.34</v>
      </c>
      <c r="H34" s="9">
        <v>3.27</v>
      </c>
      <c r="M34" s="1"/>
    </row>
    <row r="35" spans="1:13" x14ac:dyDescent="0.55000000000000004">
      <c r="A35" s="2">
        <v>12.863080098698632</v>
      </c>
      <c r="B35">
        <v>1.7127313595849671</v>
      </c>
      <c r="C35">
        <v>20</v>
      </c>
      <c r="D35">
        <f t="shared" si="1"/>
        <v>2.0504533620612264</v>
      </c>
      <c r="F35" s="7"/>
      <c r="G35" s="9">
        <v>16.98</v>
      </c>
      <c r="H35" s="9">
        <v>3.31</v>
      </c>
      <c r="M35" s="1"/>
    </row>
    <row r="36" spans="1:13" x14ac:dyDescent="0.55000000000000004">
      <c r="A36" s="2">
        <v>21.157057244378372</v>
      </c>
      <c r="B36">
        <v>2.2277176836042698</v>
      </c>
      <c r="C36">
        <v>30</v>
      </c>
      <c r="D36">
        <f t="shared" si="1"/>
        <v>2.4230850838107365</v>
      </c>
      <c r="F36" s="7"/>
      <c r="G36" s="9">
        <v>22.17</v>
      </c>
      <c r="H36" s="9">
        <v>3.28</v>
      </c>
      <c r="M36" s="1"/>
    </row>
    <row r="37" spans="1:13" x14ac:dyDescent="0.55000000000000004">
      <c r="A37" s="2">
        <v>29.456738638438907</v>
      </c>
      <c r="B37">
        <v>2.5056612203433599</v>
      </c>
      <c r="C37">
        <v>40</v>
      </c>
      <c r="D37">
        <f t="shared" si="1"/>
        <v>2.6652663515957755</v>
      </c>
      <c r="F37" s="8" t="s">
        <v>21</v>
      </c>
      <c r="G37" s="9">
        <f>AVERAGE(G33:G36)</f>
        <v>18.022500000000001</v>
      </c>
      <c r="H37" s="9">
        <f>AVERAGE(H33:H36)</f>
        <v>3.3049999999999997</v>
      </c>
      <c r="M37" s="1"/>
    </row>
    <row r="38" spans="1:13" x14ac:dyDescent="0.55000000000000004">
      <c r="A38" s="2">
        <v>41.897704356958521</v>
      </c>
      <c r="B38">
        <v>2.7595870253631753</v>
      </c>
      <c r="C38">
        <v>50</v>
      </c>
      <c r="D38">
        <f t="shared" si="1"/>
        <v>2.8352947018223351</v>
      </c>
      <c r="F38" s="8" t="s">
        <v>23</v>
      </c>
      <c r="G38" s="9">
        <f>_xlfn.STDEV.S(G33:G36)</f>
        <v>2.7774613708684894</v>
      </c>
      <c r="H38" s="9">
        <f>_xlfn.STDEV.S(H33:H36)</f>
        <v>4.0414518843273788E-2</v>
      </c>
      <c r="M38" s="1"/>
    </row>
    <row r="39" spans="1:13" x14ac:dyDescent="0.55000000000000004">
      <c r="A39" s="2">
        <v>75.090725684819859</v>
      </c>
      <c r="B39">
        <v>3.2550053827775889</v>
      </c>
      <c r="C39">
        <v>70</v>
      </c>
      <c r="D39">
        <f t="shared" si="1"/>
        <v>3.0582654271395233</v>
      </c>
      <c r="F39" s="4"/>
      <c r="G39" s="10"/>
      <c r="H39" s="10"/>
      <c r="M39" s="1"/>
    </row>
    <row r="40" spans="1:13" x14ac:dyDescent="0.55000000000000004">
      <c r="A40" s="2">
        <v>108.27804276430041</v>
      </c>
      <c r="B40">
        <v>3.2745607228404765</v>
      </c>
      <c r="C40">
        <v>90</v>
      </c>
      <c r="D40">
        <f t="shared" si="1"/>
        <v>3.1979837580509667</v>
      </c>
      <c r="F40" s="7" t="s">
        <v>26</v>
      </c>
      <c r="G40" s="9">
        <v>16.18</v>
      </c>
      <c r="H40" s="9">
        <v>3.82</v>
      </c>
      <c r="M40" s="1"/>
    </row>
    <row r="41" spans="1:13" x14ac:dyDescent="0.55000000000000004">
      <c r="A41" s="2">
        <v>12.863080098698632</v>
      </c>
      <c r="B41">
        <v>1.70908520428884</v>
      </c>
      <c r="C41">
        <v>110</v>
      </c>
      <c r="D41">
        <f t="shared" si="1"/>
        <v>3.2937413146647789</v>
      </c>
      <c r="F41" s="7"/>
      <c r="G41" s="9">
        <v>19.2</v>
      </c>
      <c r="H41" s="9">
        <v>3.74</v>
      </c>
      <c r="M41" s="1"/>
    </row>
    <row r="42" spans="1:13" x14ac:dyDescent="0.55000000000000004">
      <c r="A42" s="2">
        <v>21.157057244378372</v>
      </c>
      <c r="B42">
        <v>1.7233325261222674</v>
      </c>
      <c r="C42">
        <v>130</v>
      </c>
      <c r="D42">
        <f t="shared" si="1"/>
        <v>3.3634654160719548</v>
      </c>
      <c r="F42" s="7"/>
      <c r="G42" s="9">
        <v>19.190000000000001</v>
      </c>
      <c r="H42" s="9">
        <v>3.67</v>
      </c>
      <c r="M42" s="1"/>
    </row>
    <row r="43" spans="1:13" x14ac:dyDescent="0.55000000000000004">
      <c r="A43" s="2">
        <v>29.456738638438907</v>
      </c>
      <c r="B43">
        <v>2.4140237791310928</v>
      </c>
      <c r="F43" s="8" t="s">
        <v>21</v>
      </c>
      <c r="G43" s="9">
        <f>AVERAGE(G40:G42)</f>
        <v>18.189999999999998</v>
      </c>
      <c r="H43" s="9">
        <f>AVERAGE(H40:H42)</f>
        <v>3.7433333333333336</v>
      </c>
      <c r="M43" s="1"/>
    </row>
    <row r="44" spans="1:13" x14ac:dyDescent="0.55000000000000004">
      <c r="A44" s="2">
        <v>41.897704356958521</v>
      </c>
      <c r="B44">
        <v>2.6503511158086273</v>
      </c>
      <c r="F44" s="8" t="s">
        <v>23</v>
      </c>
      <c r="G44" s="9">
        <f>_xlfn.STDEV.S(G40:G42)</f>
        <v>1.7407182425654075</v>
      </c>
      <c r="H44" s="9">
        <f>_xlfn.STDEV.S(H40:H42)</f>
        <v>7.5055534994651299E-2</v>
      </c>
    </row>
    <row r="45" spans="1:13" x14ac:dyDescent="0.55000000000000004">
      <c r="A45" s="2">
        <v>75.090725684819859</v>
      </c>
      <c r="B45">
        <v>3.0518916129286309</v>
      </c>
      <c r="F45" s="4"/>
      <c r="G45" s="10"/>
      <c r="H45" s="10"/>
      <c r="M45" s="1"/>
    </row>
    <row r="46" spans="1:13" x14ac:dyDescent="0.55000000000000004">
      <c r="A46" s="2">
        <v>108.27804276430041</v>
      </c>
      <c r="B46">
        <v>3.2567745230312388</v>
      </c>
      <c r="F46" s="7" t="s">
        <v>27</v>
      </c>
      <c r="G46" s="9">
        <v>14.97</v>
      </c>
      <c r="H46" s="9">
        <v>3.53</v>
      </c>
      <c r="M46" s="1"/>
    </row>
    <row r="47" spans="1:13" ht="16.8" x14ac:dyDescent="0.75">
      <c r="A47" t="s">
        <v>3</v>
      </c>
      <c r="B47">
        <v>17.13</v>
      </c>
      <c r="F47" s="7"/>
      <c r="G47" s="9">
        <v>17.239999999999998</v>
      </c>
      <c r="H47" s="9">
        <v>3.82</v>
      </c>
      <c r="M47" s="1"/>
    </row>
    <row r="48" spans="1:13" ht="17.7" x14ac:dyDescent="0.75">
      <c r="A48" t="s">
        <v>4</v>
      </c>
      <c r="B48" s="1">
        <v>3.8066666666666666</v>
      </c>
      <c r="F48" s="7"/>
      <c r="G48" s="9">
        <v>21.79</v>
      </c>
      <c r="H48" s="9">
        <v>3.67</v>
      </c>
      <c r="M48" s="1"/>
    </row>
    <row r="49" spans="1:13" x14ac:dyDescent="0.55000000000000004">
      <c r="F49" s="8" t="s">
        <v>21</v>
      </c>
      <c r="G49" s="9">
        <f>AVERAGE(G46:G48)</f>
        <v>18</v>
      </c>
      <c r="H49" s="9">
        <f>AVERAGE(H46:H48)</f>
        <v>3.6733333333333333</v>
      </c>
      <c r="M49" s="1"/>
    </row>
    <row r="50" spans="1:13" x14ac:dyDescent="0.55000000000000004">
      <c r="A50" t="s">
        <v>8</v>
      </c>
      <c r="F50" s="8" t="s">
        <v>23</v>
      </c>
      <c r="G50" s="9">
        <f>_xlfn.STDEV.S(G46:G48)</f>
        <v>3.4729382372855353</v>
      </c>
      <c r="H50" s="9">
        <f>_xlfn.STDEV.S(H46:H48)</f>
        <v>0.14502873278538062</v>
      </c>
      <c r="M50" s="1"/>
    </row>
    <row r="51" spans="1:13" x14ac:dyDescent="0.55000000000000004">
      <c r="A51" s="3" t="s">
        <v>1</v>
      </c>
      <c r="B51" s="3"/>
      <c r="C51" s="3" t="s">
        <v>2</v>
      </c>
      <c r="D51" s="3"/>
      <c r="F51" s="4"/>
      <c r="G51" s="10"/>
      <c r="H51" s="10"/>
      <c r="M51" s="1"/>
    </row>
    <row r="52" spans="1:13" ht="16.8" x14ac:dyDescent="0.75">
      <c r="A52" t="s">
        <v>11</v>
      </c>
      <c r="B52" t="s">
        <v>0</v>
      </c>
      <c r="C52" t="s">
        <v>11</v>
      </c>
      <c r="D52" t="s">
        <v>0</v>
      </c>
      <c r="F52" s="7" t="s">
        <v>28</v>
      </c>
      <c r="G52" s="9">
        <v>32.36</v>
      </c>
      <c r="H52" s="9">
        <v>4.67</v>
      </c>
      <c r="M52" s="1"/>
    </row>
    <row r="53" spans="1:13" x14ac:dyDescent="0.55000000000000004">
      <c r="A53" s="2">
        <v>12.863080098698632</v>
      </c>
      <c r="B53">
        <v>1.2723821872485022</v>
      </c>
      <c r="C53">
        <v>1</v>
      </c>
      <c r="D53">
        <f>$B$72*C53/($B$71+C53)</f>
        <v>0.14559499364427494</v>
      </c>
      <c r="F53" s="7"/>
      <c r="G53" s="9">
        <v>32.85</v>
      </c>
      <c r="H53" s="9">
        <v>5.08</v>
      </c>
      <c r="M53" s="1"/>
    </row>
    <row r="54" spans="1:13" x14ac:dyDescent="0.55000000000000004">
      <c r="A54" s="2">
        <v>21.157057244378372</v>
      </c>
      <c r="B54">
        <v>2.0021837109675609</v>
      </c>
      <c r="C54">
        <v>3</v>
      </c>
      <c r="D54">
        <f t="shared" ref="D54:D66" si="2">$B$72*C54/($B$71+C54)</f>
        <v>0.41257966195622053</v>
      </c>
      <c r="F54" s="7"/>
      <c r="G54" s="9">
        <v>34.06</v>
      </c>
      <c r="H54" s="9">
        <v>5.14</v>
      </c>
      <c r="M54" s="1"/>
    </row>
    <row r="55" spans="1:13" x14ac:dyDescent="0.55000000000000004">
      <c r="A55" s="2">
        <v>29.456738638438907</v>
      </c>
      <c r="B55">
        <v>2.1277833837874205</v>
      </c>
      <c r="C55">
        <v>5</v>
      </c>
      <c r="D55">
        <f t="shared" si="2"/>
        <v>0.65152708497418399</v>
      </c>
      <c r="F55" s="8" t="s">
        <v>21</v>
      </c>
      <c r="G55" s="9">
        <f>AVERAGE(G52:G54)</f>
        <v>33.090000000000003</v>
      </c>
      <c r="H55" s="9">
        <f>AVERAGE(H52:H54)</f>
        <v>4.9633333333333338</v>
      </c>
      <c r="M55" s="1"/>
    </row>
    <row r="56" spans="1:13" x14ac:dyDescent="0.55000000000000004">
      <c r="A56" s="2">
        <v>41.897704356958521</v>
      </c>
      <c r="B56">
        <v>2.6153343465823315</v>
      </c>
      <c r="C56">
        <v>7</v>
      </c>
      <c r="D56">
        <f t="shared" si="2"/>
        <v>0.86663340816496226</v>
      </c>
      <c r="F56" s="8" t="s">
        <v>23</v>
      </c>
      <c r="G56" s="9">
        <f>_xlfn.STDEV.S(G52:G54)</f>
        <v>0.8750428560933472</v>
      </c>
      <c r="H56" s="9">
        <f>_xlfn.STDEV.S(H52:H54)</f>
        <v>0.25579940057266221</v>
      </c>
    </row>
    <row r="57" spans="1:13" x14ac:dyDescent="0.55000000000000004">
      <c r="A57" s="2">
        <v>75.090725684819859</v>
      </c>
      <c r="B57">
        <v>3.2925985503680857</v>
      </c>
      <c r="C57">
        <v>10</v>
      </c>
      <c r="D57">
        <f t="shared" si="2"/>
        <v>1.1518527113792838</v>
      </c>
      <c r="F57" s="4"/>
      <c r="G57" s="9"/>
      <c r="H57" s="9"/>
    </row>
    <row r="58" spans="1:13" x14ac:dyDescent="0.55000000000000004">
      <c r="A58" s="2">
        <v>108.27804276430041</v>
      </c>
      <c r="B58">
        <v>3.587253022446506</v>
      </c>
      <c r="C58">
        <v>15</v>
      </c>
      <c r="D58">
        <f t="shared" si="2"/>
        <v>1.5481389062175088</v>
      </c>
      <c r="F58" s="7" t="s">
        <v>30</v>
      </c>
      <c r="G58" s="9">
        <v>24.26</v>
      </c>
      <c r="H58" s="9">
        <v>1.85</v>
      </c>
    </row>
    <row r="59" spans="1:13" x14ac:dyDescent="0.55000000000000004">
      <c r="A59" s="2">
        <v>12.863080098698632</v>
      </c>
      <c r="B59">
        <v>1.4477766274850234</v>
      </c>
      <c r="C59">
        <v>20</v>
      </c>
      <c r="D59">
        <f t="shared" si="2"/>
        <v>1.8697808752432976</v>
      </c>
      <c r="F59" s="7"/>
      <c r="G59" s="9">
        <v>13.67</v>
      </c>
      <c r="H59" s="9">
        <v>1.36</v>
      </c>
    </row>
    <row r="60" spans="1:13" x14ac:dyDescent="0.55000000000000004">
      <c r="A60" s="2">
        <v>21.157057244378372</v>
      </c>
      <c r="B60">
        <v>1.9587643517988702</v>
      </c>
      <c r="C60">
        <v>30</v>
      </c>
      <c r="D60">
        <f t="shared" si="2"/>
        <v>2.3601204628308765</v>
      </c>
      <c r="F60" s="8" t="s">
        <v>21</v>
      </c>
      <c r="G60" s="9">
        <f>AVERAGE(G57:G59)</f>
        <v>18.965</v>
      </c>
      <c r="H60" s="9">
        <f>AVERAGE(H57:H59)</f>
        <v>1.605</v>
      </c>
    </row>
    <row r="61" spans="1:13" x14ac:dyDescent="0.55000000000000004">
      <c r="A61" s="2">
        <v>29.456738638438907</v>
      </c>
      <c r="B61">
        <v>2.3962553451359261</v>
      </c>
      <c r="C61">
        <v>40</v>
      </c>
      <c r="D61">
        <f t="shared" si="2"/>
        <v>2.7162858576184616</v>
      </c>
      <c r="F61" s="8" t="s">
        <v>23</v>
      </c>
      <c r="G61" s="9">
        <f>_xlfn.STDEV.S(G57:G59)</f>
        <v>7.4882608127655423</v>
      </c>
      <c r="H61" s="9">
        <f>_xlfn.STDEV.S(H57:H59)</f>
        <v>0.34648232278140956</v>
      </c>
    </row>
    <row r="62" spans="1:13" x14ac:dyDescent="0.55000000000000004">
      <c r="A62" s="2">
        <v>41.897704356958521</v>
      </c>
      <c r="B62">
        <v>2.9197838035430883</v>
      </c>
      <c r="C62">
        <v>50</v>
      </c>
      <c r="D62">
        <f t="shared" si="2"/>
        <v>2.9867212259798612</v>
      </c>
      <c r="F62" s="4"/>
      <c r="G62" s="10"/>
      <c r="H62" s="10"/>
    </row>
    <row r="63" spans="1:13" x14ac:dyDescent="0.55000000000000004">
      <c r="A63" s="2">
        <v>75.090725684819859</v>
      </c>
      <c r="B63">
        <v>3.455462302749833</v>
      </c>
      <c r="C63">
        <v>70</v>
      </c>
      <c r="D63">
        <f t="shared" si="2"/>
        <v>3.3701943285802054</v>
      </c>
      <c r="F63" s="7" t="s">
        <v>29</v>
      </c>
      <c r="G63" s="9">
        <v>19.87</v>
      </c>
      <c r="H63" s="9">
        <v>2.8</v>
      </c>
    </row>
    <row r="64" spans="1:13" x14ac:dyDescent="0.55000000000000004">
      <c r="A64" s="2">
        <v>108.27804276430041</v>
      </c>
      <c r="B64">
        <v>3.9378669513689473</v>
      </c>
      <c r="C64">
        <v>90</v>
      </c>
      <c r="D64">
        <f t="shared" si="2"/>
        <v>3.6290519132342189</v>
      </c>
      <c r="F64" s="7"/>
      <c r="G64" s="9">
        <v>18.8</v>
      </c>
      <c r="H64" s="9">
        <v>3.27</v>
      </c>
    </row>
    <row r="65" spans="1:8" x14ac:dyDescent="0.55000000000000004">
      <c r="A65" s="2">
        <v>12.863080098698632</v>
      </c>
      <c r="B65">
        <v>1.4062459534353713</v>
      </c>
      <c r="C65">
        <v>110</v>
      </c>
      <c r="D65">
        <f t="shared" si="2"/>
        <v>3.8155473245276865</v>
      </c>
      <c r="F65" s="7"/>
      <c r="G65" s="9">
        <v>15.76</v>
      </c>
      <c r="H65" s="9">
        <v>3.08</v>
      </c>
    </row>
    <row r="66" spans="1:8" x14ac:dyDescent="0.55000000000000004">
      <c r="A66" s="2">
        <v>21.157057244378372</v>
      </c>
      <c r="B66">
        <v>1.9547897563802603</v>
      </c>
      <c r="C66">
        <v>130</v>
      </c>
      <c r="D66">
        <f t="shared" si="2"/>
        <v>3.9563022462035278</v>
      </c>
      <c r="F66" s="8" t="s">
        <v>21</v>
      </c>
      <c r="G66" s="9">
        <f>AVERAGE(G63:G65)</f>
        <v>18.143333333333334</v>
      </c>
      <c r="H66" s="9">
        <f>AVERAGE(H63:H65)</f>
        <v>3.0500000000000003</v>
      </c>
    </row>
    <row r="67" spans="1:8" x14ac:dyDescent="0.55000000000000004">
      <c r="A67" s="2">
        <v>29.456738638438907</v>
      </c>
      <c r="B67">
        <v>2.30791918623799</v>
      </c>
      <c r="F67" s="8" t="s">
        <v>23</v>
      </c>
      <c r="G67" s="9">
        <f>_xlfn.STDEV.S(G63:G65)</f>
        <v>2.1322366973048128</v>
      </c>
      <c r="H67" s="9">
        <f>_xlfn.STDEV.S(H63:H65)</f>
        <v>0.23643180835073788</v>
      </c>
    </row>
    <row r="68" spans="1:8" x14ac:dyDescent="0.55000000000000004">
      <c r="A68" s="2">
        <v>41.897704356958521</v>
      </c>
      <c r="B68">
        <v>2.9340192936312657</v>
      </c>
      <c r="F68" s="4"/>
      <c r="G68" s="10"/>
      <c r="H68" s="10"/>
    </row>
    <row r="69" spans="1:8" x14ac:dyDescent="0.55000000000000004">
      <c r="A69" s="2">
        <v>75.090725684819859</v>
      </c>
      <c r="B69">
        <v>3.5979784858798949</v>
      </c>
      <c r="F69" s="7" t="s">
        <v>31</v>
      </c>
      <c r="G69" s="9">
        <v>10.81</v>
      </c>
      <c r="H69" s="9">
        <v>1.45</v>
      </c>
    </row>
    <row r="70" spans="1:8" x14ac:dyDescent="0.55000000000000004">
      <c r="A70" s="2">
        <v>108.27804276430041</v>
      </c>
      <c r="B70">
        <v>3.8458989408104736</v>
      </c>
      <c r="F70" s="7"/>
      <c r="G70" s="9">
        <v>16.88</v>
      </c>
      <c r="H70" s="9">
        <v>1.78</v>
      </c>
    </row>
    <row r="71" spans="1:8" ht="16.8" x14ac:dyDescent="0.75">
      <c r="A71" t="s">
        <v>3</v>
      </c>
      <c r="B71">
        <v>33.090000000000003</v>
      </c>
      <c r="F71" s="7"/>
      <c r="G71" s="9">
        <v>11.34</v>
      </c>
      <c r="H71" s="9">
        <v>1.76</v>
      </c>
    </row>
    <row r="72" spans="1:8" ht="17.7" x14ac:dyDescent="0.75">
      <c r="A72" t="s">
        <v>4</v>
      </c>
      <c r="B72" s="1">
        <v>4.9633333333333338</v>
      </c>
      <c r="F72" s="8" t="s">
        <v>21</v>
      </c>
      <c r="G72" s="9">
        <f>AVERAGE(G69:G71)</f>
        <v>13.01</v>
      </c>
      <c r="H72" s="9">
        <f>AVERAGE(H69:H71)</f>
        <v>1.6633333333333333</v>
      </c>
    </row>
    <row r="73" spans="1:8" x14ac:dyDescent="0.55000000000000004">
      <c r="F73" s="8" t="s">
        <v>23</v>
      </c>
      <c r="G73" s="9">
        <f>_xlfn.STDEV.S(G69:G71)</f>
        <v>3.3619785841078667</v>
      </c>
      <c r="H73" s="9">
        <f>_xlfn.STDEV.S(H69:H71)</f>
        <v>0.18502252115170559</v>
      </c>
    </row>
    <row r="74" spans="1:8" x14ac:dyDescent="0.55000000000000004">
      <c r="A74" t="s">
        <v>9</v>
      </c>
    </row>
    <row r="75" spans="1:8" x14ac:dyDescent="0.55000000000000004">
      <c r="A75" s="3" t="s">
        <v>1</v>
      </c>
      <c r="B75" s="3"/>
      <c r="C75" s="3" t="s">
        <v>2</v>
      </c>
      <c r="D75" s="3"/>
    </row>
    <row r="76" spans="1:8" ht="16.8" x14ac:dyDescent="0.75">
      <c r="A76" t="s">
        <v>11</v>
      </c>
      <c r="B76" t="s">
        <v>0</v>
      </c>
      <c r="C76" t="s">
        <v>11</v>
      </c>
      <c r="D76" t="s">
        <v>0</v>
      </c>
    </row>
    <row r="77" spans="1:8" x14ac:dyDescent="0.55000000000000004">
      <c r="A77" s="2">
        <v>12.863080098698632</v>
      </c>
      <c r="B77">
        <v>1.4752477001504749</v>
      </c>
      <c r="C77">
        <v>1</v>
      </c>
      <c r="D77">
        <f>$B$96*C77/($B$95+C77)</f>
        <v>0.17374162176370087</v>
      </c>
    </row>
    <row r="78" spans="1:8" x14ac:dyDescent="0.55000000000000004">
      <c r="A78" s="2">
        <v>21.157057244378372</v>
      </c>
      <c r="B78">
        <v>1.7899907737597593</v>
      </c>
      <c r="C78">
        <v>3</v>
      </c>
      <c r="D78">
        <f t="shared" ref="D78:D90" si="3">$B$96*C78/($B$95+C78)</f>
        <v>0.47163753121655361</v>
      </c>
    </row>
    <row r="79" spans="1:8" x14ac:dyDescent="0.55000000000000004">
      <c r="A79" s="2">
        <v>29.456738638438907</v>
      </c>
      <c r="B79">
        <v>2.0709538884259122</v>
      </c>
      <c r="C79">
        <v>5</v>
      </c>
      <c r="D79">
        <f t="shared" si="3"/>
        <v>0.71777608860896935</v>
      </c>
    </row>
    <row r="80" spans="1:8" x14ac:dyDescent="0.55000000000000004">
      <c r="A80" s="2">
        <v>41.897704356958521</v>
      </c>
      <c r="B80">
        <v>2.4294579900999946</v>
      </c>
      <c r="C80">
        <v>7</v>
      </c>
      <c r="D80">
        <f t="shared" si="3"/>
        <v>0.92456788889998986</v>
      </c>
    </row>
    <row r="81" spans="1:4" x14ac:dyDescent="0.55000000000000004">
      <c r="A81" s="2">
        <v>75.090725684819859</v>
      </c>
      <c r="B81">
        <v>2.7047854204654422</v>
      </c>
      <c r="C81">
        <v>10</v>
      </c>
      <c r="D81">
        <f t="shared" si="3"/>
        <v>1.1794094031581763</v>
      </c>
    </row>
    <row r="82" spans="1:4" x14ac:dyDescent="0.55000000000000004">
      <c r="A82" s="2">
        <v>108.27804276430041</v>
      </c>
      <c r="B82">
        <v>2.8101105822264838</v>
      </c>
      <c r="C82">
        <v>15</v>
      </c>
      <c r="D82">
        <f t="shared" si="3"/>
        <v>1.5012491483079717</v>
      </c>
    </row>
    <row r="83" spans="1:4" x14ac:dyDescent="0.55000000000000004">
      <c r="A83" s="2">
        <v>12.863080098698632</v>
      </c>
      <c r="B83">
        <v>1.433156568061029</v>
      </c>
      <c r="C83">
        <v>20</v>
      </c>
      <c r="D83">
        <f t="shared" si="3"/>
        <v>1.7384443421658227</v>
      </c>
    </row>
    <row r="84" spans="1:4" x14ac:dyDescent="0.55000000000000004">
      <c r="A84" s="2">
        <v>21.157057244378372</v>
      </c>
      <c r="B84">
        <v>1.8606218090140132</v>
      </c>
      <c r="C84">
        <v>30</v>
      </c>
      <c r="D84">
        <f t="shared" si="3"/>
        <v>2.0646571919412775</v>
      </c>
    </row>
    <row r="85" spans="1:4" x14ac:dyDescent="0.55000000000000004">
      <c r="A85" s="2">
        <v>29.456738638438907</v>
      </c>
      <c r="B85">
        <v>2.043861920821636</v>
      </c>
      <c r="C85">
        <v>40</v>
      </c>
      <c r="D85">
        <f t="shared" si="3"/>
        <v>2.2784264724891203</v>
      </c>
    </row>
    <row r="86" spans="1:4" x14ac:dyDescent="0.55000000000000004">
      <c r="A86" s="2">
        <v>41.897704356958521</v>
      </c>
      <c r="B86">
        <v>2.3943055604626506</v>
      </c>
      <c r="C86">
        <v>50</v>
      </c>
      <c r="D86">
        <f t="shared" si="3"/>
        <v>2.4293432320188169</v>
      </c>
    </row>
    <row r="87" spans="1:4" x14ac:dyDescent="0.55000000000000004">
      <c r="A87" s="2">
        <v>75.090725684819859</v>
      </c>
      <c r="B87">
        <v>2.6538905981283665</v>
      </c>
      <c r="C87">
        <v>70</v>
      </c>
      <c r="D87">
        <f t="shared" si="3"/>
        <v>2.6283052628589276</v>
      </c>
    </row>
    <row r="88" spans="1:4" x14ac:dyDescent="0.55000000000000004">
      <c r="A88" s="2">
        <v>108.27804276430041</v>
      </c>
      <c r="B88">
        <v>2.8868003331712733</v>
      </c>
      <c r="C88">
        <v>90</v>
      </c>
      <c r="D88">
        <f t="shared" si="3"/>
        <v>2.7535930014580292</v>
      </c>
    </row>
    <row r="89" spans="1:4" x14ac:dyDescent="0.55000000000000004">
      <c r="A89" s="2">
        <v>12.863080098698632</v>
      </c>
      <c r="B89">
        <v>1.2253617868876765</v>
      </c>
      <c r="C89">
        <v>110</v>
      </c>
      <c r="D89">
        <f t="shared" si="3"/>
        <v>2.8397352027963829</v>
      </c>
    </row>
    <row r="90" spans="1:4" x14ac:dyDescent="0.55000000000000004">
      <c r="A90" s="2">
        <v>21.157057244378372</v>
      </c>
      <c r="B90">
        <v>1.5641133057890351</v>
      </c>
      <c r="C90">
        <v>130</v>
      </c>
      <c r="D90">
        <f t="shared" si="3"/>
        <v>2.9025992670033269</v>
      </c>
    </row>
    <row r="91" spans="1:4" x14ac:dyDescent="0.55000000000000004">
      <c r="A91" s="2">
        <v>29.456738638438907</v>
      </c>
      <c r="B91">
        <v>1.866121107457871</v>
      </c>
    </row>
    <row r="92" spans="1:4" x14ac:dyDescent="0.55000000000000004">
      <c r="A92" s="2">
        <v>41.897704356958521</v>
      </c>
      <c r="B92">
        <v>2.1625012281676943</v>
      </c>
    </row>
    <row r="93" spans="1:4" x14ac:dyDescent="0.55000000000000004">
      <c r="A93" s="2">
        <v>75.090725684819859</v>
      </c>
      <c r="B93">
        <v>2.5786567573558212</v>
      </c>
    </row>
    <row r="94" spans="1:4" x14ac:dyDescent="0.55000000000000004">
      <c r="A94" s="2">
        <v>108.27804276430041</v>
      </c>
      <c r="B94">
        <v>2.6830839057053515</v>
      </c>
    </row>
    <row r="95" spans="1:4" ht="16.8" x14ac:dyDescent="0.75">
      <c r="A95" t="s">
        <v>3</v>
      </c>
      <c r="B95">
        <v>18.022500000000001</v>
      </c>
    </row>
    <row r="96" spans="1:4" ht="17.7" x14ac:dyDescent="0.75">
      <c r="A96" t="s">
        <v>4</v>
      </c>
      <c r="B96" s="1">
        <v>3.3049999999999997</v>
      </c>
    </row>
    <row r="98" spans="1:4" x14ac:dyDescent="0.55000000000000004">
      <c r="A98" t="s">
        <v>10</v>
      </c>
    </row>
    <row r="99" spans="1:4" x14ac:dyDescent="0.55000000000000004">
      <c r="A99" s="3" t="s">
        <v>1</v>
      </c>
      <c r="B99" s="3"/>
      <c r="C99" s="3" t="s">
        <v>2</v>
      </c>
      <c r="D99" s="3"/>
    </row>
    <row r="100" spans="1:4" ht="16.8" x14ac:dyDescent="0.75">
      <c r="A100" t="s">
        <v>11</v>
      </c>
      <c r="B100" t="s">
        <v>0</v>
      </c>
      <c r="C100" t="s">
        <v>11</v>
      </c>
      <c r="D100" t="s">
        <v>0</v>
      </c>
    </row>
    <row r="101" spans="1:4" x14ac:dyDescent="0.55000000000000004">
      <c r="A101" s="2">
        <v>12.863080098698632</v>
      </c>
      <c r="B101">
        <v>1.3670196197490756</v>
      </c>
      <c r="C101">
        <v>1</v>
      </c>
      <c r="D101">
        <f>$B$120*C101/($B$119+C101)</f>
        <v>0.18355596499309074</v>
      </c>
    </row>
    <row r="102" spans="1:4" x14ac:dyDescent="0.55000000000000004">
      <c r="A102" s="2">
        <v>21.157057244378372</v>
      </c>
      <c r="B102">
        <v>1.6362112755699005</v>
      </c>
      <c r="C102">
        <v>3</v>
      </c>
      <c r="D102">
        <f t="shared" ref="D102:D114" si="4">$B$120*C102/($B$119+C102)</f>
        <v>0.48381222177256167</v>
      </c>
    </row>
    <row r="103" spans="1:4" x14ac:dyDescent="0.55000000000000004">
      <c r="A103" s="2">
        <v>29.456738638438907</v>
      </c>
      <c r="B103">
        <v>1.8090385572201957</v>
      </c>
      <c r="C103">
        <v>5</v>
      </c>
      <c r="D103">
        <f t="shared" si="4"/>
        <v>0.71905449296282919</v>
      </c>
    </row>
    <row r="104" spans="1:4" x14ac:dyDescent="0.55000000000000004">
      <c r="A104" s="2">
        <v>41.897704356958521</v>
      </c>
      <c r="B104">
        <v>2.0542851463093559</v>
      </c>
      <c r="C104">
        <v>7</v>
      </c>
      <c r="D104">
        <f t="shared" si="4"/>
        <v>0.9083360468902637</v>
      </c>
    </row>
    <row r="105" spans="1:4" x14ac:dyDescent="0.55000000000000004">
      <c r="A105" s="2">
        <v>75.090725684819859</v>
      </c>
      <c r="B105">
        <v>2.2839024561204413</v>
      </c>
      <c r="C105">
        <v>10</v>
      </c>
      <c r="D105">
        <f t="shared" si="4"/>
        <v>1.1317807441067878</v>
      </c>
    </row>
    <row r="106" spans="1:4" x14ac:dyDescent="0.55000000000000004">
      <c r="A106" s="2">
        <v>108.27804276430041</v>
      </c>
      <c r="B106">
        <v>2.3113684738037126</v>
      </c>
      <c r="C106">
        <v>15</v>
      </c>
      <c r="D106">
        <f t="shared" si="4"/>
        <v>1.3995551393116366</v>
      </c>
    </row>
    <row r="107" spans="1:4" x14ac:dyDescent="0.55000000000000004">
      <c r="A107" s="2">
        <v>12.863080098698632</v>
      </c>
      <c r="B107">
        <v>1.3513742245969738</v>
      </c>
      <c r="C107">
        <v>20</v>
      </c>
      <c r="D107">
        <f t="shared" si="4"/>
        <v>1.5873332005576577</v>
      </c>
    </row>
    <row r="108" spans="1:4" x14ac:dyDescent="0.55000000000000004">
      <c r="A108" s="2">
        <v>21.157057244378372</v>
      </c>
      <c r="B108">
        <v>1.5753759896987136</v>
      </c>
      <c r="C108">
        <v>30</v>
      </c>
      <c r="D108">
        <f t="shared" si="4"/>
        <v>1.833307774881153</v>
      </c>
    </row>
    <row r="109" spans="1:4" x14ac:dyDescent="0.55000000000000004">
      <c r="A109" s="2">
        <v>29.456738638438907</v>
      </c>
      <c r="B109">
        <v>1.7251100129145396</v>
      </c>
      <c r="C109">
        <v>40</v>
      </c>
      <c r="D109">
        <f t="shared" si="4"/>
        <v>1.9872833811245478</v>
      </c>
    </row>
    <row r="110" spans="1:4" x14ac:dyDescent="0.55000000000000004">
      <c r="A110" s="2">
        <v>41.897704356958521</v>
      </c>
      <c r="B110">
        <v>1.9981779574363556</v>
      </c>
      <c r="C110">
        <v>50</v>
      </c>
      <c r="D110">
        <f t="shared" si="4"/>
        <v>2.092742358995904</v>
      </c>
    </row>
    <row r="111" spans="1:4" x14ac:dyDescent="0.55000000000000004">
      <c r="A111" s="2">
        <v>75.090725684819859</v>
      </c>
      <c r="B111">
        <v>2.3213739398006488</v>
      </c>
      <c r="C111">
        <v>70</v>
      </c>
      <c r="D111">
        <f t="shared" si="4"/>
        <v>2.227857199904161</v>
      </c>
    </row>
    <row r="112" spans="1:4" x14ac:dyDescent="0.55000000000000004">
      <c r="A112" s="2">
        <v>108.27804276430041</v>
      </c>
      <c r="B112">
        <v>2.2659616293724563</v>
      </c>
      <c r="C112">
        <v>90</v>
      </c>
      <c r="D112">
        <f t="shared" si="4"/>
        <v>2.310740287352619</v>
      </c>
    </row>
    <row r="113" spans="1:4" x14ac:dyDescent="0.55000000000000004">
      <c r="A113" s="2">
        <v>12.863080098698632</v>
      </c>
      <c r="B113">
        <v>1.2667963616055147</v>
      </c>
      <c r="C113">
        <v>110</v>
      </c>
      <c r="D113">
        <f t="shared" si="4"/>
        <v>2.3667728524377734</v>
      </c>
    </row>
    <row r="114" spans="1:4" x14ac:dyDescent="0.55000000000000004">
      <c r="A114" s="2">
        <v>21.157057244378372</v>
      </c>
      <c r="B114">
        <v>1.6454844065276184</v>
      </c>
      <c r="C114">
        <v>130</v>
      </c>
      <c r="D114">
        <f t="shared" si="4"/>
        <v>2.407183681055713</v>
      </c>
    </row>
    <row r="115" spans="1:4" x14ac:dyDescent="0.55000000000000004">
      <c r="A115" s="2">
        <v>29.456738638438907</v>
      </c>
      <c r="B115">
        <v>1.7479782081122228</v>
      </c>
    </row>
    <row r="116" spans="1:4" x14ac:dyDescent="0.55000000000000004">
      <c r="A116" s="2">
        <v>41.897704356958521</v>
      </c>
      <c r="B116">
        <v>2.0260656598351674</v>
      </c>
    </row>
    <row r="117" spans="1:4" x14ac:dyDescent="0.55000000000000004">
      <c r="A117" s="2">
        <v>75.090725684819859</v>
      </c>
      <c r="B117">
        <v>2.3030522301195786</v>
      </c>
    </row>
    <row r="118" spans="1:4" x14ac:dyDescent="0.55000000000000004">
      <c r="A118" s="2">
        <v>108.27804276430041</v>
      </c>
      <c r="B118">
        <v>2.4093167321972047</v>
      </c>
    </row>
    <row r="119" spans="1:4" ht="16.8" x14ac:dyDescent="0.75">
      <c r="A119" t="s">
        <v>3</v>
      </c>
      <c r="B119">
        <v>13.473333333333334</v>
      </c>
    </row>
    <row r="120" spans="1:4" ht="17.7" x14ac:dyDescent="0.75">
      <c r="A120" t="s">
        <v>4</v>
      </c>
      <c r="B120" s="1">
        <v>2.6566666666666667</v>
      </c>
    </row>
  </sheetData>
  <mergeCells count="22">
    <mergeCell ref="F63:F65"/>
    <mergeCell ref="F69:F71"/>
    <mergeCell ref="F33:F36"/>
    <mergeCell ref="F40:F42"/>
    <mergeCell ref="F46:F48"/>
    <mergeCell ref="F52:F54"/>
    <mergeCell ref="F58:F59"/>
    <mergeCell ref="F3:F5"/>
    <mergeCell ref="F9:F11"/>
    <mergeCell ref="F15:F17"/>
    <mergeCell ref="F21:F23"/>
    <mergeCell ref="F27:F29"/>
    <mergeCell ref="A99:B99"/>
    <mergeCell ref="C99:D99"/>
    <mergeCell ref="A75:B75"/>
    <mergeCell ref="C75:D75"/>
    <mergeCell ref="A3:B3"/>
    <mergeCell ref="C3:D3"/>
    <mergeCell ref="A27:B27"/>
    <mergeCell ref="C27:D27"/>
    <mergeCell ref="A51:B51"/>
    <mergeCell ref="C51:D51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Cornell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Myat Tun Lin</dc:creator>
  <cp:lastModifiedBy>myat</cp:lastModifiedBy>
  <dcterms:created xsi:type="dcterms:W3CDTF">2018-11-15T18:52:58Z</dcterms:created>
  <dcterms:modified xsi:type="dcterms:W3CDTF">2020-07-16T14:32:49Z</dcterms:modified>
</cp:coreProperties>
</file>