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suokakimoto/Desktop/Main Folder/people /Ye/NPlants R3/SourceData/"/>
    </mc:Choice>
  </mc:AlternateContent>
  <xr:revisionPtr revIDLastSave="0" documentId="8_{9DFEF6A8-D4F7-D746-BBFF-C8889015CF91}" xr6:coauthVersionLast="46" xr6:coauthVersionMax="46" xr10:uidLastSave="{00000000-0000-0000-0000-000000000000}"/>
  <bookViews>
    <workbookView xWindow="13840" yWindow="460" windowWidth="25100" windowHeight="13440" activeTab="1" xr2:uid="{89A27597-CBDA-F448-B804-EDB31FD29534}"/>
  </bookViews>
  <sheets>
    <sheet name="ED_Fig7a" sheetId="1" r:id="rId1"/>
    <sheet name="ED_Fig7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0" i="2" l="1"/>
  <c r="N71" i="2" s="1"/>
  <c r="L70" i="2"/>
  <c r="L71" i="2" s="1"/>
  <c r="J70" i="2"/>
  <c r="J71" i="2" s="1"/>
  <c r="H70" i="2"/>
  <c r="F70" i="2"/>
  <c r="D70" i="2"/>
  <c r="D71" i="2" s="1"/>
  <c r="C70" i="2"/>
  <c r="C71" i="2" s="1"/>
  <c r="B70" i="2"/>
  <c r="B71" i="2" s="1"/>
  <c r="M69" i="2"/>
  <c r="K69" i="2"/>
  <c r="I69" i="2"/>
  <c r="G69" i="2"/>
  <c r="E69" i="2"/>
  <c r="C69" i="2"/>
  <c r="B69" i="2"/>
  <c r="N60" i="2"/>
  <c r="L60" i="2"/>
  <c r="J60" i="2"/>
  <c r="H60" i="2"/>
  <c r="F60" i="2"/>
  <c r="D60" i="2"/>
  <c r="N59" i="2"/>
  <c r="L59" i="2"/>
  <c r="J59" i="2"/>
  <c r="H59" i="2"/>
  <c r="F59" i="2"/>
  <c r="D59" i="2"/>
  <c r="N58" i="2"/>
  <c r="L58" i="2"/>
  <c r="J58" i="2"/>
  <c r="H58" i="2"/>
  <c r="F58" i="2"/>
  <c r="D58" i="2"/>
  <c r="N57" i="2"/>
  <c r="L57" i="2"/>
  <c r="J57" i="2"/>
  <c r="H57" i="2"/>
  <c r="F57" i="2"/>
  <c r="D57" i="2"/>
  <c r="N56" i="2"/>
  <c r="L56" i="2"/>
  <c r="J56" i="2"/>
  <c r="H56" i="2"/>
  <c r="F56" i="2"/>
  <c r="D56" i="2"/>
  <c r="N55" i="2"/>
  <c r="L55" i="2"/>
  <c r="J55" i="2"/>
  <c r="H55" i="2"/>
  <c r="F55" i="2"/>
  <c r="D55" i="2"/>
  <c r="N54" i="2"/>
  <c r="N69" i="2" s="1"/>
  <c r="L54" i="2"/>
  <c r="L69" i="2" s="1"/>
  <c r="J54" i="2"/>
  <c r="J69" i="2" s="1"/>
  <c r="H54" i="2"/>
  <c r="H71" i="2" s="1"/>
  <c r="F54" i="2"/>
  <c r="F71" i="2" s="1"/>
  <c r="D54" i="2"/>
  <c r="N53" i="2"/>
  <c r="L53" i="2"/>
  <c r="J53" i="2"/>
  <c r="K70" i="2" s="1"/>
  <c r="K71" i="2" s="1"/>
  <c r="H53" i="2"/>
  <c r="H69" i="2" s="1"/>
  <c r="F53" i="2"/>
  <c r="F69" i="2" s="1"/>
  <c r="D53" i="2"/>
  <c r="D69" i="2" s="1"/>
  <c r="F49" i="2"/>
  <c r="N48" i="2"/>
  <c r="L48" i="2"/>
  <c r="J48" i="2"/>
  <c r="H48" i="2"/>
  <c r="F48" i="2"/>
  <c r="D48" i="2"/>
  <c r="D49" i="2" s="1"/>
  <c r="C48" i="2"/>
  <c r="C49" i="2" s="1"/>
  <c r="B48" i="2"/>
  <c r="B49" i="2" s="1"/>
  <c r="M47" i="2"/>
  <c r="K47" i="2"/>
  <c r="I47" i="2"/>
  <c r="G47" i="2"/>
  <c r="E47" i="2"/>
  <c r="C47" i="2"/>
  <c r="B47" i="2"/>
  <c r="N33" i="2"/>
  <c r="L33" i="2"/>
  <c r="J33" i="2"/>
  <c r="H33" i="2"/>
  <c r="F33" i="2"/>
  <c r="D33" i="2"/>
  <c r="N32" i="2"/>
  <c r="L32" i="2"/>
  <c r="J32" i="2"/>
  <c r="H32" i="2"/>
  <c r="F32" i="2"/>
  <c r="D32" i="2"/>
  <c r="N31" i="2"/>
  <c r="L31" i="2"/>
  <c r="J31" i="2"/>
  <c r="H31" i="2"/>
  <c r="F31" i="2"/>
  <c r="D31" i="2"/>
  <c r="N30" i="2"/>
  <c r="L30" i="2"/>
  <c r="J30" i="2"/>
  <c r="H30" i="2"/>
  <c r="F30" i="2"/>
  <c r="D30" i="2"/>
  <c r="N29" i="2"/>
  <c r="L29" i="2"/>
  <c r="J29" i="2"/>
  <c r="H29" i="2"/>
  <c r="F29" i="2"/>
  <c r="D29" i="2"/>
  <c r="N28" i="2"/>
  <c r="L28" i="2"/>
  <c r="J28" i="2"/>
  <c r="H28" i="2"/>
  <c r="F28" i="2"/>
  <c r="D28" i="2"/>
  <c r="N27" i="2"/>
  <c r="L27" i="2"/>
  <c r="J27" i="2"/>
  <c r="H27" i="2"/>
  <c r="F27" i="2"/>
  <c r="D27" i="2"/>
  <c r="N26" i="2"/>
  <c r="N49" i="2" s="1"/>
  <c r="L26" i="2"/>
  <c r="M48" i="2" s="1"/>
  <c r="M49" i="2" s="1"/>
  <c r="J26" i="2"/>
  <c r="J47" i="2" s="1"/>
  <c r="H26" i="2"/>
  <c r="H47" i="2" s="1"/>
  <c r="F26" i="2"/>
  <c r="F47" i="2" s="1"/>
  <c r="D26" i="2"/>
  <c r="D47" i="2" s="1"/>
  <c r="C21" i="2"/>
  <c r="B21" i="2"/>
  <c r="N20" i="2"/>
  <c r="N21" i="2" s="1"/>
  <c r="L20" i="2"/>
  <c r="L21" i="2" s="1"/>
  <c r="J20" i="2"/>
  <c r="J21" i="2" s="1"/>
  <c r="H20" i="2"/>
  <c r="F20" i="2"/>
  <c r="D20" i="2"/>
  <c r="C20" i="2"/>
  <c r="B20" i="2"/>
  <c r="M19" i="2"/>
  <c r="K19" i="2"/>
  <c r="I19" i="2"/>
  <c r="G19" i="2"/>
  <c r="E19" i="2"/>
  <c r="C19" i="2"/>
  <c r="B19" i="2"/>
  <c r="N9" i="2"/>
  <c r="L9" i="2"/>
  <c r="J9" i="2"/>
  <c r="H9" i="2"/>
  <c r="F9" i="2"/>
  <c r="D9" i="2"/>
  <c r="N8" i="2"/>
  <c r="L8" i="2"/>
  <c r="J8" i="2"/>
  <c r="H8" i="2"/>
  <c r="F8" i="2"/>
  <c r="D8" i="2"/>
  <c r="N7" i="2"/>
  <c r="L7" i="2"/>
  <c r="J7" i="2"/>
  <c r="H7" i="2"/>
  <c r="F7" i="2"/>
  <c r="D7" i="2"/>
  <c r="N6" i="2"/>
  <c r="L6" i="2"/>
  <c r="J6" i="2"/>
  <c r="H6" i="2"/>
  <c r="F6" i="2"/>
  <c r="D6" i="2"/>
  <c r="N5" i="2"/>
  <c r="L5" i="2"/>
  <c r="J5" i="2"/>
  <c r="H5" i="2"/>
  <c r="F5" i="2"/>
  <c r="D5" i="2"/>
  <c r="N4" i="2"/>
  <c r="L4" i="2"/>
  <c r="J4" i="2"/>
  <c r="H4" i="2"/>
  <c r="F4" i="2"/>
  <c r="D4" i="2"/>
  <c r="N3" i="2"/>
  <c r="L3" i="2"/>
  <c r="L19" i="2" s="1"/>
  <c r="J3" i="2"/>
  <c r="J19" i="2" s="1"/>
  <c r="H3" i="2"/>
  <c r="H19" i="2" s="1"/>
  <c r="F3" i="2"/>
  <c r="F21" i="2" s="1"/>
  <c r="D3" i="2"/>
  <c r="D21" i="2" s="1"/>
  <c r="N2" i="2"/>
  <c r="N19" i="2" s="1"/>
  <c r="L2" i="2"/>
  <c r="J2" i="2"/>
  <c r="H2" i="2"/>
  <c r="I20" i="2" s="1"/>
  <c r="I21" i="2" s="1"/>
  <c r="F2" i="2"/>
  <c r="F19" i="2" s="1"/>
  <c r="D2" i="2"/>
  <c r="D19" i="2" s="1"/>
  <c r="C111" i="1"/>
  <c r="B111" i="1"/>
  <c r="M110" i="1"/>
  <c r="M111" i="1" s="1"/>
  <c r="L110" i="1"/>
  <c r="L111" i="1" s="1"/>
  <c r="H110" i="1"/>
  <c r="H111" i="1" s="1"/>
  <c r="G110" i="1"/>
  <c r="G111" i="1" s="1"/>
  <c r="D110" i="1"/>
  <c r="C110" i="1"/>
  <c r="B110" i="1"/>
  <c r="G109" i="1"/>
  <c r="C109" i="1"/>
  <c r="B109" i="1"/>
  <c r="M108" i="1"/>
  <c r="M109" i="1" s="1"/>
  <c r="L108" i="1"/>
  <c r="L109" i="1" s="1"/>
  <c r="H108" i="1"/>
  <c r="H109" i="1" s="1"/>
  <c r="G108" i="1"/>
  <c r="C108" i="1"/>
  <c r="B108" i="1"/>
  <c r="I107" i="1"/>
  <c r="I106" i="1"/>
  <c r="N105" i="1"/>
  <c r="I105" i="1"/>
  <c r="N104" i="1"/>
  <c r="I104" i="1"/>
  <c r="N103" i="1"/>
  <c r="I103" i="1"/>
  <c r="N102" i="1"/>
  <c r="I102" i="1"/>
  <c r="N101" i="1"/>
  <c r="I101" i="1"/>
  <c r="N100" i="1"/>
  <c r="I100" i="1"/>
  <c r="N99" i="1"/>
  <c r="I99" i="1"/>
  <c r="N98" i="1"/>
  <c r="I98" i="1"/>
  <c r="N97" i="1"/>
  <c r="I97" i="1"/>
  <c r="N96" i="1"/>
  <c r="I96" i="1"/>
  <c r="N95" i="1"/>
  <c r="I95" i="1"/>
  <c r="D95" i="1"/>
  <c r="N94" i="1"/>
  <c r="I94" i="1"/>
  <c r="D94" i="1"/>
  <c r="N93" i="1"/>
  <c r="I93" i="1"/>
  <c r="D93" i="1"/>
  <c r="N92" i="1"/>
  <c r="I92" i="1"/>
  <c r="D92" i="1"/>
  <c r="N91" i="1"/>
  <c r="I91" i="1"/>
  <c r="D91" i="1"/>
  <c r="N90" i="1"/>
  <c r="I90" i="1"/>
  <c r="D90" i="1"/>
  <c r="N89" i="1"/>
  <c r="N110" i="1" s="1"/>
  <c r="I89" i="1"/>
  <c r="D89" i="1"/>
  <c r="I88" i="1"/>
  <c r="I108" i="1" s="1"/>
  <c r="I109" i="1" s="1"/>
  <c r="D88" i="1"/>
  <c r="D108" i="1" s="1"/>
  <c r="D109" i="1" s="1"/>
  <c r="C84" i="1"/>
  <c r="B84" i="1"/>
  <c r="M83" i="1"/>
  <c r="M84" i="1" s="1"/>
  <c r="L83" i="1"/>
  <c r="L84" i="1" s="1"/>
  <c r="H83" i="1"/>
  <c r="H84" i="1" s="1"/>
  <c r="G83" i="1"/>
  <c r="G84" i="1" s="1"/>
  <c r="C83" i="1"/>
  <c r="B83" i="1"/>
  <c r="H82" i="1"/>
  <c r="G82" i="1"/>
  <c r="C82" i="1"/>
  <c r="B82" i="1"/>
  <c r="M81" i="1"/>
  <c r="M82" i="1" s="1"/>
  <c r="L81" i="1"/>
  <c r="L82" i="1" s="1"/>
  <c r="H81" i="1"/>
  <c r="G81" i="1"/>
  <c r="C81" i="1"/>
  <c r="B81" i="1"/>
  <c r="I79" i="1"/>
  <c r="N78" i="1"/>
  <c r="I78" i="1"/>
  <c r="N77" i="1"/>
  <c r="I77" i="1"/>
  <c r="N76" i="1"/>
  <c r="I76" i="1"/>
  <c r="N75" i="1"/>
  <c r="I75" i="1"/>
  <c r="N74" i="1"/>
  <c r="I74" i="1"/>
  <c r="N73" i="1"/>
  <c r="I73" i="1"/>
  <c r="N72" i="1"/>
  <c r="I72" i="1"/>
  <c r="N71" i="1"/>
  <c r="I71" i="1"/>
  <c r="N70" i="1"/>
  <c r="I70" i="1"/>
  <c r="N69" i="1"/>
  <c r="I69" i="1"/>
  <c r="N68" i="1"/>
  <c r="I68" i="1"/>
  <c r="N67" i="1"/>
  <c r="I67" i="1"/>
  <c r="D67" i="1"/>
  <c r="N66" i="1"/>
  <c r="I66" i="1"/>
  <c r="D66" i="1"/>
  <c r="N65" i="1"/>
  <c r="I65" i="1"/>
  <c r="D65" i="1"/>
  <c r="N64" i="1"/>
  <c r="I64" i="1"/>
  <c r="D64" i="1"/>
  <c r="N63" i="1"/>
  <c r="I63" i="1"/>
  <c r="D63" i="1"/>
  <c r="N62" i="1"/>
  <c r="I62" i="1"/>
  <c r="D62" i="1"/>
  <c r="N61" i="1"/>
  <c r="N83" i="1" s="1"/>
  <c r="I61" i="1"/>
  <c r="I81" i="1" s="1"/>
  <c r="I82" i="1" s="1"/>
  <c r="D61" i="1"/>
  <c r="D83" i="1" s="1"/>
  <c r="C57" i="1"/>
  <c r="B57" i="1"/>
  <c r="M56" i="1"/>
  <c r="M57" i="1" s="1"/>
  <c r="L56" i="1"/>
  <c r="L57" i="1" s="1"/>
  <c r="H56" i="1"/>
  <c r="H57" i="1" s="1"/>
  <c r="G56" i="1"/>
  <c r="G57" i="1" s="1"/>
  <c r="C56" i="1"/>
  <c r="B56" i="1"/>
  <c r="H55" i="1"/>
  <c r="G55" i="1"/>
  <c r="C55" i="1"/>
  <c r="B55" i="1"/>
  <c r="M54" i="1"/>
  <c r="M55" i="1" s="1"/>
  <c r="L54" i="1"/>
  <c r="L55" i="1" s="1"/>
  <c r="H54" i="1"/>
  <c r="G54" i="1"/>
  <c r="C54" i="1"/>
  <c r="B54" i="1"/>
  <c r="I52" i="1"/>
  <c r="I51" i="1"/>
  <c r="I50" i="1"/>
  <c r="N49" i="1"/>
  <c r="I49" i="1"/>
  <c r="N48" i="1"/>
  <c r="I48" i="1"/>
  <c r="N47" i="1"/>
  <c r="I47" i="1"/>
  <c r="N46" i="1"/>
  <c r="I46" i="1"/>
  <c r="N45" i="1"/>
  <c r="I45" i="1"/>
  <c r="N44" i="1"/>
  <c r="I44" i="1"/>
  <c r="N43" i="1"/>
  <c r="I43" i="1"/>
  <c r="N42" i="1"/>
  <c r="I42" i="1"/>
  <c r="D42" i="1"/>
  <c r="N41" i="1"/>
  <c r="I41" i="1"/>
  <c r="D41" i="1"/>
  <c r="N40" i="1"/>
  <c r="I40" i="1"/>
  <c r="D40" i="1"/>
  <c r="N39" i="1"/>
  <c r="I39" i="1"/>
  <c r="D39" i="1"/>
  <c r="N38" i="1"/>
  <c r="I38" i="1"/>
  <c r="D38" i="1"/>
  <c r="N37" i="1"/>
  <c r="I37" i="1"/>
  <c r="D37" i="1"/>
  <c r="N36" i="1"/>
  <c r="I36" i="1"/>
  <c r="D36" i="1"/>
  <c r="N35" i="1"/>
  <c r="I35" i="1"/>
  <c r="D35" i="1"/>
  <c r="N34" i="1"/>
  <c r="N56" i="1" s="1"/>
  <c r="I34" i="1"/>
  <c r="I56" i="1" s="1"/>
  <c r="D34" i="1"/>
  <c r="D56" i="1" s="1"/>
  <c r="C30" i="1"/>
  <c r="B30" i="1"/>
  <c r="M29" i="1"/>
  <c r="M30" i="1" s="1"/>
  <c r="L29" i="1"/>
  <c r="L30" i="1" s="1"/>
  <c r="H29" i="1"/>
  <c r="H30" i="1" s="1"/>
  <c r="G29" i="1"/>
  <c r="G30" i="1" s="1"/>
  <c r="C29" i="1"/>
  <c r="B29" i="1"/>
  <c r="H28" i="1"/>
  <c r="G28" i="1"/>
  <c r="C28" i="1"/>
  <c r="B28" i="1"/>
  <c r="M27" i="1"/>
  <c r="M28" i="1" s="1"/>
  <c r="L27" i="1"/>
  <c r="L28" i="1" s="1"/>
  <c r="H27" i="1"/>
  <c r="G27" i="1"/>
  <c r="C27" i="1"/>
  <c r="B27" i="1"/>
  <c r="I25" i="1"/>
  <c r="I24" i="1"/>
  <c r="I23" i="1"/>
  <c r="I22" i="1"/>
  <c r="I21" i="1"/>
  <c r="I20" i="1"/>
  <c r="I19" i="1"/>
  <c r="N18" i="1"/>
  <c r="I18" i="1"/>
  <c r="N17" i="1"/>
  <c r="I17" i="1"/>
  <c r="N16" i="1"/>
  <c r="I16" i="1"/>
  <c r="N15" i="1"/>
  <c r="I15" i="1"/>
  <c r="N14" i="1"/>
  <c r="I14" i="1"/>
  <c r="N13" i="1"/>
  <c r="I13" i="1"/>
  <c r="N12" i="1"/>
  <c r="I12" i="1"/>
  <c r="N11" i="1"/>
  <c r="I11" i="1"/>
  <c r="N10" i="1"/>
  <c r="I10" i="1"/>
  <c r="D10" i="1"/>
  <c r="N9" i="1"/>
  <c r="I9" i="1"/>
  <c r="D9" i="1"/>
  <c r="N8" i="1"/>
  <c r="I8" i="1"/>
  <c r="D8" i="1"/>
  <c r="N7" i="1"/>
  <c r="I7" i="1"/>
  <c r="D7" i="1"/>
  <c r="N6" i="1"/>
  <c r="I6" i="1"/>
  <c r="D6" i="1"/>
  <c r="N5" i="1"/>
  <c r="I5" i="1"/>
  <c r="D5" i="1"/>
  <c r="N4" i="1"/>
  <c r="N29" i="1" s="1"/>
  <c r="I4" i="1"/>
  <c r="I27" i="1" s="1"/>
  <c r="I28" i="1" s="1"/>
  <c r="D4" i="1"/>
  <c r="N3" i="1"/>
  <c r="I3" i="1"/>
  <c r="D3" i="1"/>
  <c r="D29" i="1" s="1"/>
  <c r="K20" i="2" l="1"/>
  <c r="K21" i="2" s="1"/>
  <c r="M70" i="2"/>
  <c r="M71" i="2" s="1"/>
  <c r="E48" i="2"/>
  <c r="E49" i="2" s="1"/>
  <c r="H49" i="2"/>
  <c r="M20" i="2"/>
  <c r="M21" i="2" s="1"/>
  <c r="G48" i="2"/>
  <c r="G49" i="2" s="1"/>
  <c r="J49" i="2"/>
  <c r="I48" i="2"/>
  <c r="I49" i="2" s="1"/>
  <c r="L49" i="2"/>
  <c r="K48" i="2"/>
  <c r="K49" i="2" s="1"/>
  <c r="E70" i="2"/>
  <c r="E71" i="2" s="1"/>
  <c r="E20" i="2"/>
  <c r="E21" i="2" s="1"/>
  <c r="H21" i="2"/>
  <c r="G70" i="2"/>
  <c r="G71" i="2" s="1"/>
  <c r="L47" i="2"/>
  <c r="G20" i="2"/>
  <c r="G21" i="2" s="1"/>
  <c r="I70" i="2"/>
  <c r="I71" i="2" s="1"/>
  <c r="N47" i="2"/>
  <c r="D30" i="1"/>
  <c r="D84" i="1"/>
  <c r="D111" i="1"/>
  <c r="N54" i="1"/>
  <c r="N55" i="1" s="1"/>
  <c r="N81" i="1"/>
  <c r="N82" i="1" s="1"/>
  <c r="I110" i="1"/>
  <c r="I111" i="1" s="1"/>
  <c r="I29" i="1"/>
  <c r="I30" i="1" s="1"/>
  <c r="N108" i="1"/>
  <c r="N109" i="1" s="1"/>
  <c r="N27" i="1"/>
  <c r="N28" i="1" s="1"/>
  <c r="I54" i="1"/>
  <c r="I55" i="1" s="1"/>
  <c r="I83" i="1"/>
  <c r="I84" i="1" s="1"/>
  <c r="D27" i="1"/>
  <c r="D28" i="1" s="1"/>
  <c r="D54" i="1"/>
  <c r="D55" i="1" s="1"/>
  <c r="D81" i="1"/>
  <c r="D82" i="1" s="1"/>
  <c r="N111" i="1" l="1"/>
  <c r="N30" i="1"/>
  <c r="I57" i="1"/>
  <c r="D57" i="1"/>
  <c r="N84" i="1"/>
  <c r="N57" i="1"/>
</calcChain>
</file>

<file path=xl/sharedStrings.xml><?xml version="1.0" encoding="utf-8"?>
<sst xmlns="http://schemas.openxmlformats.org/spreadsheetml/2006/main" count="335" uniqueCount="83">
  <si>
    <t>10h</t>
  </si>
  <si>
    <t>Triple=pfa123</t>
  </si>
  <si>
    <t>Quadruple=pfa1234</t>
  </si>
  <si>
    <t>PR length(cm)</t>
  </si>
  <si>
    <t>abs</t>
  </si>
  <si>
    <t>per cm</t>
  </si>
  <si>
    <t>Wildtype-1</t>
  </si>
  <si>
    <t>Triple-1</t>
  </si>
  <si>
    <t>Quadruple-1</t>
  </si>
  <si>
    <t>Wildtype-2</t>
  </si>
  <si>
    <t>Triple-2</t>
  </si>
  <si>
    <t>Quadruple-2</t>
  </si>
  <si>
    <t>Wildtype-3</t>
  </si>
  <si>
    <t>Triple-3</t>
  </si>
  <si>
    <t>Quadruple-3</t>
  </si>
  <si>
    <t>Wildtype-4</t>
  </si>
  <si>
    <t>Triple-4</t>
  </si>
  <si>
    <t>Quadruple-4</t>
  </si>
  <si>
    <t>Wildtype-5</t>
  </si>
  <si>
    <t>Triple-5</t>
  </si>
  <si>
    <t>Quadruple-5</t>
  </si>
  <si>
    <t>Wildtype-6</t>
  </si>
  <si>
    <t>Triple-6</t>
  </si>
  <si>
    <t>Quadruple-6</t>
  </si>
  <si>
    <t>Wildtype-7</t>
  </si>
  <si>
    <t>Triple-7</t>
  </si>
  <si>
    <t>Quadruple-7</t>
  </si>
  <si>
    <t>Wildtype-8</t>
  </si>
  <si>
    <t>Triple-8</t>
  </si>
  <si>
    <t>Quadruple-8</t>
  </si>
  <si>
    <t>Triple-9</t>
  </si>
  <si>
    <t>Quadruple-9</t>
  </si>
  <si>
    <t>Triple-10</t>
  </si>
  <si>
    <t>Quadruple-10</t>
  </si>
  <si>
    <t>Triple-11</t>
  </si>
  <si>
    <t>Quadruple-11</t>
  </si>
  <si>
    <t>Triple-12</t>
  </si>
  <si>
    <t>Quadruple-12</t>
  </si>
  <si>
    <t>Triple-13</t>
  </si>
  <si>
    <t>Quadruple-13</t>
  </si>
  <si>
    <t>Triple-14</t>
  </si>
  <si>
    <t>Quadruple-14</t>
  </si>
  <si>
    <t>Triple-15</t>
  </si>
  <si>
    <t>Quadruple-15</t>
  </si>
  <si>
    <t>Triple-16</t>
  </si>
  <si>
    <t>Quadruple-16</t>
  </si>
  <si>
    <t>Triple-17</t>
  </si>
  <si>
    <t>Triple-18</t>
  </si>
  <si>
    <t>Triple-19</t>
  </si>
  <si>
    <t>Triple-20</t>
  </si>
  <si>
    <t>Triple-21</t>
  </si>
  <si>
    <t>Triple-22</t>
  </si>
  <si>
    <t>Triple-23</t>
  </si>
  <si>
    <t>Triple-24</t>
  </si>
  <si>
    <t>n</t>
  </si>
  <si>
    <t>mean</t>
  </si>
  <si>
    <t>STDEVA</t>
  </si>
  <si>
    <t>SE</t>
  </si>
  <si>
    <t>8h</t>
  </si>
  <si>
    <t>Wildtype-9</t>
  </si>
  <si>
    <t>Quadruple-17</t>
  </si>
  <si>
    <t>Quadruple-18</t>
  </si>
  <si>
    <t>Quadruple-19</t>
  </si>
  <si>
    <t>Quadruple-20</t>
  </si>
  <si>
    <t>6h</t>
  </si>
  <si>
    <t>4h</t>
  </si>
  <si>
    <t>Wild-type</t>
  </si>
  <si>
    <t>Primary root length</t>
  </si>
  <si>
    <t>I abs</t>
  </si>
  <si>
    <t>I</t>
  </si>
  <si>
    <t>II abs</t>
  </si>
  <si>
    <t>II</t>
  </si>
  <si>
    <t>III abs</t>
  </si>
  <si>
    <t>III</t>
  </si>
  <si>
    <t>IV abs</t>
  </si>
  <si>
    <t>IV</t>
  </si>
  <si>
    <t>V-VII abs</t>
  </si>
  <si>
    <t>V-VII</t>
  </si>
  <si>
    <t>Emerged LR abs</t>
  </si>
  <si>
    <t>Emerged LR</t>
  </si>
  <si>
    <t>SEM</t>
  </si>
  <si>
    <t>Triple-pfa123</t>
  </si>
  <si>
    <t>Quadruple-pfa1234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</si>
</sst>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rgb="FF0000FF"/>
      <name val="Open Sans"/>
    </font>
    <font>
      <sz val="14"/>
      <color rgb="FFFF0000"/>
      <name val="Open Sans"/>
    </font>
    <font>
      <sz val="12"/>
      <color rgb="FFFF000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/>
    <xf numFmtId="0" fontId="2" fillId="0" borderId="0" xfId="0" applyFont="1" applyAlignment="1"/>
    <xf numFmtId="0" fontId="3" fillId="0" borderId="0" xfId="0" applyFont="1" applyAlignment="1"/>
    <xf numFmtId="0" fontId="0" fillId="3" borderId="0" xfId="0" applyFill="1" applyAlignment="1"/>
    <xf numFmtId="0" fontId="4" fillId="0" borderId="0" xfId="0" applyFont="1" applyAlignment="1"/>
    <xf numFmtId="0" fontId="4" fillId="3" borderId="0" xfId="0" applyFont="1" applyFill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7CEBC-EC0A-1948-8CC8-54EDCDF1C51C}">
  <dimension ref="A1:N111"/>
  <sheetViews>
    <sheetView workbookViewId="0">
      <selection sqref="A1:XFD1048576"/>
    </sheetView>
  </sheetViews>
  <sheetFormatPr baseColWidth="10" defaultRowHeight="20"/>
  <cols>
    <col min="1" max="3" width="10.7109375" style="1"/>
    <col min="4" max="5" width="10.42578125" style="1" customWidth="1"/>
    <col min="6" max="6" width="14.42578125" style="1" customWidth="1"/>
    <col min="7" max="10" width="10.7109375" style="1"/>
    <col min="11" max="11" width="10.5703125" style="1" customWidth="1"/>
    <col min="12" max="16384" width="10.7109375" style="1"/>
  </cols>
  <sheetData>
    <row r="1" spans="1:14">
      <c r="B1" s="2" t="s">
        <v>0</v>
      </c>
      <c r="C1" s="2"/>
      <c r="D1" s="2"/>
      <c r="E1" s="3"/>
      <c r="F1" s="4" t="s">
        <v>1</v>
      </c>
      <c r="G1" s="2" t="s">
        <v>0</v>
      </c>
      <c r="H1" s="2"/>
      <c r="I1" s="2"/>
      <c r="K1" s="4" t="s">
        <v>2</v>
      </c>
      <c r="L1" s="2" t="s">
        <v>0</v>
      </c>
      <c r="M1" s="2"/>
      <c r="N1" s="2"/>
    </row>
    <row r="2" spans="1:14">
      <c r="B2" s="1" t="s">
        <v>3</v>
      </c>
      <c r="C2" s="1" t="s">
        <v>4</v>
      </c>
      <c r="D2" s="1" t="s">
        <v>5</v>
      </c>
      <c r="G2" s="1" t="s">
        <v>3</v>
      </c>
      <c r="H2" s="1" t="s">
        <v>4</v>
      </c>
      <c r="I2" s="1" t="s">
        <v>5</v>
      </c>
      <c r="L2" s="1" t="s">
        <v>3</v>
      </c>
      <c r="M2" s="1" t="s">
        <v>4</v>
      </c>
      <c r="N2" s="1" t="s">
        <v>5</v>
      </c>
    </row>
    <row r="3" spans="1:14">
      <c r="A3" s="1" t="s">
        <v>6</v>
      </c>
      <c r="B3" s="1">
        <v>0.9</v>
      </c>
      <c r="C3" s="1">
        <v>17</v>
      </c>
      <c r="D3" s="1">
        <f t="shared" ref="D3:D10" si="0">C3/B3</f>
        <v>18.888888888888889</v>
      </c>
      <c r="F3" s="1" t="s">
        <v>7</v>
      </c>
      <c r="G3" s="1">
        <v>0.7</v>
      </c>
      <c r="H3" s="1">
        <v>18</v>
      </c>
      <c r="I3" s="1">
        <f t="shared" ref="I3:I25" si="1">H3/G3</f>
        <v>25.714285714285715</v>
      </c>
      <c r="K3" s="1" t="s">
        <v>8</v>
      </c>
      <c r="L3" s="1">
        <v>1</v>
      </c>
      <c r="M3" s="1">
        <v>6</v>
      </c>
      <c r="N3" s="1">
        <f t="shared" ref="N3:N18" si="2">M3/L3</f>
        <v>6</v>
      </c>
    </row>
    <row r="4" spans="1:14">
      <c r="A4" s="1" t="s">
        <v>9</v>
      </c>
      <c r="B4" s="1">
        <v>1.1000000000000001</v>
      </c>
      <c r="C4" s="1">
        <v>27</v>
      </c>
      <c r="D4" s="1">
        <f t="shared" si="0"/>
        <v>24.545454545454543</v>
      </c>
      <c r="F4" s="1" t="s">
        <v>10</v>
      </c>
      <c r="G4" s="1">
        <v>0.95</v>
      </c>
      <c r="H4" s="1">
        <v>19</v>
      </c>
      <c r="I4" s="1">
        <f t="shared" si="1"/>
        <v>20</v>
      </c>
      <c r="K4" s="1" t="s">
        <v>11</v>
      </c>
      <c r="L4" s="1">
        <v>0.9</v>
      </c>
      <c r="M4" s="1">
        <v>12</v>
      </c>
      <c r="N4" s="1">
        <f t="shared" si="2"/>
        <v>13.333333333333332</v>
      </c>
    </row>
    <row r="5" spans="1:14">
      <c r="A5" s="1" t="s">
        <v>12</v>
      </c>
      <c r="B5" s="1">
        <v>0.7</v>
      </c>
      <c r="C5" s="1">
        <v>17</v>
      </c>
      <c r="D5" s="1">
        <f t="shared" si="0"/>
        <v>24.285714285714288</v>
      </c>
      <c r="F5" s="1" t="s">
        <v>13</v>
      </c>
      <c r="G5" s="1">
        <v>0.8</v>
      </c>
      <c r="H5" s="1">
        <v>16</v>
      </c>
      <c r="I5" s="1">
        <f t="shared" si="1"/>
        <v>20</v>
      </c>
      <c r="K5" s="1" t="s">
        <v>14</v>
      </c>
      <c r="L5" s="1">
        <v>0.95</v>
      </c>
      <c r="M5" s="1">
        <v>9</v>
      </c>
      <c r="N5" s="1">
        <f t="shared" si="2"/>
        <v>9.4736842105263168</v>
      </c>
    </row>
    <row r="6" spans="1:14">
      <c r="A6" s="1" t="s">
        <v>15</v>
      </c>
      <c r="B6" s="1">
        <v>0.95</v>
      </c>
      <c r="C6" s="1">
        <v>18</v>
      </c>
      <c r="D6" s="1">
        <f t="shared" si="0"/>
        <v>18.947368421052634</v>
      </c>
      <c r="F6" s="1" t="s">
        <v>16</v>
      </c>
      <c r="G6" s="1">
        <v>0.9</v>
      </c>
      <c r="H6" s="1">
        <v>14</v>
      </c>
      <c r="I6" s="1">
        <f t="shared" si="1"/>
        <v>15.555555555555555</v>
      </c>
      <c r="K6" s="1" t="s">
        <v>17</v>
      </c>
      <c r="L6" s="1">
        <v>1.1000000000000001</v>
      </c>
      <c r="M6" s="1">
        <v>12</v>
      </c>
      <c r="N6" s="1">
        <f t="shared" si="2"/>
        <v>10.909090909090908</v>
      </c>
    </row>
    <row r="7" spans="1:14">
      <c r="A7" s="1" t="s">
        <v>18</v>
      </c>
      <c r="B7" s="1">
        <v>0.9</v>
      </c>
      <c r="C7" s="1">
        <v>17</v>
      </c>
      <c r="D7" s="1">
        <f t="shared" si="0"/>
        <v>18.888888888888889</v>
      </c>
      <c r="F7" s="1" t="s">
        <v>19</v>
      </c>
      <c r="G7" s="1">
        <v>0.8</v>
      </c>
      <c r="H7" s="1">
        <v>10</v>
      </c>
      <c r="I7" s="1">
        <f t="shared" si="1"/>
        <v>12.5</v>
      </c>
      <c r="K7" s="1" t="s">
        <v>20</v>
      </c>
      <c r="L7" s="1">
        <v>0.9</v>
      </c>
      <c r="M7" s="1">
        <v>7</v>
      </c>
      <c r="N7" s="1">
        <f t="shared" si="2"/>
        <v>7.7777777777777777</v>
      </c>
    </row>
    <row r="8" spans="1:14">
      <c r="A8" s="1" t="s">
        <v>21</v>
      </c>
      <c r="B8" s="1">
        <v>0.8</v>
      </c>
      <c r="C8" s="1">
        <v>20</v>
      </c>
      <c r="D8" s="1">
        <f t="shared" si="0"/>
        <v>25</v>
      </c>
      <c r="F8" s="1" t="s">
        <v>22</v>
      </c>
      <c r="G8" s="1">
        <v>0.9</v>
      </c>
      <c r="H8" s="1">
        <v>17</v>
      </c>
      <c r="I8" s="1">
        <f t="shared" si="1"/>
        <v>18.888888888888889</v>
      </c>
      <c r="K8" s="1" t="s">
        <v>23</v>
      </c>
      <c r="L8" s="1">
        <v>1</v>
      </c>
      <c r="M8" s="1">
        <v>14</v>
      </c>
      <c r="N8" s="1">
        <f t="shared" si="2"/>
        <v>14</v>
      </c>
    </row>
    <row r="9" spans="1:14">
      <c r="A9" s="1" t="s">
        <v>24</v>
      </c>
      <c r="B9" s="1">
        <v>0.85</v>
      </c>
      <c r="C9" s="1">
        <v>20</v>
      </c>
      <c r="D9" s="1">
        <f t="shared" si="0"/>
        <v>23.529411764705884</v>
      </c>
      <c r="F9" s="1" t="s">
        <v>25</v>
      </c>
      <c r="G9" s="1">
        <v>0.9</v>
      </c>
      <c r="H9" s="1">
        <v>12</v>
      </c>
      <c r="I9" s="1">
        <f t="shared" si="1"/>
        <v>13.333333333333332</v>
      </c>
      <c r="K9" s="1" t="s">
        <v>26</v>
      </c>
      <c r="L9" s="1">
        <v>0.7</v>
      </c>
      <c r="M9" s="1">
        <v>7</v>
      </c>
      <c r="N9" s="1">
        <f t="shared" si="2"/>
        <v>10</v>
      </c>
    </row>
    <row r="10" spans="1:14">
      <c r="A10" s="1" t="s">
        <v>27</v>
      </c>
      <c r="B10" s="1">
        <v>0.95</v>
      </c>
      <c r="C10" s="1">
        <v>21</v>
      </c>
      <c r="D10" s="1">
        <f t="shared" si="0"/>
        <v>22.105263157894736</v>
      </c>
      <c r="F10" s="1" t="s">
        <v>28</v>
      </c>
      <c r="G10" s="1">
        <v>0.9</v>
      </c>
      <c r="H10" s="1">
        <v>8</v>
      </c>
      <c r="I10" s="1">
        <f t="shared" si="1"/>
        <v>8.8888888888888893</v>
      </c>
      <c r="K10" s="1" t="s">
        <v>29</v>
      </c>
      <c r="L10" s="1">
        <v>0.85</v>
      </c>
      <c r="M10" s="1">
        <v>7</v>
      </c>
      <c r="N10" s="1">
        <f t="shared" si="2"/>
        <v>8.2352941176470598</v>
      </c>
    </row>
    <row r="11" spans="1:14">
      <c r="F11" s="1" t="s">
        <v>30</v>
      </c>
      <c r="G11" s="1">
        <v>0.9</v>
      </c>
      <c r="H11" s="1">
        <v>9</v>
      </c>
      <c r="I11" s="1">
        <f t="shared" si="1"/>
        <v>10</v>
      </c>
      <c r="K11" s="1" t="s">
        <v>31</v>
      </c>
      <c r="L11" s="1">
        <v>0.8</v>
      </c>
      <c r="M11" s="1">
        <v>8</v>
      </c>
      <c r="N11" s="1">
        <f t="shared" si="2"/>
        <v>10</v>
      </c>
    </row>
    <row r="12" spans="1:14">
      <c r="F12" s="1" t="s">
        <v>32</v>
      </c>
      <c r="G12" s="1">
        <v>0.8</v>
      </c>
      <c r="H12" s="1">
        <v>11</v>
      </c>
      <c r="I12" s="1">
        <f t="shared" si="1"/>
        <v>13.75</v>
      </c>
      <c r="K12" s="1" t="s">
        <v>33</v>
      </c>
      <c r="L12" s="1">
        <v>0.9</v>
      </c>
      <c r="M12" s="1">
        <v>12</v>
      </c>
      <c r="N12" s="1">
        <f t="shared" si="2"/>
        <v>13.333333333333332</v>
      </c>
    </row>
    <row r="13" spans="1:14">
      <c r="F13" s="1" t="s">
        <v>34</v>
      </c>
      <c r="G13" s="1">
        <v>1.1000000000000001</v>
      </c>
      <c r="H13" s="1">
        <v>17</v>
      </c>
      <c r="I13" s="1">
        <f t="shared" si="1"/>
        <v>15.454545454545453</v>
      </c>
      <c r="K13" s="1" t="s">
        <v>35</v>
      </c>
      <c r="L13" s="1">
        <v>0.85</v>
      </c>
      <c r="M13" s="1">
        <v>9</v>
      </c>
      <c r="N13" s="1">
        <f t="shared" si="2"/>
        <v>10.588235294117647</v>
      </c>
    </row>
    <row r="14" spans="1:14">
      <c r="F14" s="1" t="s">
        <v>36</v>
      </c>
      <c r="G14" s="1">
        <v>0.95</v>
      </c>
      <c r="H14" s="1">
        <v>13</v>
      </c>
      <c r="I14" s="1">
        <f t="shared" si="1"/>
        <v>13.684210526315789</v>
      </c>
      <c r="K14" s="1" t="s">
        <v>37</v>
      </c>
      <c r="L14" s="1">
        <v>0.7</v>
      </c>
      <c r="M14" s="1">
        <v>7</v>
      </c>
      <c r="N14" s="1">
        <f t="shared" si="2"/>
        <v>10</v>
      </c>
    </row>
    <row r="15" spans="1:14">
      <c r="F15" s="1" t="s">
        <v>38</v>
      </c>
      <c r="G15" s="1">
        <v>0.95</v>
      </c>
      <c r="H15" s="1">
        <v>12</v>
      </c>
      <c r="I15" s="1">
        <f t="shared" si="1"/>
        <v>12.631578947368421</v>
      </c>
      <c r="K15" s="1" t="s">
        <v>39</v>
      </c>
      <c r="L15" s="1">
        <v>0.75</v>
      </c>
      <c r="M15" s="1">
        <v>6</v>
      </c>
      <c r="N15" s="1">
        <f t="shared" si="2"/>
        <v>8</v>
      </c>
    </row>
    <row r="16" spans="1:14">
      <c r="F16" s="1" t="s">
        <v>40</v>
      </c>
      <c r="G16" s="1">
        <v>0.8</v>
      </c>
      <c r="H16" s="1">
        <v>9</v>
      </c>
      <c r="I16" s="1">
        <f t="shared" si="1"/>
        <v>11.25</v>
      </c>
      <c r="K16" s="1" t="s">
        <v>41</v>
      </c>
      <c r="L16" s="1">
        <v>0.85</v>
      </c>
      <c r="M16" s="1">
        <v>4</v>
      </c>
      <c r="N16" s="1">
        <f t="shared" si="2"/>
        <v>4.7058823529411766</v>
      </c>
    </row>
    <row r="17" spans="1:14">
      <c r="F17" s="1" t="s">
        <v>42</v>
      </c>
      <c r="G17" s="1">
        <v>1</v>
      </c>
      <c r="H17" s="1">
        <v>14</v>
      </c>
      <c r="I17" s="1">
        <f t="shared" si="1"/>
        <v>14</v>
      </c>
      <c r="K17" s="1" t="s">
        <v>43</v>
      </c>
      <c r="L17" s="1">
        <v>1</v>
      </c>
      <c r="M17" s="1">
        <v>5</v>
      </c>
      <c r="N17" s="1">
        <f t="shared" si="2"/>
        <v>5</v>
      </c>
    </row>
    <row r="18" spans="1:14">
      <c r="F18" s="1" t="s">
        <v>44</v>
      </c>
      <c r="G18" s="1">
        <v>0.65</v>
      </c>
      <c r="H18" s="1">
        <v>8</v>
      </c>
      <c r="I18" s="1">
        <f t="shared" si="1"/>
        <v>12.307692307692307</v>
      </c>
      <c r="K18" s="1" t="s">
        <v>45</v>
      </c>
      <c r="L18" s="1">
        <v>0.9</v>
      </c>
      <c r="M18" s="1">
        <v>7</v>
      </c>
      <c r="N18" s="1">
        <f t="shared" si="2"/>
        <v>7.7777777777777777</v>
      </c>
    </row>
    <row r="19" spans="1:14">
      <c r="F19" s="1" t="s">
        <v>46</v>
      </c>
      <c r="G19" s="1">
        <v>0.8</v>
      </c>
      <c r="H19" s="1">
        <v>8</v>
      </c>
      <c r="I19" s="1">
        <f t="shared" si="1"/>
        <v>10</v>
      </c>
    </row>
    <row r="20" spans="1:14">
      <c r="F20" s="1" t="s">
        <v>47</v>
      </c>
      <c r="G20" s="1">
        <v>1</v>
      </c>
      <c r="H20" s="1">
        <v>13</v>
      </c>
      <c r="I20" s="1">
        <f t="shared" si="1"/>
        <v>13</v>
      </c>
    </row>
    <row r="21" spans="1:14">
      <c r="F21" s="1" t="s">
        <v>48</v>
      </c>
      <c r="G21" s="1">
        <v>1</v>
      </c>
      <c r="H21" s="1">
        <v>10</v>
      </c>
      <c r="I21" s="1">
        <f t="shared" si="1"/>
        <v>10</v>
      </c>
    </row>
    <row r="22" spans="1:14">
      <c r="F22" s="1" t="s">
        <v>49</v>
      </c>
      <c r="G22" s="1">
        <v>0.9</v>
      </c>
      <c r="H22" s="1">
        <v>9</v>
      </c>
      <c r="I22" s="1">
        <f t="shared" si="1"/>
        <v>10</v>
      </c>
    </row>
    <row r="23" spans="1:14">
      <c r="F23" s="1" t="s">
        <v>50</v>
      </c>
      <c r="G23" s="1">
        <v>1</v>
      </c>
      <c r="H23" s="1">
        <v>10</v>
      </c>
      <c r="I23" s="1">
        <f t="shared" si="1"/>
        <v>10</v>
      </c>
    </row>
    <row r="24" spans="1:14">
      <c r="F24" s="1" t="s">
        <v>51</v>
      </c>
      <c r="G24" s="1">
        <v>0.8</v>
      </c>
      <c r="H24" s="1">
        <v>6</v>
      </c>
      <c r="I24" s="1">
        <f t="shared" si="1"/>
        <v>7.5</v>
      </c>
    </row>
    <row r="25" spans="1:14">
      <c r="F25" s="1" t="s">
        <v>52</v>
      </c>
      <c r="G25" s="1">
        <v>0.8</v>
      </c>
      <c r="H25" s="1">
        <v>7</v>
      </c>
      <c r="I25" s="1">
        <f t="shared" si="1"/>
        <v>8.75</v>
      </c>
    </row>
    <row r="26" spans="1:14">
      <c r="F26" s="1" t="s">
        <v>53</v>
      </c>
    </row>
    <row r="27" spans="1:14">
      <c r="A27" s="1" t="s">
        <v>54</v>
      </c>
      <c r="B27" s="1">
        <f>COUNT(B3:B26)</f>
        <v>8</v>
      </c>
      <c r="C27" s="1">
        <f t="shared" ref="C27:D27" si="3">COUNT(C3:C26)</f>
        <v>8</v>
      </c>
      <c r="D27" s="1">
        <f t="shared" si="3"/>
        <v>8</v>
      </c>
      <c r="F27" s="1" t="s">
        <v>54</v>
      </c>
      <c r="G27" s="1">
        <f>COUNT(G3:G26)</f>
        <v>23</v>
      </c>
      <c r="H27" s="1">
        <f t="shared" ref="H27:I27" si="4">COUNT(H3:H26)</f>
        <v>23</v>
      </c>
      <c r="I27" s="1">
        <f t="shared" si="4"/>
        <v>23</v>
      </c>
      <c r="K27" s="1" t="s">
        <v>54</v>
      </c>
      <c r="L27" s="1">
        <f>COUNT(L3:L26)</f>
        <v>16</v>
      </c>
      <c r="M27" s="1">
        <f t="shared" ref="M27:N27" si="5">COUNT(M3:M26)</f>
        <v>16</v>
      </c>
      <c r="N27" s="1">
        <f t="shared" si="5"/>
        <v>16</v>
      </c>
    </row>
    <row r="28" spans="1:14">
      <c r="A28" s="1" t="s">
        <v>55</v>
      </c>
      <c r="B28" s="1">
        <f>SUM(B3:B26)/B27</f>
        <v>0.89375000000000004</v>
      </c>
      <c r="C28" s="1">
        <f t="shared" ref="C28" si="6">SUM(C3:C26)/C27</f>
        <v>19.625</v>
      </c>
      <c r="D28" s="1">
        <f t="shared" ref="D28" si="7">SUM(D3:D26)/D27</f>
        <v>22.023873744074983</v>
      </c>
      <c r="F28" s="1" t="s">
        <v>55</v>
      </c>
      <c r="G28" s="1">
        <f>SUM(G3:G26)/G27</f>
        <v>0.88260869565217415</v>
      </c>
      <c r="H28" s="1">
        <f t="shared" ref="H28:I28" si="8">SUM(H3:H26)/H27</f>
        <v>11.739130434782609</v>
      </c>
      <c r="I28" s="1">
        <f t="shared" si="8"/>
        <v>13.356912157255406</v>
      </c>
      <c r="K28" s="1" t="s">
        <v>55</v>
      </c>
      <c r="L28" s="1">
        <f>SUM(L3:L26)/L27</f>
        <v>0.88437499999999991</v>
      </c>
      <c r="M28" s="1">
        <f t="shared" ref="M28" si="9">SUM(M3:M26)/M27</f>
        <v>8.25</v>
      </c>
      <c r="N28" s="1">
        <f t="shared" ref="N28" si="10">SUM(N3:N26)/N27</f>
        <v>9.3209005691590843</v>
      </c>
    </row>
    <row r="29" spans="1:14">
      <c r="A29" s="1" t="s">
        <v>56</v>
      </c>
      <c r="B29" s="1">
        <f>STDEVA(B3:B26)</f>
        <v>0.11783008347374041</v>
      </c>
      <c r="C29" s="1">
        <f t="shared" ref="C29:D29" si="11">STDEVA(C3:C26)</f>
        <v>3.3779748793788102</v>
      </c>
      <c r="D29" s="1">
        <f t="shared" si="11"/>
        <v>2.7183512313853404</v>
      </c>
      <c r="F29" s="1" t="s">
        <v>56</v>
      </c>
      <c r="G29" s="1">
        <f>STDEVA(G3:G26)</f>
        <v>0.10724726702618055</v>
      </c>
      <c r="H29" s="1">
        <f t="shared" ref="H29:I29" si="12">STDEVA(H3:H26)</f>
        <v>3.7442973767917787</v>
      </c>
      <c r="I29" s="1">
        <f t="shared" si="12"/>
        <v>4.3705671582675416</v>
      </c>
      <c r="K29" s="1" t="s">
        <v>56</v>
      </c>
      <c r="L29" s="1">
        <f>STDEVA(L3:L26)</f>
        <v>0.11212901795105028</v>
      </c>
      <c r="M29" s="1">
        <f t="shared" ref="M29:N29" si="13">STDEVA(M3:M26)</f>
        <v>2.8635642126552705</v>
      </c>
      <c r="N29" s="1">
        <f t="shared" si="13"/>
        <v>2.8084550047454946</v>
      </c>
    </row>
    <row r="30" spans="1:14">
      <c r="A30" s="1" t="s">
        <v>57</v>
      </c>
      <c r="B30" s="1">
        <f>B29/SQRT(B27)</f>
        <v>4.1659225526029395E-2</v>
      </c>
      <c r="C30" s="1">
        <f t="shared" ref="C30:D30" si="14">C29/SQRT(C27)</f>
        <v>1.1942944719432833</v>
      </c>
      <c r="D30" s="1">
        <f t="shared" si="14"/>
        <v>0.96108229467968787</v>
      </c>
      <c r="F30" s="1" t="s">
        <v>57</v>
      </c>
      <c r="G30" s="1">
        <f>G29/SQRT(G27)</f>
        <v>2.2362601043186676E-2</v>
      </c>
      <c r="H30" s="1">
        <f t="shared" ref="H30:I30" si="15">H29/SQRT(H27)</f>
        <v>0.78073997357717984</v>
      </c>
      <c r="I30" s="1">
        <f t="shared" si="15"/>
        <v>0.91132625010325086</v>
      </c>
      <c r="K30" s="1" t="s">
        <v>57</v>
      </c>
      <c r="L30" s="1">
        <f>L29/SQRT(L27)</f>
        <v>2.8032254487762569E-2</v>
      </c>
      <c r="M30" s="1">
        <f t="shared" ref="M30:N30" si="16">M29/SQRT(M27)</f>
        <v>0.71589105316381763</v>
      </c>
      <c r="N30" s="1">
        <f t="shared" si="16"/>
        <v>0.70211375118637365</v>
      </c>
    </row>
    <row r="31" spans="1:14">
      <c r="F31" s="5"/>
    </row>
    <row r="32" spans="1:14">
      <c r="B32" s="2" t="s">
        <v>58</v>
      </c>
      <c r="C32" s="2"/>
      <c r="D32" s="2"/>
      <c r="E32" s="3"/>
      <c r="G32" s="2" t="s">
        <v>58</v>
      </c>
      <c r="H32" s="2"/>
      <c r="I32" s="2"/>
      <c r="L32" s="2" t="s">
        <v>58</v>
      </c>
      <c r="M32" s="2"/>
      <c r="N32" s="2"/>
    </row>
    <row r="33" spans="1:14">
      <c r="B33" s="1" t="s">
        <v>3</v>
      </c>
      <c r="C33" s="1" t="s">
        <v>4</v>
      </c>
      <c r="D33" s="1" t="s">
        <v>5</v>
      </c>
      <c r="G33" s="1" t="s">
        <v>3</v>
      </c>
      <c r="H33" s="1" t="s">
        <v>4</v>
      </c>
      <c r="I33" s="1" t="s">
        <v>5</v>
      </c>
      <c r="L33" s="1" t="s">
        <v>3</v>
      </c>
      <c r="M33" s="1" t="s">
        <v>4</v>
      </c>
      <c r="N33" s="1" t="s">
        <v>5</v>
      </c>
    </row>
    <row r="34" spans="1:14">
      <c r="A34" s="1" t="s">
        <v>6</v>
      </c>
      <c r="B34" s="1">
        <v>0.8</v>
      </c>
      <c r="C34" s="1">
        <v>14</v>
      </c>
      <c r="D34" s="1">
        <f t="shared" ref="D34:D42" si="17">C34/B34</f>
        <v>17.5</v>
      </c>
      <c r="F34" s="1" t="s">
        <v>7</v>
      </c>
      <c r="G34" s="1">
        <v>0.8</v>
      </c>
      <c r="H34" s="1">
        <v>18</v>
      </c>
      <c r="I34" s="1">
        <f t="shared" ref="I34:I52" si="18">H34/G34</f>
        <v>22.5</v>
      </c>
      <c r="K34" s="1" t="s">
        <v>8</v>
      </c>
      <c r="L34" s="1">
        <v>0.9</v>
      </c>
      <c r="M34" s="1">
        <v>10</v>
      </c>
      <c r="N34" s="1">
        <f t="shared" ref="N34:N49" si="19">M34/L34</f>
        <v>11.111111111111111</v>
      </c>
    </row>
    <row r="35" spans="1:14">
      <c r="A35" s="1" t="s">
        <v>9</v>
      </c>
      <c r="B35" s="1">
        <v>0.7</v>
      </c>
      <c r="C35" s="1">
        <v>16</v>
      </c>
      <c r="D35" s="1">
        <f t="shared" si="17"/>
        <v>22.857142857142858</v>
      </c>
      <c r="F35" s="1" t="s">
        <v>10</v>
      </c>
      <c r="G35" s="1">
        <v>0.7</v>
      </c>
      <c r="H35" s="1">
        <v>11</v>
      </c>
      <c r="I35" s="1">
        <f t="shared" si="18"/>
        <v>15.714285714285715</v>
      </c>
      <c r="K35" s="1" t="s">
        <v>11</v>
      </c>
      <c r="L35" s="1">
        <v>0.8</v>
      </c>
      <c r="M35" s="1">
        <v>12</v>
      </c>
      <c r="N35" s="1">
        <f t="shared" si="19"/>
        <v>15</v>
      </c>
    </row>
    <row r="36" spans="1:14">
      <c r="A36" s="1" t="s">
        <v>12</v>
      </c>
      <c r="B36" s="1">
        <v>0.7</v>
      </c>
      <c r="C36" s="1">
        <v>16</v>
      </c>
      <c r="D36" s="1">
        <f t="shared" si="17"/>
        <v>22.857142857142858</v>
      </c>
      <c r="F36" s="1" t="s">
        <v>13</v>
      </c>
      <c r="G36" s="1">
        <v>0.75</v>
      </c>
      <c r="H36" s="1">
        <v>14</v>
      </c>
      <c r="I36" s="1">
        <f t="shared" si="18"/>
        <v>18.666666666666668</v>
      </c>
      <c r="K36" s="1" t="s">
        <v>14</v>
      </c>
      <c r="L36" s="1">
        <v>0.8</v>
      </c>
      <c r="M36" s="1">
        <v>11</v>
      </c>
      <c r="N36" s="1">
        <f t="shared" si="19"/>
        <v>13.75</v>
      </c>
    </row>
    <row r="37" spans="1:14">
      <c r="A37" s="1" t="s">
        <v>15</v>
      </c>
      <c r="B37" s="1">
        <v>0.65</v>
      </c>
      <c r="C37" s="1">
        <v>13</v>
      </c>
      <c r="D37" s="1">
        <f t="shared" si="17"/>
        <v>20</v>
      </c>
      <c r="F37" s="1" t="s">
        <v>16</v>
      </c>
      <c r="G37" s="1">
        <v>0.8</v>
      </c>
      <c r="H37" s="1">
        <v>16</v>
      </c>
      <c r="I37" s="1">
        <f t="shared" si="18"/>
        <v>20</v>
      </c>
      <c r="K37" s="1" t="s">
        <v>17</v>
      </c>
      <c r="L37" s="1">
        <v>0.65</v>
      </c>
      <c r="M37" s="1">
        <v>8</v>
      </c>
      <c r="N37" s="1">
        <f t="shared" si="19"/>
        <v>12.307692307692307</v>
      </c>
    </row>
    <row r="38" spans="1:14">
      <c r="A38" s="1" t="s">
        <v>18</v>
      </c>
      <c r="B38" s="1">
        <v>0.7</v>
      </c>
      <c r="C38" s="1">
        <v>18</v>
      </c>
      <c r="D38" s="1">
        <f t="shared" si="17"/>
        <v>25.714285714285715</v>
      </c>
      <c r="F38" s="1" t="s">
        <v>19</v>
      </c>
      <c r="G38" s="1">
        <v>0.85</v>
      </c>
      <c r="H38" s="1">
        <v>14</v>
      </c>
      <c r="I38" s="1">
        <f t="shared" si="18"/>
        <v>16.47058823529412</v>
      </c>
      <c r="K38" s="1" t="s">
        <v>20</v>
      </c>
      <c r="L38" s="1">
        <v>0.8</v>
      </c>
      <c r="M38" s="1">
        <v>5</v>
      </c>
      <c r="N38" s="1">
        <f t="shared" si="19"/>
        <v>6.25</v>
      </c>
    </row>
    <row r="39" spans="1:14">
      <c r="A39" s="1" t="s">
        <v>21</v>
      </c>
      <c r="B39" s="1">
        <v>0.9</v>
      </c>
      <c r="C39" s="1">
        <v>15</v>
      </c>
      <c r="D39" s="1">
        <f t="shared" si="17"/>
        <v>16.666666666666668</v>
      </c>
      <c r="F39" s="1" t="s">
        <v>22</v>
      </c>
      <c r="G39" s="1">
        <v>0.9</v>
      </c>
      <c r="H39" s="1">
        <v>12</v>
      </c>
      <c r="I39" s="1">
        <f t="shared" si="18"/>
        <v>13.333333333333332</v>
      </c>
      <c r="K39" s="1" t="s">
        <v>23</v>
      </c>
      <c r="L39" s="1">
        <v>0.75</v>
      </c>
      <c r="M39" s="1">
        <v>7</v>
      </c>
      <c r="N39" s="1">
        <f t="shared" si="19"/>
        <v>9.3333333333333339</v>
      </c>
    </row>
    <row r="40" spans="1:14">
      <c r="A40" s="1" t="s">
        <v>24</v>
      </c>
      <c r="B40" s="1">
        <v>0.7</v>
      </c>
      <c r="C40" s="1">
        <v>11</v>
      </c>
      <c r="D40" s="1">
        <f t="shared" si="17"/>
        <v>15.714285714285715</v>
      </c>
      <c r="F40" s="1" t="s">
        <v>25</v>
      </c>
      <c r="G40" s="1">
        <v>0.8</v>
      </c>
      <c r="H40" s="1">
        <v>8</v>
      </c>
      <c r="I40" s="1">
        <f t="shared" si="18"/>
        <v>10</v>
      </c>
      <c r="K40" s="1" t="s">
        <v>26</v>
      </c>
      <c r="L40" s="1">
        <v>1</v>
      </c>
      <c r="M40" s="1">
        <v>10</v>
      </c>
      <c r="N40" s="1">
        <f t="shared" si="19"/>
        <v>10</v>
      </c>
    </row>
    <row r="41" spans="1:14">
      <c r="A41" s="1" t="s">
        <v>27</v>
      </c>
      <c r="B41" s="1">
        <v>0.7</v>
      </c>
      <c r="C41" s="1">
        <v>14</v>
      </c>
      <c r="D41" s="1">
        <f t="shared" si="17"/>
        <v>20</v>
      </c>
      <c r="F41" s="1" t="s">
        <v>28</v>
      </c>
      <c r="G41" s="1">
        <v>0.7</v>
      </c>
      <c r="H41" s="1">
        <v>7</v>
      </c>
      <c r="I41" s="1">
        <f t="shared" si="18"/>
        <v>10</v>
      </c>
      <c r="K41" s="1" t="s">
        <v>29</v>
      </c>
      <c r="L41" s="1">
        <v>0.8</v>
      </c>
      <c r="M41" s="1">
        <v>8</v>
      </c>
      <c r="N41" s="1">
        <f t="shared" si="19"/>
        <v>10</v>
      </c>
    </row>
    <row r="42" spans="1:14">
      <c r="A42" s="1" t="s">
        <v>59</v>
      </c>
      <c r="B42" s="1">
        <v>0.8</v>
      </c>
      <c r="C42" s="1">
        <v>12</v>
      </c>
      <c r="D42" s="1">
        <f t="shared" si="17"/>
        <v>15</v>
      </c>
      <c r="F42" s="1" t="s">
        <v>30</v>
      </c>
      <c r="G42" s="1">
        <v>1</v>
      </c>
      <c r="H42" s="1">
        <v>11</v>
      </c>
      <c r="I42" s="1">
        <f t="shared" si="18"/>
        <v>11</v>
      </c>
      <c r="K42" s="1" t="s">
        <v>31</v>
      </c>
      <c r="L42" s="1">
        <v>0.5</v>
      </c>
      <c r="M42" s="1">
        <v>5</v>
      </c>
      <c r="N42" s="1">
        <f t="shared" si="19"/>
        <v>10</v>
      </c>
    </row>
    <row r="43" spans="1:14">
      <c r="F43" s="1" t="s">
        <v>32</v>
      </c>
      <c r="G43" s="1">
        <v>0.7</v>
      </c>
      <c r="H43" s="1">
        <v>8</v>
      </c>
      <c r="I43" s="1">
        <f t="shared" si="18"/>
        <v>11.428571428571429</v>
      </c>
      <c r="K43" s="1" t="s">
        <v>33</v>
      </c>
      <c r="L43" s="1">
        <v>0.5</v>
      </c>
      <c r="M43" s="1">
        <v>7</v>
      </c>
      <c r="N43" s="1">
        <f t="shared" si="19"/>
        <v>14</v>
      </c>
    </row>
    <row r="44" spans="1:14">
      <c r="F44" s="1" t="s">
        <v>34</v>
      </c>
      <c r="G44" s="1">
        <v>0.8</v>
      </c>
      <c r="H44" s="1">
        <v>9</v>
      </c>
      <c r="I44" s="1">
        <f t="shared" si="18"/>
        <v>11.25</v>
      </c>
      <c r="K44" s="1" t="s">
        <v>35</v>
      </c>
      <c r="L44" s="1">
        <v>0.9</v>
      </c>
      <c r="M44" s="1">
        <v>11</v>
      </c>
      <c r="N44" s="1">
        <f t="shared" si="19"/>
        <v>12.222222222222221</v>
      </c>
    </row>
    <row r="45" spans="1:14">
      <c r="F45" s="1" t="s">
        <v>36</v>
      </c>
      <c r="G45" s="1">
        <v>0.8</v>
      </c>
      <c r="H45" s="1">
        <v>15</v>
      </c>
      <c r="I45" s="1">
        <f t="shared" si="18"/>
        <v>18.75</v>
      </c>
      <c r="K45" s="1" t="s">
        <v>37</v>
      </c>
      <c r="L45" s="1">
        <v>0.7</v>
      </c>
      <c r="M45" s="1">
        <v>7</v>
      </c>
      <c r="N45" s="1">
        <f t="shared" si="19"/>
        <v>10</v>
      </c>
    </row>
    <row r="46" spans="1:14">
      <c r="F46" s="1" t="s">
        <v>38</v>
      </c>
      <c r="G46" s="1">
        <v>0.65</v>
      </c>
      <c r="H46" s="1">
        <v>9</v>
      </c>
      <c r="I46" s="1">
        <f t="shared" si="18"/>
        <v>13.846153846153845</v>
      </c>
      <c r="K46" s="1" t="s">
        <v>39</v>
      </c>
      <c r="L46" s="1">
        <v>0.8</v>
      </c>
      <c r="M46" s="1">
        <v>9</v>
      </c>
      <c r="N46" s="1">
        <f t="shared" si="19"/>
        <v>11.25</v>
      </c>
    </row>
    <row r="47" spans="1:14">
      <c r="F47" s="1" t="s">
        <v>40</v>
      </c>
      <c r="G47" s="1">
        <v>0.8</v>
      </c>
      <c r="H47" s="1">
        <v>12</v>
      </c>
      <c r="I47" s="1">
        <f t="shared" si="18"/>
        <v>15</v>
      </c>
      <c r="K47" s="1" t="s">
        <v>41</v>
      </c>
      <c r="L47" s="1">
        <v>1.1000000000000001</v>
      </c>
      <c r="M47" s="1">
        <v>10</v>
      </c>
      <c r="N47" s="1">
        <f t="shared" si="19"/>
        <v>9.0909090909090899</v>
      </c>
    </row>
    <row r="48" spans="1:14">
      <c r="F48" s="1" t="s">
        <v>42</v>
      </c>
      <c r="G48" s="1">
        <v>0.95</v>
      </c>
      <c r="H48" s="1">
        <v>20</v>
      </c>
      <c r="I48" s="1">
        <f t="shared" si="18"/>
        <v>21.05263157894737</v>
      </c>
      <c r="K48" s="1" t="s">
        <v>43</v>
      </c>
      <c r="L48" s="1">
        <v>0.9</v>
      </c>
      <c r="M48" s="1">
        <v>5</v>
      </c>
      <c r="N48" s="1">
        <f t="shared" si="19"/>
        <v>5.5555555555555554</v>
      </c>
    </row>
    <row r="49" spans="1:14">
      <c r="F49" s="1" t="s">
        <v>44</v>
      </c>
      <c r="G49" s="1">
        <v>1</v>
      </c>
      <c r="H49" s="1">
        <v>10</v>
      </c>
      <c r="I49" s="1">
        <f t="shared" si="18"/>
        <v>10</v>
      </c>
      <c r="K49" s="1" t="s">
        <v>45</v>
      </c>
      <c r="L49" s="1">
        <v>1</v>
      </c>
      <c r="M49" s="1">
        <v>11</v>
      </c>
      <c r="N49" s="1">
        <f t="shared" si="19"/>
        <v>11</v>
      </c>
    </row>
    <row r="50" spans="1:14">
      <c r="F50" s="1" t="s">
        <v>46</v>
      </c>
      <c r="G50" s="1">
        <v>0.8</v>
      </c>
      <c r="H50" s="1">
        <v>6</v>
      </c>
      <c r="I50" s="1">
        <f t="shared" si="18"/>
        <v>7.5</v>
      </c>
      <c r="K50" s="1" t="s">
        <v>60</v>
      </c>
    </row>
    <row r="51" spans="1:14">
      <c r="F51" s="1" t="s">
        <v>47</v>
      </c>
      <c r="G51" s="1">
        <v>0.9</v>
      </c>
      <c r="H51" s="1">
        <v>14</v>
      </c>
      <c r="I51" s="1">
        <f t="shared" si="18"/>
        <v>15.555555555555555</v>
      </c>
      <c r="K51" s="1" t="s">
        <v>61</v>
      </c>
    </row>
    <row r="52" spans="1:14">
      <c r="F52" s="1" t="s">
        <v>48</v>
      </c>
      <c r="G52" s="1">
        <v>0.9</v>
      </c>
      <c r="H52" s="1">
        <v>15</v>
      </c>
      <c r="I52" s="1">
        <f t="shared" si="18"/>
        <v>16.666666666666668</v>
      </c>
      <c r="K52" s="1" t="s">
        <v>62</v>
      </c>
    </row>
    <row r="53" spans="1:14">
      <c r="K53" s="1" t="s">
        <v>63</v>
      </c>
    </row>
    <row r="54" spans="1:14">
      <c r="A54" s="1" t="s">
        <v>54</v>
      </c>
      <c r="B54" s="1">
        <f>COUNT(B34:B53)</f>
        <v>9</v>
      </c>
      <c r="C54" s="1">
        <f>COUNT(C34:C53)</f>
        <v>9</v>
      </c>
      <c r="D54" s="1">
        <f>COUNT(D34:D53)</f>
        <v>9</v>
      </c>
      <c r="F54" s="1" t="s">
        <v>54</v>
      </c>
      <c r="G54" s="1">
        <f>COUNT(G34:G53)</f>
        <v>19</v>
      </c>
      <c r="H54" s="1">
        <f>COUNT(H34:H53)</f>
        <v>19</v>
      </c>
      <c r="I54" s="1">
        <f>COUNT(I34:I53)</f>
        <v>19</v>
      </c>
      <c r="K54" s="1" t="s">
        <v>54</v>
      </c>
      <c r="L54" s="1">
        <f>COUNT(L34:L53)</f>
        <v>16</v>
      </c>
      <c r="M54" s="1">
        <f>COUNT(M34:M53)</f>
        <v>16</v>
      </c>
      <c r="N54" s="1">
        <f>COUNT(N34:N53)</f>
        <v>16</v>
      </c>
    </row>
    <row r="55" spans="1:14">
      <c r="A55" s="1" t="s">
        <v>55</v>
      </c>
      <c r="B55" s="1">
        <f>SUM(B34:B53)/B54</f>
        <v>0.73888888888888893</v>
      </c>
      <c r="C55" s="1">
        <f t="shared" ref="C55" si="20">SUM(C34:C49)/C54</f>
        <v>14.333333333333334</v>
      </c>
      <c r="D55" s="1">
        <f>SUM(D34:D53)/D54</f>
        <v>19.589947089947092</v>
      </c>
      <c r="F55" s="1" t="s">
        <v>55</v>
      </c>
      <c r="G55" s="1">
        <f>SUM(G34:G53)/G54</f>
        <v>0.82105263157894759</v>
      </c>
      <c r="H55" s="1">
        <f t="shared" ref="H55" si="21">SUM(H34:H49)/H54</f>
        <v>10.210526315789474</v>
      </c>
      <c r="I55" s="1">
        <f>SUM(I34:I53)/I54</f>
        <v>14.670234369761825</v>
      </c>
      <c r="K55" s="1" t="s">
        <v>55</v>
      </c>
      <c r="L55" s="1">
        <f>SUM(L34:L53)/L54</f>
        <v>0.80625000000000002</v>
      </c>
      <c r="M55" s="1">
        <f t="shared" ref="M55" si="22">SUM(M34:M49)/M54</f>
        <v>8.5</v>
      </c>
      <c r="N55" s="1">
        <f>SUM(N34:N53)/N54</f>
        <v>10.679426476301476</v>
      </c>
    </row>
    <row r="56" spans="1:14">
      <c r="A56" s="1" t="s">
        <v>56</v>
      </c>
      <c r="B56" s="1">
        <f>STDEVA(B34:B53)</f>
        <v>7.8173595997057171E-2</v>
      </c>
      <c r="C56" s="1">
        <f>STDEVA(C34:C53)</f>
        <v>2.179449471770337</v>
      </c>
      <c r="D56" s="1">
        <f>STDEVA(D34:D53)</f>
        <v>3.6775460463676652</v>
      </c>
      <c r="F56" s="1" t="s">
        <v>56</v>
      </c>
      <c r="G56" s="1">
        <f>STDEVA(G34:G53)</f>
        <v>0.10043763885240217</v>
      </c>
      <c r="H56" s="1">
        <f>STDEVA(H34:H53)</f>
        <v>3.8220658202734965</v>
      </c>
      <c r="I56" s="1">
        <f>STDEVA(I34:I53)</f>
        <v>4.2639387489471803</v>
      </c>
      <c r="K56" s="1" t="s">
        <v>56</v>
      </c>
      <c r="L56" s="1">
        <f>STDEVA(L34:L53)</f>
        <v>0.16620770138594726</v>
      </c>
      <c r="M56" s="1">
        <f>STDEVA(M34:M53)</f>
        <v>2.3380903889000244</v>
      </c>
      <c r="N56" s="1">
        <f>STDEVA(N34:N53)</f>
        <v>2.5406539191207358</v>
      </c>
    </row>
    <row r="57" spans="1:14">
      <c r="A57" s="1" t="s">
        <v>57</v>
      </c>
      <c r="B57" s="1">
        <f>B56/SQRT(B54)</f>
        <v>2.6057865332352392E-2</v>
      </c>
      <c r="C57" s="1">
        <f t="shared" ref="C57:D57" si="23">C56/SQRT(C54)</f>
        <v>0.72648315725677903</v>
      </c>
      <c r="D57" s="1">
        <f t="shared" si="23"/>
        <v>1.2258486821225552</v>
      </c>
      <c r="F57" s="1" t="s">
        <v>57</v>
      </c>
      <c r="G57" s="1">
        <f>G56/SQRT(G54)</f>
        <v>2.3041974625550288E-2</v>
      </c>
      <c r="H57" s="1">
        <f t="shared" ref="H57:I57" si="24">H56/SQRT(H54)</f>
        <v>0.87684203505963476</v>
      </c>
      <c r="I57" s="1">
        <f t="shared" si="24"/>
        <v>0.97821463726884228</v>
      </c>
      <c r="K57" s="1" t="s">
        <v>57</v>
      </c>
      <c r="L57" s="1">
        <f>L56/SQRT(L54)</f>
        <v>4.1551925346486815E-2</v>
      </c>
      <c r="M57" s="1">
        <f t="shared" ref="M57:N57" si="25">M56/SQRT(M54)</f>
        <v>0.5845225972250061</v>
      </c>
      <c r="N57" s="1">
        <f t="shared" si="25"/>
        <v>0.63516347978018395</v>
      </c>
    </row>
    <row r="58" spans="1:14">
      <c r="F58" s="5"/>
    </row>
    <row r="59" spans="1:14">
      <c r="B59" s="2" t="s">
        <v>64</v>
      </c>
      <c r="C59" s="2"/>
      <c r="D59" s="2"/>
      <c r="E59" s="3"/>
      <c r="G59" s="2" t="s">
        <v>64</v>
      </c>
      <c r="H59" s="2"/>
      <c r="I59" s="2"/>
      <c r="L59" s="2" t="s">
        <v>64</v>
      </c>
      <c r="M59" s="2"/>
      <c r="N59" s="2"/>
    </row>
    <row r="60" spans="1:14">
      <c r="B60" s="1" t="s">
        <v>3</v>
      </c>
      <c r="C60" s="1" t="s">
        <v>4</v>
      </c>
      <c r="D60" s="1" t="s">
        <v>5</v>
      </c>
      <c r="G60" s="1" t="s">
        <v>3</v>
      </c>
      <c r="H60" s="1" t="s">
        <v>4</v>
      </c>
      <c r="I60" s="1" t="s">
        <v>5</v>
      </c>
      <c r="L60" s="1" t="s">
        <v>3</v>
      </c>
      <c r="M60" s="1" t="s">
        <v>4</v>
      </c>
      <c r="N60" s="1" t="s">
        <v>5</v>
      </c>
    </row>
    <row r="61" spans="1:14">
      <c r="A61" s="1" t="s">
        <v>6</v>
      </c>
      <c r="B61" s="1">
        <v>0.7</v>
      </c>
      <c r="C61" s="1">
        <v>8</v>
      </c>
      <c r="D61" s="1">
        <f>C61/B61</f>
        <v>11.428571428571429</v>
      </c>
      <c r="F61" s="1" t="s">
        <v>7</v>
      </c>
      <c r="G61" s="1">
        <v>1</v>
      </c>
      <c r="H61" s="1">
        <v>14</v>
      </c>
      <c r="I61" s="1">
        <f>H61/G61</f>
        <v>14</v>
      </c>
      <c r="K61" s="1" t="s">
        <v>8</v>
      </c>
      <c r="L61" s="1">
        <v>1</v>
      </c>
      <c r="M61" s="1">
        <v>8</v>
      </c>
      <c r="N61" s="1">
        <f>M61/L61</f>
        <v>8</v>
      </c>
    </row>
    <row r="62" spans="1:14">
      <c r="A62" s="1" t="s">
        <v>9</v>
      </c>
      <c r="B62" s="1">
        <v>0.9</v>
      </c>
      <c r="C62" s="1">
        <v>9</v>
      </c>
      <c r="D62" s="1">
        <f t="shared" ref="D62:D67" si="26">C62/B62</f>
        <v>10</v>
      </c>
      <c r="F62" s="1" t="s">
        <v>10</v>
      </c>
      <c r="G62" s="1">
        <v>0.8</v>
      </c>
      <c r="H62" s="1">
        <v>9</v>
      </c>
      <c r="I62" s="1">
        <f t="shared" ref="I62:I70" si="27">H62/G62</f>
        <v>11.25</v>
      </c>
      <c r="K62" s="1" t="s">
        <v>11</v>
      </c>
      <c r="L62" s="1">
        <v>0.9</v>
      </c>
      <c r="M62" s="1">
        <v>11</v>
      </c>
      <c r="N62" s="1">
        <f t="shared" ref="N62:N68" si="28">M62/L62</f>
        <v>12.222222222222221</v>
      </c>
    </row>
    <row r="63" spans="1:14">
      <c r="A63" s="1" t="s">
        <v>12</v>
      </c>
      <c r="B63" s="1">
        <v>0.7</v>
      </c>
      <c r="C63" s="1">
        <v>10</v>
      </c>
      <c r="D63" s="1">
        <f t="shared" si="26"/>
        <v>14.285714285714286</v>
      </c>
      <c r="F63" s="1" t="s">
        <v>13</v>
      </c>
      <c r="G63" s="1">
        <v>1</v>
      </c>
      <c r="H63" s="1">
        <v>8</v>
      </c>
      <c r="I63" s="1">
        <f t="shared" si="27"/>
        <v>8</v>
      </c>
      <c r="K63" s="1" t="s">
        <v>14</v>
      </c>
      <c r="L63" s="1">
        <v>1.2</v>
      </c>
      <c r="M63" s="1">
        <v>8</v>
      </c>
      <c r="N63" s="1">
        <f t="shared" si="28"/>
        <v>6.666666666666667</v>
      </c>
    </row>
    <row r="64" spans="1:14">
      <c r="A64" s="1" t="s">
        <v>15</v>
      </c>
      <c r="B64" s="1">
        <v>0.8</v>
      </c>
      <c r="C64" s="1">
        <v>10</v>
      </c>
      <c r="D64" s="1">
        <f t="shared" si="26"/>
        <v>12.5</v>
      </c>
      <c r="F64" s="1" t="s">
        <v>16</v>
      </c>
      <c r="G64" s="1">
        <v>0.95</v>
      </c>
      <c r="H64" s="1">
        <v>12</v>
      </c>
      <c r="I64" s="1">
        <f t="shared" si="27"/>
        <v>12.631578947368421</v>
      </c>
      <c r="K64" s="1" t="s">
        <v>17</v>
      </c>
      <c r="L64" s="1">
        <v>0.9</v>
      </c>
      <c r="M64" s="1">
        <v>9</v>
      </c>
      <c r="N64" s="1">
        <f t="shared" si="28"/>
        <v>10</v>
      </c>
    </row>
    <row r="65" spans="1:14">
      <c r="A65" s="1" t="s">
        <v>18</v>
      </c>
      <c r="B65" s="1">
        <v>0.7</v>
      </c>
      <c r="C65" s="1">
        <v>14</v>
      </c>
      <c r="D65" s="1">
        <f t="shared" si="26"/>
        <v>20</v>
      </c>
      <c r="F65" s="1" t="s">
        <v>19</v>
      </c>
      <c r="G65" s="1">
        <v>0.95</v>
      </c>
      <c r="H65" s="1">
        <v>12</v>
      </c>
      <c r="I65" s="1">
        <f t="shared" si="27"/>
        <v>12.631578947368421</v>
      </c>
      <c r="K65" s="1" t="s">
        <v>20</v>
      </c>
      <c r="L65" s="1">
        <v>1.1000000000000001</v>
      </c>
      <c r="M65" s="1">
        <v>7</v>
      </c>
      <c r="N65" s="1">
        <f t="shared" si="28"/>
        <v>6.3636363636363633</v>
      </c>
    </row>
    <row r="66" spans="1:14">
      <c r="A66" s="1" t="s">
        <v>21</v>
      </c>
      <c r="B66" s="1">
        <v>0.75</v>
      </c>
      <c r="C66" s="1">
        <v>11</v>
      </c>
      <c r="D66" s="1">
        <f t="shared" si="26"/>
        <v>14.666666666666666</v>
      </c>
      <c r="F66" s="1" t="s">
        <v>22</v>
      </c>
      <c r="G66" s="1">
        <v>0.95</v>
      </c>
      <c r="H66" s="1">
        <v>8</v>
      </c>
      <c r="I66" s="1">
        <f t="shared" si="27"/>
        <v>8.4210526315789469</v>
      </c>
      <c r="K66" s="1" t="s">
        <v>23</v>
      </c>
      <c r="L66" s="1">
        <v>1</v>
      </c>
      <c r="M66" s="1">
        <v>8</v>
      </c>
      <c r="N66" s="1">
        <f t="shared" si="28"/>
        <v>8</v>
      </c>
    </row>
    <row r="67" spans="1:14">
      <c r="A67" s="1" t="s">
        <v>24</v>
      </c>
      <c r="B67" s="1">
        <v>0.9</v>
      </c>
      <c r="C67" s="1">
        <v>12</v>
      </c>
      <c r="D67" s="1">
        <f t="shared" si="26"/>
        <v>13.333333333333332</v>
      </c>
      <c r="F67" s="1" t="s">
        <v>25</v>
      </c>
      <c r="G67" s="1">
        <v>1.1000000000000001</v>
      </c>
      <c r="H67" s="1">
        <v>5</v>
      </c>
      <c r="I67" s="1">
        <f t="shared" si="27"/>
        <v>4.545454545454545</v>
      </c>
      <c r="K67" s="1" t="s">
        <v>26</v>
      </c>
      <c r="L67" s="1">
        <v>0.9</v>
      </c>
      <c r="M67" s="1">
        <v>8</v>
      </c>
      <c r="N67" s="1">
        <f t="shared" si="28"/>
        <v>8.8888888888888893</v>
      </c>
    </row>
    <row r="68" spans="1:14">
      <c r="F68" s="1" t="s">
        <v>28</v>
      </c>
      <c r="G68" s="1">
        <v>0.85</v>
      </c>
      <c r="H68" s="1">
        <v>6</v>
      </c>
      <c r="I68" s="1">
        <f t="shared" si="27"/>
        <v>7.0588235294117645</v>
      </c>
      <c r="K68" s="1" t="s">
        <v>29</v>
      </c>
      <c r="L68" s="1">
        <v>0.65</v>
      </c>
      <c r="M68" s="1">
        <v>5</v>
      </c>
      <c r="N68" s="1">
        <f t="shared" si="28"/>
        <v>7.6923076923076916</v>
      </c>
    </row>
    <row r="69" spans="1:14">
      <c r="F69" s="1" t="s">
        <v>30</v>
      </c>
      <c r="G69" s="1">
        <v>0.9</v>
      </c>
      <c r="H69" s="1">
        <v>5</v>
      </c>
      <c r="I69" s="1">
        <f t="shared" si="27"/>
        <v>5.5555555555555554</v>
      </c>
      <c r="K69" s="1" t="s">
        <v>31</v>
      </c>
      <c r="L69" s="1">
        <v>0.8</v>
      </c>
      <c r="M69" s="1">
        <v>9</v>
      </c>
      <c r="N69" s="1">
        <f>M69/L69</f>
        <v>11.25</v>
      </c>
    </row>
    <row r="70" spans="1:14">
      <c r="F70" s="1" t="s">
        <v>32</v>
      </c>
      <c r="G70" s="1">
        <v>0.9</v>
      </c>
      <c r="H70" s="1">
        <v>8</v>
      </c>
      <c r="I70" s="1">
        <f t="shared" si="27"/>
        <v>8.8888888888888893</v>
      </c>
      <c r="K70" s="1" t="s">
        <v>33</v>
      </c>
      <c r="L70" s="1">
        <v>1.1000000000000001</v>
      </c>
      <c r="M70" s="1">
        <v>10</v>
      </c>
      <c r="N70" s="1">
        <f t="shared" ref="N70:N78" si="29">M70/L70</f>
        <v>9.0909090909090899</v>
      </c>
    </row>
    <row r="71" spans="1:14">
      <c r="F71" s="1" t="s">
        <v>34</v>
      </c>
      <c r="G71" s="1">
        <v>0.85</v>
      </c>
      <c r="H71" s="1">
        <v>4</v>
      </c>
      <c r="I71" s="1">
        <f>H71/G71</f>
        <v>4.7058823529411766</v>
      </c>
      <c r="K71" s="1" t="s">
        <v>35</v>
      </c>
      <c r="L71" s="1">
        <v>0.75</v>
      </c>
      <c r="M71" s="1">
        <v>7</v>
      </c>
      <c r="N71" s="1">
        <f t="shared" si="29"/>
        <v>9.3333333333333339</v>
      </c>
    </row>
    <row r="72" spans="1:14">
      <c r="F72" s="1" t="s">
        <v>36</v>
      </c>
      <c r="G72" s="1">
        <v>1</v>
      </c>
      <c r="H72" s="1">
        <v>6</v>
      </c>
      <c r="I72" s="1">
        <f t="shared" ref="I72:I79" si="30">H72/G72</f>
        <v>6</v>
      </c>
      <c r="K72" s="1" t="s">
        <v>37</v>
      </c>
      <c r="L72" s="1">
        <v>0.75</v>
      </c>
      <c r="M72" s="1">
        <v>10</v>
      </c>
      <c r="N72" s="1">
        <f t="shared" si="29"/>
        <v>13.333333333333334</v>
      </c>
    </row>
    <row r="73" spans="1:14">
      <c r="F73" s="1" t="s">
        <v>38</v>
      </c>
      <c r="G73" s="1">
        <v>0.75</v>
      </c>
      <c r="H73" s="1">
        <v>6</v>
      </c>
      <c r="I73" s="1">
        <f t="shared" si="30"/>
        <v>8</v>
      </c>
      <c r="K73" s="1" t="s">
        <v>39</v>
      </c>
      <c r="L73" s="1">
        <v>1.2</v>
      </c>
      <c r="M73" s="1">
        <v>14</v>
      </c>
      <c r="N73" s="1">
        <f t="shared" si="29"/>
        <v>11.666666666666668</v>
      </c>
    </row>
    <row r="74" spans="1:14">
      <c r="F74" s="1" t="s">
        <v>40</v>
      </c>
      <c r="G74" s="1">
        <v>0.95</v>
      </c>
      <c r="H74" s="1">
        <v>8</v>
      </c>
      <c r="I74" s="1">
        <f t="shared" si="30"/>
        <v>8.4210526315789469</v>
      </c>
      <c r="K74" s="1" t="s">
        <v>41</v>
      </c>
      <c r="L74" s="1">
        <v>0.95</v>
      </c>
      <c r="M74" s="1">
        <v>11</v>
      </c>
      <c r="N74" s="1">
        <f t="shared" si="29"/>
        <v>11.578947368421053</v>
      </c>
    </row>
    <row r="75" spans="1:14">
      <c r="F75" s="1" t="s">
        <v>42</v>
      </c>
      <c r="G75" s="1">
        <v>0.9</v>
      </c>
      <c r="H75" s="1">
        <v>7</v>
      </c>
      <c r="I75" s="1">
        <f t="shared" si="30"/>
        <v>7.7777777777777777</v>
      </c>
      <c r="K75" s="1" t="s">
        <v>43</v>
      </c>
      <c r="L75" s="1">
        <v>1</v>
      </c>
      <c r="M75" s="1">
        <v>9</v>
      </c>
      <c r="N75" s="1">
        <f t="shared" si="29"/>
        <v>9</v>
      </c>
    </row>
    <row r="76" spans="1:14">
      <c r="F76" s="1" t="s">
        <v>44</v>
      </c>
      <c r="G76" s="1">
        <v>0.8</v>
      </c>
      <c r="H76" s="1">
        <v>9</v>
      </c>
      <c r="I76" s="1">
        <f t="shared" si="30"/>
        <v>11.25</v>
      </c>
      <c r="K76" s="1" t="s">
        <v>45</v>
      </c>
      <c r="L76" s="1">
        <v>0.9</v>
      </c>
      <c r="M76" s="1">
        <v>7</v>
      </c>
      <c r="N76" s="1">
        <f t="shared" si="29"/>
        <v>7.7777777777777777</v>
      </c>
    </row>
    <row r="77" spans="1:14">
      <c r="F77" s="1" t="s">
        <v>46</v>
      </c>
      <c r="G77" s="1">
        <v>0.8</v>
      </c>
      <c r="H77" s="1">
        <v>11</v>
      </c>
      <c r="I77" s="1">
        <f t="shared" si="30"/>
        <v>13.75</v>
      </c>
      <c r="K77" s="1" t="s">
        <v>60</v>
      </c>
      <c r="L77" s="1">
        <v>0.9</v>
      </c>
      <c r="M77" s="1">
        <v>16</v>
      </c>
      <c r="N77" s="1">
        <f t="shared" si="29"/>
        <v>17.777777777777779</v>
      </c>
    </row>
    <row r="78" spans="1:14">
      <c r="F78" s="1" t="s">
        <v>47</v>
      </c>
      <c r="G78" s="1">
        <v>0.9</v>
      </c>
      <c r="H78" s="1">
        <v>7</v>
      </c>
      <c r="I78" s="1">
        <f t="shared" si="30"/>
        <v>7.7777777777777777</v>
      </c>
      <c r="K78" s="1" t="s">
        <v>61</v>
      </c>
      <c r="L78" s="1">
        <v>1.1000000000000001</v>
      </c>
      <c r="M78" s="1">
        <v>11</v>
      </c>
      <c r="N78" s="1">
        <f t="shared" si="29"/>
        <v>10</v>
      </c>
    </row>
    <row r="79" spans="1:14">
      <c r="F79" s="1" t="s">
        <v>48</v>
      </c>
      <c r="G79" s="1">
        <v>0.9</v>
      </c>
      <c r="H79" s="1">
        <v>4</v>
      </c>
      <c r="I79" s="1">
        <f t="shared" si="30"/>
        <v>4.4444444444444446</v>
      </c>
    </row>
    <row r="81" spans="1:14">
      <c r="A81" s="1" t="s">
        <v>54</v>
      </c>
      <c r="B81" s="1">
        <f>COUNT(B61:B80)</f>
        <v>7</v>
      </c>
      <c r="C81" s="1">
        <f>COUNT(C61:C80)</f>
        <v>7</v>
      </c>
      <c r="D81" s="1">
        <f>COUNT(D61:D80)</f>
        <v>7</v>
      </c>
      <c r="F81" s="1" t="s">
        <v>54</v>
      </c>
      <c r="G81" s="1">
        <f>COUNT(G61:G80)</f>
        <v>19</v>
      </c>
      <c r="H81" s="1">
        <f>COUNT(H61:H80)</f>
        <v>19</v>
      </c>
      <c r="I81" s="1">
        <f>COUNT(I61:I80)</f>
        <v>19</v>
      </c>
      <c r="K81" s="1" t="s">
        <v>54</v>
      </c>
      <c r="L81" s="1">
        <f>COUNT(L61:L80)</f>
        <v>18</v>
      </c>
      <c r="M81" s="1">
        <f>COUNT(M61:M80)</f>
        <v>18</v>
      </c>
      <c r="N81" s="1">
        <f>COUNT(N61:N80)</f>
        <v>18</v>
      </c>
    </row>
    <row r="82" spans="1:14">
      <c r="A82" s="1" t="s">
        <v>55</v>
      </c>
      <c r="B82" s="1">
        <f>SUM(B61:B80)/B81</f>
        <v>0.77857142857142858</v>
      </c>
      <c r="C82" s="1">
        <f t="shared" ref="C82" si="31">SUM(C61:C76)/C81</f>
        <v>10.571428571428571</v>
      </c>
      <c r="D82" s="1">
        <f>SUM(D61:D80)/D81</f>
        <v>13.744897959183675</v>
      </c>
      <c r="F82" s="1" t="s">
        <v>55</v>
      </c>
      <c r="G82" s="1">
        <f>SUM(G61:G80)/G81</f>
        <v>0.90789473684210531</v>
      </c>
      <c r="H82" s="1">
        <f t="shared" ref="H82" si="32">SUM(H61:H76)/H81</f>
        <v>6.6842105263157894</v>
      </c>
      <c r="I82" s="1">
        <f>SUM(I61:I80)/I81</f>
        <v>8.6899930542182471</v>
      </c>
      <c r="K82" s="1" t="s">
        <v>55</v>
      </c>
      <c r="L82" s="1">
        <f>SUM(L61:L80)/L81</f>
        <v>0.95000000000000007</v>
      </c>
      <c r="M82" s="1">
        <f t="shared" ref="M82" si="33">SUM(M61:M76)/M81</f>
        <v>7.833333333333333</v>
      </c>
      <c r="N82" s="1">
        <f>SUM(N61:N80)/N81</f>
        <v>9.9245815101078243</v>
      </c>
    </row>
    <row r="83" spans="1:14">
      <c r="A83" s="1" t="s">
        <v>56</v>
      </c>
      <c r="B83" s="1">
        <f>STDEVA(B61:B80)</f>
        <v>9.0632696717496658E-2</v>
      </c>
      <c r="C83" s="1">
        <f>STDEVA(C61:C80)</f>
        <v>1.9880595947760078</v>
      </c>
      <c r="D83" s="1">
        <f>STDEVA(D61:D80)</f>
        <v>3.198364870818331</v>
      </c>
      <c r="F83" s="1" t="s">
        <v>56</v>
      </c>
      <c r="G83" s="1">
        <f>STDEVA(G61:G80)</f>
        <v>8.702355666832215E-2</v>
      </c>
      <c r="H83" s="1">
        <f>STDEVA(H61:H80)</f>
        <v>2.813916959501606</v>
      </c>
      <c r="I83" s="1">
        <f>STDEVA(I61:I80)</f>
        <v>3.087398052338397</v>
      </c>
      <c r="K83" s="1" t="s">
        <v>56</v>
      </c>
      <c r="L83" s="1">
        <f>STDEVA(L61:L80)</f>
        <v>0.15434872662825816</v>
      </c>
      <c r="M83" s="1">
        <f>STDEVA(M61:M80)</f>
        <v>2.6346112560657287</v>
      </c>
      <c r="N83" s="1">
        <f>STDEVA(N61:N80)</f>
        <v>2.7587039262606221</v>
      </c>
    </row>
    <row r="84" spans="1:14">
      <c r="A84" s="1" t="s">
        <v>57</v>
      </c>
      <c r="B84" s="1">
        <f>B83/SQRT(B81)</f>
        <v>3.4255939452233743E-2</v>
      </c>
      <c r="C84" s="1">
        <f t="shared" ref="C84:D84" si="34">C83/SQRT(C81)</f>
        <v>0.75141589705045153</v>
      </c>
      <c r="D84" s="1">
        <f t="shared" si="34"/>
        <v>1.2088682928900756</v>
      </c>
      <c r="F84" s="1" t="s">
        <v>57</v>
      </c>
      <c r="G84" s="1">
        <f>G83/SQRT(G81)</f>
        <v>1.9964573117089542E-2</v>
      </c>
      <c r="H84" s="1">
        <f t="shared" ref="H84:I84" si="35">H83/SQRT(H81)</f>
        <v>0.64555682431488071</v>
      </c>
      <c r="I84" s="1">
        <f t="shared" si="35"/>
        <v>0.70829768992775632</v>
      </c>
      <c r="K84" s="1" t="s">
        <v>57</v>
      </c>
      <c r="L84" s="1">
        <f>L83/SQRT(L81)</f>
        <v>3.6380343755449997E-2</v>
      </c>
      <c r="M84" s="1">
        <f t="shared" ref="M84:N84" si="36">M83/SQRT(M81)</f>
        <v>0.62098382831816146</v>
      </c>
      <c r="N84" s="1">
        <f t="shared" si="36"/>
        <v>0.65023275118161317</v>
      </c>
    </row>
    <row r="85" spans="1:14">
      <c r="F85" s="6"/>
    </row>
    <row r="86" spans="1:14">
      <c r="B86" s="2" t="s">
        <v>65</v>
      </c>
      <c r="C86" s="2"/>
      <c r="D86" s="2"/>
      <c r="E86" s="3"/>
      <c r="G86" s="2" t="s">
        <v>65</v>
      </c>
      <c r="H86" s="2"/>
      <c r="I86" s="2"/>
      <c r="L86" s="2" t="s">
        <v>65</v>
      </c>
      <c r="M86" s="2"/>
      <c r="N86" s="2"/>
    </row>
    <row r="87" spans="1:14">
      <c r="B87" s="1" t="s">
        <v>3</v>
      </c>
      <c r="C87" s="1" t="s">
        <v>4</v>
      </c>
      <c r="D87" s="1" t="s">
        <v>5</v>
      </c>
      <c r="G87" s="1" t="s">
        <v>3</v>
      </c>
      <c r="H87" s="1" t="s">
        <v>4</v>
      </c>
      <c r="I87" s="1" t="s">
        <v>5</v>
      </c>
      <c r="L87" s="1" t="s">
        <v>3</v>
      </c>
      <c r="M87" s="1" t="s">
        <v>4</v>
      </c>
      <c r="N87" s="1" t="s">
        <v>5</v>
      </c>
    </row>
    <row r="88" spans="1:14">
      <c r="A88" s="1" t="s">
        <v>6</v>
      </c>
      <c r="B88" s="1">
        <v>1</v>
      </c>
      <c r="C88" s="1">
        <v>2</v>
      </c>
      <c r="D88" s="1">
        <f t="shared" ref="D88:D95" si="37">C88/B88</f>
        <v>2</v>
      </c>
      <c r="F88" s="1" t="s">
        <v>7</v>
      </c>
      <c r="G88" s="1">
        <v>0.95</v>
      </c>
      <c r="H88" s="1">
        <v>2</v>
      </c>
      <c r="I88" s="1">
        <f>H88/G88</f>
        <v>2.1052631578947367</v>
      </c>
      <c r="K88" s="1" t="s">
        <v>8</v>
      </c>
      <c r="L88" s="1">
        <v>1</v>
      </c>
      <c r="M88" s="1">
        <v>0</v>
      </c>
      <c r="N88" s="1">
        <v>0</v>
      </c>
    </row>
    <row r="89" spans="1:14">
      <c r="A89" s="1" t="s">
        <v>9</v>
      </c>
      <c r="B89" s="1">
        <v>0.6</v>
      </c>
      <c r="C89" s="1">
        <v>1</v>
      </c>
      <c r="D89" s="1">
        <f t="shared" si="37"/>
        <v>1.6666666666666667</v>
      </c>
      <c r="F89" s="1" t="s">
        <v>10</v>
      </c>
      <c r="G89" s="1">
        <v>0.6</v>
      </c>
      <c r="H89" s="1">
        <v>0</v>
      </c>
      <c r="I89" s="1">
        <f t="shared" ref="I89:I97" si="38">H89/G89</f>
        <v>0</v>
      </c>
      <c r="K89" s="1" t="s">
        <v>11</v>
      </c>
      <c r="L89" s="1">
        <v>0.9</v>
      </c>
      <c r="M89" s="1">
        <v>1</v>
      </c>
      <c r="N89" s="1">
        <f t="shared" ref="N89:N96" si="39">M89/L89</f>
        <v>1.1111111111111112</v>
      </c>
    </row>
    <row r="90" spans="1:14">
      <c r="A90" s="1" t="s">
        <v>12</v>
      </c>
      <c r="B90" s="1">
        <v>0.8</v>
      </c>
      <c r="C90" s="1">
        <v>1</v>
      </c>
      <c r="D90" s="1">
        <f t="shared" si="37"/>
        <v>1.25</v>
      </c>
      <c r="F90" s="1" t="s">
        <v>13</v>
      </c>
      <c r="G90" s="1">
        <v>0.7</v>
      </c>
      <c r="H90" s="1">
        <v>2</v>
      </c>
      <c r="I90" s="1">
        <f t="shared" si="38"/>
        <v>2.8571428571428572</v>
      </c>
      <c r="K90" s="1" t="s">
        <v>14</v>
      </c>
      <c r="L90" s="1">
        <v>1</v>
      </c>
      <c r="M90" s="1">
        <v>1</v>
      </c>
      <c r="N90" s="1">
        <f t="shared" si="39"/>
        <v>1</v>
      </c>
    </row>
    <row r="91" spans="1:14">
      <c r="A91" s="1" t="s">
        <v>15</v>
      </c>
      <c r="B91" s="1">
        <v>0.8</v>
      </c>
      <c r="C91" s="1">
        <v>2</v>
      </c>
      <c r="D91" s="1">
        <f t="shared" si="37"/>
        <v>2.5</v>
      </c>
      <c r="F91" s="1" t="s">
        <v>16</v>
      </c>
      <c r="G91" s="1">
        <v>0.7</v>
      </c>
      <c r="H91" s="1">
        <v>1</v>
      </c>
      <c r="I91" s="1">
        <f t="shared" si="38"/>
        <v>1.4285714285714286</v>
      </c>
      <c r="K91" s="1" t="s">
        <v>17</v>
      </c>
      <c r="L91" s="1">
        <v>0.85</v>
      </c>
      <c r="M91" s="1">
        <v>1</v>
      </c>
      <c r="N91" s="1">
        <f t="shared" si="39"/>
        <v>1.1764705882352942</v>
      </c>
    </row>
    <row r="92" spans="1:14">
      <c r="A92" s="1" t="s">
        <v>18</v>
      </c>
      <c r="B92" s="1">
        <v>0.95</v>
      </c>
      <c r="C92" s="1">
        <v>2</v>
      </c>
      <c r="D92" s="1">
        <f t="shared" si="37"/>
        <v>2.1052631578947367</v>
      </c>
      <c r="F92" s="1" t="s">
        <v>19</v>
      </c>
      <c r="G92" s="1">
        <v>0.7</v>
      </c>
      <c r="H92" s="1">
        <v>3</v>
      </c>
      <c r="I92" s="1">
        <f t="shared" si="38"/>
        <v>4.2857142857142856</v>
      </c>
      <c r="K92" s="1" t="s">
        <v>20</v>
      </c>
      <c r="L92" s="1">
        <v>0.7</v>
      </c>
      <c r="M92" s="1">
        <v>0</v>
      </c>
      <c r="N92" s="1">
        <f t="shared" si="39"/>
        <v>0</v>
      </c>
    </row>
    <row r="93" spans="1:14">
      <c r="A93" s="1" t="s">
        <v>21</v>
      </c>
      <c r="B93" s="1">
        <v>0.65</v>
      </c>
      <c r="C93" s="1">
        <v>2</v>
      </c>
      <c r="D93" s="1">
        <f t="shared" si="37"/>
        <v>3.0769230769230766</v>
      </c>
      <c r="F93" s="1" t="s">
        <v>22</v>
      </c>
      <c r="G93" s="1">
        <v>0.75</v>
      </c>
      <c r="H93" s="1">
        <v>2</v>
      </c>
      <c r="I93" s="1">
        <f t="shared" si="38"/>
        <v>2.6666666666666665</v>
      </c>
      <c r="K93" s="1" t="s">
        <v>23</v>
      </c>
      <c r="L93" s="1">
        <v>0.9</v>
      </c>
      <c r="M93" s="1">
        <v>1</v>
      </c>
      <c r="N93" s="1">
        <f t="shared" si="39"/>
        <v>1.1111111111111112</v>
      </c>
    </row>
    <row r="94" spans="1:14">
      <c r="A94" s="1" t="s">
        <v>24</v>
      </c>
      <c r="B94" s="1">
        <v>0.8</v>
      </c>
      <c r="C94" s="1">
        <v>1</v>
      </c>
      <c r="D94" s="1">
        <f t="shared" si="37"/>
        <v>1.25</v>
      </c>
      <c r="F94" s="1" t="s">
        <v>25</v>
      </c>
      <c r="G94" s="1">
        <v>0.9</v>
      </c>
      <c r="H94" s="1">
        <v>0</v>
      </c>
      <c r="I94" s="1">
        <f t="shared" si="38"/>
        <v>0</v>
      </c>
      <c r="K94" s="1" t="s">
        <v>26</v>
      </c>
      <c r="L94" s="1">
        <v>1.1499999999999999</v>
      </c>
      <c r="M94" s="1">
        <v>1</v>
      </c>
      <c r="N94" s="1">
        <f t="shared" si="39"/>
        <v>0.86956521739130443</v>
      </c>
    </row>
    <row r="95" spans="1:14">
      <c r="A95" s="1" t="s">
        <v>27</v>
      </c>
      <c r="B95" s="1">
        <v>0.8</v>
      </c>
      <c r="C95" s="1">
        <v>2</v>
      </c>
      <c r="D95" s="1">
        <f t="shared" si="37"/>
        <v>2.5</v>
      </c>
      <c r="F95" s="1" t="s">
        <v>28</v>
      </c>
      <c r="G95" s="1">
        <v>1</v>
      </c>
      <c r="H95" s="1">
        <v>2</v>
      </c>
      <c r="I95" s="1">
        <f t="shared" si="38"/>
        <v>2</v>
      </c>
      <c r="K95" s="1" t="s">
        <v>29</v>
      </c>
      <c r="L95" s="1">
        <v>0.95</v>
      </c>
      <c r="M95" s="1">
        <v>3</v>
      </c>
      <c r="N95" s="1">
        <f t="shared" si="39"/>
        <v>3.1578947368421053</v>
      </c>
    </row>
    <row r="96" spans="1:14">
      <c r="F96" s="1" t="s">
        <v>30</v>
      </c>
      <c r="G96" s="1">
        <v>0.8</v>
      </c>
      <c r="H96" s="1">
        <v>0</v>
      </c>
      <c r="I96" s="1">
        <f t="shared" si="38"/>
        <v>0</v>
      </c>
      <c r="K96" s="1" t="s">
        <v>31</v>
      </c>
      <c r="L96" s="1">
        <v>0.9</v>
      </c>
      <c r="M96" s="1">
        <v>2</v>
      </c>
      <c r="N96" s="1">
        <f t="shared" si="39"/>
        <v>2.2222222222222223</v>
      </c>
    </row>
    <row r="97" spans="1:14">
      <c r="F97" s="1" t="s">
        <v>32</v>
      </c>
      <c r="G97" s="1">
        <v>0.9</v>
      </c>
      <c r="H97" s="1">
        <v>0</v>
      </c>
      <c r="I97" s="1">
        <f t="shared" si="38"/>
        <v>0</v>
      </c>
      <c r="K97" s="1" t="s">
        <v>33</v>
      </c>
      <c r="L97" s="1">
        <v>0.9</v>
      </c>
      <c r="M97" s="1">
        <v>0</v>
      </c>
      <c r="N97" s="1">
        <f>M97/L97</f>
        <v>0</v>
      </c>
    </row>
    <row r="98" spans="1:14">
      <c r="F98" s="1" t="s">
        <v>34</v>
      </c>
      <c r="G98" s="1">
        <v>0.8</v>
      </c>
      <c r="H98" s="1">
        <v>0</v>
      </c>
      <c r="I98" s="1">
        <f>H98/G98</f>
        <v>0</v>
      </c>
      <c r="K98" s="1" t="s">
        <v>35</v>
      </c>
      <c r="L98" s="1">
        <v>0.8</v>
      </c>
      <c r="M98" s="1">
        <v>2</v>
      </c>
      <c r="N98" s="1">
        <f t="shared" ref="N98:N105" si="40">M98/L98</f>
        <v>2.5</v>
      </c>
    </row>
    <row r="99" spans="1:14">
      <c r="F99" s="1" t="s">
        <v>36</v>
      </c>
      <c r="G99" s="1">
        <v>1</v>
      </c>
      <c r="H99" s="1">
        <v>2</v>
      </c>
      <c r="I99" s="1">
        <f t="shared" ref="I99:I107" si="41">H99/G99</f>
        <v>2</v>
      </c>
      <c r="K99" s="1" t="s">
        <v>37</v>
      </c>
      <c r="L99" s="1">
        <v>0.8</v>
      </c>
      <c r="M99" s="1">
        <v>2</v>
      </c>
      <c r="N99" s="1">
        <f t="shared" si="40"/>
        <v>2.5</v>
      </c>
    </row>
    <row r="100" spans="1:14">
      <c r="F100" s="1" t="s">
        <v>38</v>
      </c>
      <c r="G100" s="1">
        <v>1</v>
      </c>
      <c r="H100" s="1">
        <v>0</v>
      </c>
      <c r="I100" s="1">
        <f t="shared" si="41"/>
        <v>0</v>
      </c>
      <c r="K100" s="1" t="s">
        <v>39</v>
      </c>
      <c r="L100" s="1">
        <v>0.8</v>
      </c>
      <c r="M100" s="1">
        <v>2</v>
      </c>
      <c r="N100" s="1">
        <f t="shared" si="40"/>
        <v>2.5</v>
      </c>
    </row>
    <row r="101" spans="1:14">
      <c r="F101" s="1" t="s">
        <v>40</v>
      </c>
      <c r="G101" s="1">
        <v>1</v>
      </c>
      <c r="H101" s="1">
        <v>1</v>
      </c>
      <c r="I101" s="1">
        <f t="shared" si="41"/>
        <v>1</v>
      </c>
      <c r="K101" s="1" t="s">
        <v>41</v>
      </c>
      <c r="L101" s="1">
        <v>0.9</v>
      </c>
      <c r="M101" s="1">
        <v>1</v>
      </c>
      <c r="N101" s="1">
        <f t="shared" si="40"/>
        <v>1.1111111111111112</v>
      </c>
    </row>
    <row r="102" spans="1:14">
      <c r="F102" s="1" t="s">
        <v>42</v>
      </c>
      <c r="G102" s="1">
        <v>0.9</v>
      </c>
      <c r="H102" s="1">
        <v>1</v>
      </c>
      <c r="I102" s="1">
        <f t="shared" si="41"/>
        <v>1.1111111111111112</v>
      </c>
      <c r="K102" s="1" t="s">
        <v>43</v>
      </c>
      <c r="L102" s="1">
        <v>1</v>
      </c>
      <c r="M102" s="1">
        <v>1</v>
      </c>
      <c r="N102" s="1">
        <f t="shared" si="40"/>
        <v>1</v>
      </c>
    </row>
    <row r="103" spans="1:14">
      <c r="F103" s="1" t="s">
        <v>44</v>
      </c>
      <c r="G103" s="1">
        <v>1.05</v>
      </c>
      <c r="H103" s="1">
        <v>1</v>
      </c>
      <c r="I103" s="1">
        <f t="shared" si="41"/>
        <v>0.95238095238095233</v>
      </c>
      <c r="K103" s="1" t="s">
        <v>45</v>
      </c>
      <c r="L103" s="1">
        <v>0.7</v>
      </c>
      <c r="M103" s="1">
        <v>0</v>
      </c>
      <c r="N103" s="1">
        <f t="shared" si="40"/>
        <v>0</v>
      </c>
    </row>
    <row r="104" spans="1:14">
      <c r="F104" s="1" t="s">
        <v>46</v>
      </c>
      <c r="G104" s="1">
        <v>0.8</v>
      </c>
      <c r="H104" s="1">
        <v>1</v>
      </c>
      <c r="I104" s="1">
        <f t="shared" si="41"/>
        <v>1.25</v>
      </c>
      <c r="K104" s="1" t="s">
        <v>60</v>
      </c>
      <c r="L104" s="1">
        <v>0.7</v>
      </c>
      <c r="M104" s="1">
        <v>0</v>
      </c>
      <c r="N104" s="1">
        <f t="shared" si="40"/>
        <v>0</v>
      </c>
    </row>
    <row r="105" spans="1:14">
      <c r="F105" s="1" t="s">
        <v>47</v>
      </c>
      <c r="G105" s="1">
        <v>0.75</v>
      </c>
      <c r="H105" s="1">
        <v>1</v>
      </c>
      <c r="I105" s="1">
        <f t="shared" si="41"/>
        <v>1.3333333333333333</v>
      </c>
      <c r="K105" s="1" t="s">
        <v>61</v>
      </c>
      <c r="L105" s="1">
        <v>0.9</v>
      </c>
      <c r="M105" s="1">
        <v>3</v>
      </c>
      <c r="N105" s="1">
        <f t="shared" si="40"/>
        <v>3.333333333333333</v>
      </c>
    </row>
    <row r="106" spans="1:14">
      <c r="F106" s="1" t="s">
        <v>48</v>
      </c>
      <c r="G106" s="1">
        <v>0.7</v>
      </c>
      <c r="H106" s="1">
        <v>0</v>
      </c>
      <c r="I106" s="1">
        <f t="shared" si="41"/>
        <v>0</v>
      </c>
    </row>
    <row r="107" spans="1:14">
      <c r="F107" s="1" t="s">
        <v>49</v>
      </c>
      <c r="G107" s="1">
        <v>0.9</v>
      </c>
      <c r="H107" s="1">
        <v>1</v>
      </c>
      <c r="I107" s="1">
        <f t="shared" si="41"/>
        <v>1.1111111111111112</v>
      </c>
    </row>
    <row r="108" spans="1:14">
      <c r="A108" s="1" t="s">
        <v>54</v>
      </c>
      <c r="B108" s="1">
        <f>COUNT(B88:B107)</f>
        <v>8</v>
      </c>
      <c r="C108" s="1">
        <f>COUNT(C88:C107)</f>
        <v>8</v>
      </c>
      <c r="D108" s="1">
        <f>COUNT(D88:D107)</f>
        <v>8</v>
      </c>
      <c r="F108" s="1" t="s">
        <v>54</v>
      </c>
      <c r="G108" s="1">
        <f>COUNT(G88:G107)</f>
        <v>20</v>
      </c>
      <c r="H108" s="1">
        <f>COUNT(H88:H107)</f>
        <v>20</v>
      </c>
      <c r="I108" s="1">
        <f>COUNT(I88:I107)</f>
        <v>20</v>
      </c>
      <c r="K108" s="1" t="s">
        <v>54</v>
      </c>
      <c r="L108" s="1">
        <f>COUNT(L88:L107)</f>
        <v>18</v>
      </c>
      <c r="M108" s="1">
        <f>COUNT(M88:M107)</f>
        <v>18</v>
      </c>
      <c r="N108" s="1">
        <f>COUNT(N88:N107)</f>
        <v>18</v>
      </c>
    </row>
    <row r="109" spans="1:14">
      <c r="A109" s="1" t="s">
        <v>55</v>
      </c>
      <c r="B109" s="1">
        <f>SUM(B88:B107)/B108</f>
        <v>0.8</v>
      </c>
      <c r="C109" s="1">
        <f t="shared" ref="C109" si="42">SUM(C88:C103)/C108</f>
        <v>1.625</v>
      </c>
      <c r="D109" s="1">
        <f>SUM(D88:D107)/D108</f>
        <v>2.0436066126855601</v>
      </c>
      <c r="F109" s="1" t="s">
        <v>55</v>
      </c>
      <c r="G109" s="1">
        <f>SUM(G88:G107)/G108</f>
        <v>0.84500000000000008</v>
      </c>
      <c r="H109" s="1">
        <f t="shared" ref="H109" si="43">SUM(H88:H103)/H108</f>
        <v>0.85</v>
      </c>
      <c r="I109" s="1">
        <f>SUM(I88:I107)/I108</f>
        <v>1.2050647451963239</v>
      </c>
      <c r="K109" s="1" t="s">
        <v>55</v>
      </c>
      <c r="L109" s="1">
        <f>SUM(L88:L107)/L108</f>
        <v>0.88055555555555565</v>
      </c>
      <c r="M109" s="1">
        <f t="shared" ref="M109" si="44">SUM(M88:M103)/M108</f>
        <v>1</v>
      </c>
      <c r="N109" s="1">
        <f>SUM(N88:N107)/N108</f>
        <v>1.3107121906309773</v>
      </c>
    </row>
    <row r="110" spans="1:14">
      <c r="A110" s="1" t="s">
        <v>56</v>
      </c>
      <c r="B110" s="1">
        <f>STDEVA(B88:B107)</f>
        <v>0.1336306209562122</v>
      </c>
      <c r="C110" s="1">
        <f>STDEVA(C88:C107)</f>
        <v>0.51754916950676566</v>
      </c>
      <c r="D110" s="1">
        <f>STDEVA(D88:D107)</f>
        <v>0.64273327769226329</v>
      </c>
      <c r="F110" s="1" t="s">
        <v>56</v>
      </c>
      <c r="G110" s="1">
        <f>STDEVA(G88:G107)</f>
        <v>0.13168942730211058</v>
      </c>
      <c r="H110" s="1">
        <f>STDEVA(H88:H107)</f>
        <v>0.91766293548224709</v>
      </c>
      <c r="I110" s="1">
        <f>STDEVA(I88:I107)</f>
        <v>1.1873786897135605</v>
      </c>
      <c r="K110" s="1" t="s">
        <v>56</v>
      </c>
      <c r="L110" s="1">
        <f>STDEVA(L88:L107)</f>
        <v>0.1189894816024769</v>
      </c>
      <c r="M110" s="1">
        <f>STDEVA(M88:M107)</f>
        <v>0.98518436614377802</v>
      </c>
      <c r="N110" s="1">
        <f>STDEVA(N88:N107)</f>
        <v>1.1296073305505936</v>
      </c>
    </row>
    <row r="111" spans="1:14">
      <c r="A111" s="1" t="s">
        <v>57</v>
      </c>
      <c r="B111" s="1">
        <f>B110/SQRT(B108)</f>
        <v>4.72455591261534E-2</v>
      </c>
      <c r="C111" s="1">
        <f t="shared" ref="C111:D111" si="45">C110/SQRT(C108)</f>
        <v>0.18298126367784995</v>
      </c>
      <c r="D111" s="1">
        <f t="shared" si="45"/>
        <v>0.22724052957522783</v>
      </c>
      <c r="F111" s="1" t="s">
        <v>57</v>
      </c>
      <c r="G111" s="1">
        <f>G110/SQRT(G108)</f>
        <v>2.9446651136553599E-2</v>
      </c>
      <c r="H111" s="1">
        <f t="shared" ref="H111:I111" si="46">H110/SQRT(H108)</f>
        <v>0.20519567041703082</v>
      </c>
      <c r="I111" s="1">
        <f t="shared" si="46"/>
        <v>0.26550594652341514</v>
      </c>
      <c r="K111" s="1" t="s">
        <v>57</v>
      </c>
      <c r="L111" s="1">
        <f>L110/SQRT(L108)</f>
        <v>2.8046089776994455E-2</v>
      </c>
      <c r="M111" s="1">
        <f t="shared" ref="M111:N111" si="47">M110/SQRT(M108)</f>
        <v>0.232210182006412</v>
      </c>
      <c r="N111" s="1">
        <f t="shared" si="47"/>
        <v>0.26625100117011957</v>
      </c>
    </row>
  </sheetData>
  <mergeCells count="12">
    <mergeCell ref="B59:D59"/>
    <mergeCell ref="G59:I59"/>
    <mergeCell ref="L59:N59"/>
    <mergeCell ref="B86:D86"/>
    <mergeCell ref="G86:I86"/>
    <mergeCell ref="L86:N86"/>
    <mergeCell ref="B1:D1"/>
    <mergeCell ref="G1:I1"/>
    <mergeCell ref="L1:N1"/>
    <mergeCell ref="B32:D32"/>
    <mergeCell ref="G32:I32"/>
    <mergeCell ref="L32:N3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442B2-1684-9A43-AF90-F8A02EDA3F81}">
  <dimension ref="A1:N71"/>
  <sheetViews>
    <sheetView tabSelected="1" workbookViewId="0">
      <selection sqref="A1:XFD1048576"/>
    </sheetView>
  </sheetViews>
  <sheetFormatPr baseColWidth="10" defaultRowHeight="20"/>
  <cols>
    <col min="1" max="1" width="14.140625" style="1" customWidth="1"/>
    <col min="2" max="12" width="10.7109375" style="1"/>
    <col min="13" max="13" width="14.140625" style="1" customWidth="1"/>
    <col min="14" max="16384" width="10.7109375" style="1"/>
  </cols>
  <sheetData>
    <row r="1" spans="1:14">
      <c r="A1" s="1" t="s">
        <v>66</v>
      </c>
      <c r="B1" s="1" t="s">
        <v>67</v>
      </c>
      <c r="C1" s="1" t="s">
        <v>68</v>
      </c>
      <c r="D1" s="7" t="s">
        <v>69</v>
      </c>
      <c r="E1" s="1" t="s">
        <v>70</v>
      </c>
      <c r="F1" s="7" t="s">
        <v>71</v>
      </c>
      <c r="G1" s="1" t="s">
        <v>72</v>
      </c>
      <c r="H1" s="7" t="s">
        <v>73</v>
      </c>
      <c r="I1" s="1" t="s">
        <v>74</v>
      </c>
      <c r="J1" s="7" t="s">
        <v>75</v>
      </c>
      <c r="K1" s="1" t="s">
        <v>76</v>
      </c>
      <c r="L1" s="7" t="s">
        <v>77</v>
      </c>
      <c r="M1" s="1" t="s">
        <v>78</v>
      </c>
      <c r="N1" s="7" t="s">
        <v>79</v>
      </c>
    </row>
    <row r="2" spans="1:14">
      <c r="A2" s="1">
        <v>1</v>
      </c>
      <c r="B2" s="1">
        <v>4.0999999999999996</v>
      </c>
      <c r="C2" s="1">
        <v>6</v>
      </c>
      <c r="D2" s="7">
        <f>C2/B2</f>
        <v>1.4634146341463417</v>
      </c>
      <c r="E2" s="1">
        <v>5</v>
      </c>
      <c r="F2" s="7">
        <f>E2/B2</f>
        <v>1.2195121951219514</v>
      </c>
      <c r="G2" s="1">
        <v>1</v>
      </c>
      <c r="H2" s="7">
        <f>G2/B2</f>
        <v>0.24390243902439027</v>
      </c>
      <c r="I2" s="1">
        <v>1</v>
      </c>
      <c r="J2" s="7">
        <f>I2/B2</f>
        <v>0.24390243902439027</v>
      </c>
      <c r="K2" s="1">
        <v>4</v>
      </c>
      <c r="L2" s="7">
        <f>K2/B2</f>
        <v>0.97560975609756106</v>
      </c>
      <c r="M2" s="1">
        <v>12</v>
      </c>
      <c r="N2" s="7">
        <f>M2/B2</f>
        <v>2.9268292682926833</v>
      </c>
    </row>
    <row r="3" spans="1:14">
      <c r="A3" s="1">
        <v>2</v>
      </c>
      <c r="B3" s="1">
        <v>4</v>
      </c>
      <c r="C3" s="1">
        <v>5</v>
      </c>
      <c r="D3" s="7">
        <f t="shared" ref="D3:D9" si="0">C3/B3</f>
        <v>1.25</v>
      </c>
      <c r="E3" s="1">
        <v>1</v>
      </c>
      <c r="F3" s="7">
        <f t="shared" ref="F3:F9" si="1">E3/B3</f>
        <v>0.25</v>
      </c>
      <c r="G3" s="1">
        <v>1</v>
      </c>
      <c r="H3" s="7">
        <f t="shared" ref="H3:H9" si="2">G3/B3</f>
        <v>0.25</v>
      </c>
      <c r="I3" s="1">
        <v>1</v>
      </c>
      <c r="J3" s="7">
        <f t="shared" ref="J3:J9" si="3">I3/B3</f>
        <v>0.25</v>
      </c>
      <c r="K3" s="1">
        <v>3</v>
      </c>
      <c r="L3" s="7">
        <f t="shared" ref="L3:L9" si="4">K3/B3</f>
        <v>0.75</v>
      </c>
      <c r="M3" s="1">
        <v>15</v>
      </c>
      <c r="N3" s="7">
        <f t="shared" ref="N3:N9" si="5">M3/B3</f>
        <v>3.75</v>
      </c>
    </row>
    <row r="4" spans="1:14">
      <c r="A4" s="1">
        <v>3</v>
      </c>
      <c r="B4" s="1">
        <v>3.9</v>
      </c>
      <c r="C4" s="1">
        <v>5</v>
      </c>
      <c r="D4" s="7">
        <f t="shared" si="0"/>
        <v>1.2820512820512822</v>
      </c>
      <c r="E4" s="1">
        <v>5</v>
      </c>
      <c r="F4" s="7">
        <f t="shared" si="1"/>
        <v>1.2820512820512822</v>
      </c>
      <c r="G4" s="1">
        <v>0</v>
      </c>
      <c r="H4" s="7">
        <f t="shared" si="2"/>
        <v>0</v>
      </c>
      <c r="I4" s="1">
        <v>1</v>
      </c>
      <c r="J4" s="7">
        <f t="shared" si="3"/>
        <v>0.25641025641025644</v>
      </c>
      <c r="K4" s="1">
        <v>2</v>
      </c>
      <c r="L4" s="7">
        <f t="shared" si="4"/>
        <v>0.51282051282051289</v>
      </c>
      <c r="M4" s="1">
        <v>11</v>
      </c>
      <c r="N4" s="7">
        <f t="shared" si="5"/>
        <v>2.8205128205128207</v>
      </c>
    </row>
    <row r="5" spans="1:14">
      <c r="A5" s="1">
        <v>4</v>
      </c>
      <c r="B5" s="1">
        <v>4.5</v>
      </c>
      <c r="C5" s="1">
        <v>5</v>
      </c>
      <c r="D5" s="7">
        <f t="shared" si="0"/>
        <v>1.1111111111111112</v>
      </c>
      <c r="E5" s="1">
        <v>0</v>
      </c>
      <c r="F5" s="7">
        <f t="shared" si="1"/>
        <v>0</v>
      </c>
      <c r="G5" s="1">
        <v>1</v>
      </c>
      <c r="H5" s="7">
        <f t="shared" si="2"/>
        <v>0.22222222222222221</v>
      </c>
      <c r="I5" s="1">
        <v>1</v>
      </c>
      <c r="J5" s="7">
        <f t="shared" si="3"/>
        <v>0.22222222222222221</v>
      </c>
      <c r="K5" s="1">
        <v>5</v>
      </c>
      <c r="L5" s="7">
        <f t="shared" si="4"/>
        <v>1.1111111111111112</v>
      </c>
      <c r="M5" s="1">
        <v>13</v>
      </c>
      <c r="N5" s="7">
        <f t="shared" si="5"/>
        <v>2.8888888888888888</v>
      </c>
    </row>
    <row r="6" spans="1:14">
      <c r="A6" s="1">
        <v>5</v>
      </c>
      <c r="B6" s="1">
        <v>3.8</v>
      </c>
      <c r="C6" s="1">
        <v>4</v>
      </c>
      <c r="D6" s="7">
        <f t="shared" si="0"/>
        <v>1.0526315789473684</v>
      </c>
      <c r="E6" s="1">
        <v>2</v>
      </c>
      <c r="F6" s="7">
        <f t="shared" si="1"/>
        <v>0.52631578947368418</v>
      </c>
      <c r="G6" s="1">
        <v>0</v>
      </c>
      <c r="H6" s="7">
        <f t="shared" si="2"/>
        <v>0</v>
      </c>
      <c r="I6" s="1">
        <v>1</v>
      </c>
      <c r="J6" s="7">
        <f t="shared" si="3"/>
        <v>0.26315789473684209</v>
      </c>
      <c r="K6" s="1">
        <v>5</v>
      </c>
      <c r="L6" s="7">
        <f t="shared" si="4"/>
        <v>1.3157894736842106</v>
      </c>
      <c r="M6" s="1">
        <v>14</v>
      </c>
      <c r="N6" s="7">
        <f t="shared" si="5"/>
        <v>3.6842105263157898</v>
      </c>
    </row>
    <row r="7" spans="1:14">
      <c r="A7" s="1">
        <v>6</v>
      </c>
      <c r="B7" s="1">
        <v>4.2</v>
      </c>
      <c r="C7" s="1">
        <v>5</v>
      </c>
      <c r="D7" s="7">
        <f t="shared" si="0"/>
        <v>1.1904761904761905</v>
      </c>
      <c r="E7" s="1">
        <v>5</v>
      </c>
      <c r="F7" s="7">
        <f t="shared" si="1"/>
        <v>1.1904761904761905</v>
      </c>
      <c r="G7" s="1">
        <v>1</v>
      </c>
      <c r="H7" s="7">
        <f t="shared" si="2"/>
        <v>0.23809523809523808</v>
      </c>
      <c r="I7" s="1">
        <v>2</v>
      </c>
      <c r="J7" s="7">
        <f t="shared" si="3"/>
        <v>0.47619047619047616</v>
      </c>
      <c r="K7" s="1">
        <v>4</v>
      </c>
      <c r="L7" s="7">
        <f t="shared" si="4"/>
        <v>0.95238095238095233</v>
      </c>
      <c r="M7" s="1">
        <v>10</v>
      </c>
      <c r="N7" s="7">
        <f t="shared" si="5"/>
        <v>2.3809523809523809</v>
      </c>
    </row>
    <row r="8" spans="1:14">
      <c r="A8" s="1">
        <v>7</v>
      </c>
      <c r="B8" s="1">
        <v>4.7</v>
      </c>
      <c r="C8" s="1">
        <v>7</v>
      </c>
      <c r="D8" s="7">
        <f t="shared" si="0"/>
        <v>1.4893617021276595</v>
      </c>
      <c r="E8" s="1">
        <v>3</v>
      </c>
      <c r="F8" s="7">
        <f t="shared" si="1"/>
        <v>0.63829787234042545</v>
      </c>
      <c r="G8" s="1">
        <v>1</v>
      </c>
      <c r="H8" s="7">
        <f t="shared" si="2"/>
        <v>0.21276595744680851</v>
      </c>
      <c r="I8" s="1">
        <v>1</v>
      </c>
      <c r="J8" s="7">
        <f t="shared" si="3"/>
        <v>0.21276595744680851</v>
      </c>
      <c r="K8" s="1">
        <v>6</v>
      </c>
      <c r="L8" s="7">
        <f t="shared" si="4"/>
        <v>1.2765957446808509</v>
      </c>
      <c r="M8" s="1">
        <v>15</v>
      </c>
      <c r="N8" s="7">
        <f t="shared" si="5"/>
        <v>3.1914893617021276</v>
      </c>
    </row>
    <row r="9" spans="1:14">
      <c r="A9" s="1">
        <v>8</v>
      </c>
      <c r="B9" s="1">
        <v>4.7</v>
      </c>
      <c r="C9" s="1">
        <v>5</v>
      </c>
      <c r="D9" s="7">
        <f t="shared" si="0"/>
        <v>1.0638297872340425</v>
      </c>
      <c r="E9" s="1">
        <v>2</v>
      </c>
      <c r="F9" s="7">
        <f t="shared" si="1"/>
        <v>0.42553191489361702</v>
      </c>
      <c r="G9" s="1">
        <v>1</v>
      </c>
      <c r="H9" s="7">
        <f t="shared" si="2"/>
        <v>0.21276595744680851</v>
      </c>
      <c r="I9" s="1">
        <v>1</v>
      </c>
      <c r="J9" s="7">
        <f t="shared" si="3"/>
        <v>0.21276595744680851</v>
      </c>
      <c r="K9" s="1">
        <v>5</v>
      </c>
      <c r="L9" s="7">
        <f t="shared" si="4"/>
        <v>1.0638297872340425</v>
      </c>
      <c r="M9" s="1">
        <v>15</v>
      </c>
      <c r="N9" s="7">
        <f t="shared" si="5"/>
        <v>3.1914893617021276</v>
      </c>
    </row>
    <row r="10" spans="1:14">
      <c r="D10" s="7"/>
      <c r="F10" s="7"/>
      <c r="H10" s="7"/>
      <c r="J10" s="7"/>
      <c r="L10" s="7"/>
      <c r="N10" s="7"/>
    </row>
    <row r="11" spans="1:14">
      <c r="D11" s="7"/>
      <c r="F11" s="7"/>
      <c r="H11" s="7"/>
      <c r="J11" s="7"/>
      <c r="L11" s="7"/>
      <c r="N11" s="7"/>
    </row>
    <row r="12" spans="1:14">
      <c r="D12" s="7"/>
      <c r="F12" s="7"/>
      <c r="H12" s="7"/>
      <c r="J12" s="7"/>
      <c r="L12" s="7"/>
      <c r="N12" s="7"/>
    </row>
    <row r="13" spans="1:14">
      <c r="D13" s="7"/>
      <c r="F13" s="7"/>
      <c r="H13" s="7"/>
      <c r="J13" s="7"/>
      <c r="L13" s="7"/>
      <c r="N13" s="7"/>
    </row>
    <row r="14" spans="1:14">
      <c r="D14" s="7"/>
      <c r="F14" s="7"/>
      <c r="H14" s="7"/>
      <c r="J14" s="7"/>
      <c r="L14" s="7"/>
      <c r="N14" s="7"/>
    </row>
    <row r="15" spans="1:14">
      <c r="D15" s="7"/>
      <c r="F15" s="7"/>
      <c r="H15" s="7"/>
      <c r="J15" s="7"/>
      <c r="L15" s="7"/>
      <c r="N15" s="7"/>
    </row>
    <row r="16" spans="1:14">
      <c r="D16" s="7"/>
      <c r="F16" s="7"/>
      <c r="H16" s="7"/>
      <c r="J16" s="7"/>
      <c r="L16" s="7"/>
      <c r="N16" s="7"/>
    </row>
    <row r="17" spans="1:14">
      <c r="D17" s="7"/>
      <c r="F17" s="7"/>
      <c r="H17" s="7"/>
      <c r="J17" s="7"/>
      <c r="L17" s="7"/>
      <c r="N17" s="7"/>
    </row>
    <row r="18" spans="1:14">
      <c r="D18" s="7"/>
      <c r="F18" s="7"/>
      <c r="H18" s="7"/>
      <c r="J18" s="7"/>
      <c r="L18" s="7"/>
      <c r="N18" s="7"/>
    </row>
    <row r="19" spans="1:14">
      <c r="A19" s="8" t="s">
        <v>55</v>
      </c>
      <c r="B19" s="8">
        <f t="shared" ref="B19:M19" si="6">AVERAGE(B2:B18)</f>
        <v>4.2374999999999998</v>
      </c>
      <c r="C19" s="8">
        <f t="shared" si="6"/>
        <v>5.25</v>
      </c>
      <c r="D19" s="9">
        <f t="shared" si="6"/>
        <v>1.2378595357617495</v>
      </c>
      <c r="E19" s="8">
        <f t="shared" si="6"/>
        <v>2.875</v>
      </c>
      <c r="F19" s="9">
        <f t="shared" si="6"/>
        <v>0.69152315554464383</v>
      </c>
      <c r="G19" s="8">
        <f t="shared" si="6"/>
        <v>0.75</v>
      </c>
      <c r="H19" s="9">
        <f t="shared" si="6"/>
        <v>0.17246897677943346</v>
      </c>
      <c r="I19" s="8">
        <f t="shared" si="6"/>
        <v>1.125</v>
      </c>
      <c r="J19" s="9">
        <f t="shared" si="6"/>
        <v>0.26717690043472553</v>
      </c>
      <c r="K19" s="8">
        <f t="shared" si="6"/>
        <v>4.25</v>
      </c>
      <c r="L19" s="9">
        <f t="shared" si="6"/>
        <v>0.99476716725115522</v>
      </c>
      <c r="M19" s="8">
        <f t="shared" si="6"/>
        <v>13.125</v>
      </c>
      <c r="N19" s="9">
        <f>AVERAGE(N2:N18)</f>
        <v>3.1042965760458525</v>
      </c>
    </row>
    <row r="20" spans="1:14">
      <c r="A20" s="8" t="s">
        <v>54</v>
      </c>
      <c r="B20" s="8">
        <f>COUNT(A2:A18)</f>
        <v>8</v>
      </c>
      <c r="C20" s="8">
        <f t="shared" ref="C20:N20" si="7">COUNT(B2:B18)</f>
        <v>8</v>
      </c>
      <c r="D20" s="8">
        <f t="shared" si="7"/>
        <v>8</v>
      </c>
      <c r="E20" s="8">
        <f t="shared" si="7"/>
        <v>8</v>
      </c>
      <c r="F20" s="8">
        <f t="shared" si="7"/>
        <v>8</v>
      </c>
      <c r="G20" s="8">
        <f t="shared" si="7"/>
        <v>8</v>
      </c>
      <c r="H20" s="8">
        <f t="shared" si="7"/>
        <v>8</v>
      </c>
      <c r="I20" s="8">
        <f t="shared" si="7"/>
        <v>8</v>
      </c>
      <c r="J20" s="8">
        <f t="shared" si="7"/>
        <v>8</v>
      </c>
      <c r="K20" s="8">
        <f t="shared" si="7"/>
        <v>8</v>
      </c>
      <c r="L20" s="8">
        <f t="shared" si="7"/>
        <v>8</v>
      </c>
      <c r="M20" s="8">
        <f t="shared" si="7"/>
        <v>8</v>
      </c>
      <c r="N20" s="8">
        <f t="shared" si="7"/>
        <v>8</v>
      </c>
    </row>
    <row r="21" spans="1:14">
      <c r="A21" s="8" t="s">
        <v>80</v>
      </c>
      <c r="B21" s="8">
        <f>STDEVA(B2:B18)/SQRT(B20)</f>
        <v>0.12526757076639705</v>
      </c>
      <c r="C21" s="8">
        <f t="shared" ref="C21:N21" si="8">STDEVA(C2:C18)/SQRT(C20)</f>
        <v>0.31339158526400435</v>
      </c>
      <c r="D21" s="8">
        <f t="shared" si="8"/>
        <v>5.9632031979193402E-2</v>
      </c>
      <c r="E21" s="8">
        <f t="shared" si="8"/>
        <v>0.69275588361681506</v>
      </c>
      <c r="F21" s="8">
        <f t="shared" si="8"/>
        <v>0.17167633278687938</v>
      </c>
      <c r="G21" s="8">
        <f t="shared" si="8"/>
        <v>0.16366341767699427</v>
      </c>
      <c r="H21" s="8">
        <f t="shared" si="8"/>
        <v>3.7946103672750073E-2</v>
      </c>
      <c r="I21" s="8">
        <f t="shared" si="8"/>
        <v>0.125</v>
      </c>
      <c r="J21" s="8">
        <f t="shared" si="8"/>
        <v>3.0647045671500582E-2</v>
      </c>
      <c r="K21" s="8">
        <f t="shared" si="8"/>
        <v>0.45316348358748282</v>
      </c>
      <c r="L21" s="8">
        <f t="shared" si="8"/>
        <v>9.4030330263470158E-2</v>
      </c>
      <c r="M21" s="8">
        <f t="shared" si="8"/>
        <v>0.69275588361681506</v>
      </c>
      <c r="N21" s="8">
        <f t="shared" si="8"/>
        <v>0.16091775997673596</v>
      </c>
    </row>
    <row r="25" spans="1:14">
      <c r="A25" s="1" t="s">
        <v>81</v>
      </c>
      <c r="B25" s="1" t="s">
        <v>67</v>
      </c>
      <c r="C25" s="1" t="s">
        <v>68</v>
      </c>
      <c r="D25" s="7" t="s">
        <v>69</v>
      </c>
      <c r="E25" s="1" t="s">
        <v>70</v>
      </c>
      <c r="F25" s="7" t="s">
        <v>71</v>
      </c>
      <c r="G25" s="1" t="s">
        <v>72</v>
      </c>
      <c r="H25" s="7" t="s">
        <v>73</v>
      </c>
      <c r="I25" s="1" t="s">
        <v>74</v>
      </c>
      <c r="J25" s="7" t="s">
        <v>75</v>
      </c>
      <c r="K25" s="1" t="s">
        <v>76</v>
      </c>
      <c r="L25" s="7" t="s">
        <v>77</v>
      </c>
      <c r="M25" s="1" t="s">
        <v>78</v>
      </c>
      <c r="N25" s="7" t="s">
        <v>79</v>
      </c>
    </row>
    <row r="26" spans="1:14">
      <c r="A26" s="1">
        <v>1</v>
      </c>
      <c r="B26" s="1">
        <v>4.3</v>
      </c>
      <c r="C26" s="1">
        <v>7</v>
      </c>
      <c r="D26" s="7">
        <f>C26/B26</f>
        <v>1.6279069767441861</v>
      </c>
      <c r="E26" s="1">
        <v>3</v>
      </c>
      <c r="F26" s="7">
        <f>E26/B26</f>
        <v>0.69767441860465118</v>
      </c>
      <c r="G26" s="1">
        <v>0</v>
      </c>
      <c r="H26" s="7">
        <f>G26/B26</f>
        <v>0</v>
      </c>
      <c r="I26" s="1">
        <v>2</v>
      </c>
      <c r="J26" s="7">
        <f>I26/B26</f>
        <v>0.46511627906976744</v>
      </c>
      <c r="K26" s="1">
        <v>3</v>
      </c>
      <c r="L26" s="7">
        <f>K26/B26</f>
        <v>0.69767441860465118</v>
      </c>
      <c r="M26" s="1">
        <v>13</v>
      </c>
      <c r="N26" s="7">
        <f>M26/B26</f>
        <v>3.0232558139534884</v>
      </c>
    </row>
    <row r="27" spans="1:14">
      <c r="A27" s="1">
        <v>2</v>
      </c>
      <c r="B27" s="1">
        <v>4.7</v>
      </c>
      <c r="C27" s="1">
        <v>10</v>
      </c>
      <c r="D27" s="7">
        <f t="shared" ref="D27:D33" si="9">C27/B27</f>
        <v>2.1276595744680851</v>
      </c>
      <c r="E27" s="1">
        <v>4</v>
      </c>
      <c r="F27" s="7">
        <f t="shared" ref="F27:F33" si="10">E27/B27</f>
        <v>0.85106382978723405</v>
      </c>
      <c r="G27" s="1">
        <v>2</v>
      </c>
      <c r="H27" s="7">
        <f t="shared" ref="H27:H33" si="11">G27/B27</f>
        <v>0.42553191489361702</v>
      </c>
      <c r="I27" s="1">
        <v>1</v>
      </c>
      <c r="J27" s="7">
        <f t="shared" ref="J27:J33" si="12">I27/B27</f>
        <v>0.21276595744680851</v>
      </c>
      <c r="K27" s="1">
        <v>4</v>
      </c>
      <c r="L27" s="7">
        <f t="shared" ref="L27:L33" si="13">K27/B27</f>
        <v>0.85106382978723405</v>
      </c>
      <c r="M27" s="1">
        <v>14</v>
      </c>
      <c r="N27" s="7">
        <f t="shared" ref="N27:N33" si="14">M27/B27</f>
        <v>2.978723404255319</v>
      </c>
    </row>
    <row r="28" spans="1:14">
      <c r="A28" s="1">
        <v>3</v>
      </c>
      <c r="B28" s="1">
        <v>3.9</v>
      </c>
      <c r="C28" s="1">
        <v>3</v>
      </c>
      <c r="D28" s="7">
        <f t="shared" si="9"/>
        <v>0.76923076923076927</v>
      </c>
      <c r="E28" s="1">
        <v>4</v>
      </c>
      <c r="F28" s="7">
        <f t="shared" si="10"/>
        <v>1.0256410256410258</v>
      </c>
      <c r="G28" s="1">
        <v>1</v>
      </c>
      <c r="H28" s="7">
        <f t="shared" si="11"/>
        <v>0.25641025641025644</v>
      </c>
      <c r="I28" s="1">
        <v>2</v>
      </c>
      <c r="J28" s="7">
        <f t="shared" si="12"/>
        <v>0.51282051282051289</v>
      </c>
      <c r="K28" s="1">
        <v>5</v>
      </c>
      <c r="L28" s="7">
        <f t="shared" si="13"/>
        <v>1.2820512820512822</v>
      </c>
      <c r="M28" s="1">
        <v>11</v>
      </c>
      <c r="N28" s="7">
        <f t="shared" si="14"/>
        <v>2.8205128205128207</v>
      </c>
    </row>
    <row r="29" spans="1:14">
      <c r="A29" s="1">
        <v>4</v>
      </c>
      <c r="B29" s="1">
        <v>4</v>
      </c>
      <c r="C29" s="1">
        <v>5</v>
      </c>
      <c r="D29" s="7">
        <f t="shared" si="9"/>
        <v>1.25</v>
      </c>
      <c r="E29" s="1">
        <v>1</v>
      </c>
      <c r="F29" s="7">
        <f t="shared" si="10"/>
        <v>0.25</v>
      </c>
      <c r="G29" s="1">
        <v>1</v>
      </c>
      <c r="H29" s="7">
        <f t="shared" si="11"/>
        <v>0.25</v>
      </c>
      <c r="I29" s="1">
        <v>0</v>
      </c>
      <c r="J29" s="7">
        <f t="shared" si="12"/>
        <v>0</v>
      </c>
      <c r="K29" s="1">
        <v>4</v>
      </c>
      <c r="L29" s="7">
        <f t="shared" si="13"/>
        <v>1</v>
      </c>
      <c r="M29" s="1">
        <v>14</v>
      </c>
      <c r="N29" s="7">
        <f t="shared" si="14"/>
        <v>3.5</v>
      </c>
    </row>
    <row r="30" spans="1:14">
      <c r="A30" s="1">
        <v>5</v>
      </c>
      <c r="B30" s="1">
        <v>4.3</v>
      </c>
      <c r="C30" s="1">
        <v>6</v>
      </c>
      <c r="D30" s="7">
        <f t="shared" si="9"/>
        <v>1.3953488372093024</v>
      </c>
      <c r="E30" s="1">
        <v>3</v>
      </c>
      <c r="F30" s="7">
        <f t="shared" si="10"/>
        <v>0.69767441860465118</v>
      </c>
      <c r="G30" s="1">
        <v>1</v>
      </c>
      <c r="H30" s="7">
        <f t="shared" si="11"/>
        <v>0.23255813953488372</v>
      </c>
      <c r="I30" s="1">
        <v>1</v>
      </c>
      <c r="J30" s="7">
        <f t="shared" si="12"/>
        <v>0.23255813953488372</v>
      </c>
      <c r="K30" s="1">
        <v>4</v>
      </c>
      <c r="L30" s="7">
        <f t="shared" si="13"/>
        <v>0.93023255813953487</v>
      </c>
      <c r="M30" s="1">
        <v>12</v>
      </c>
      <c r="N30" s="7">
        <f t="shared" si="14"/>
        <v>2.7906976744186047</v>
      </c>
    </row>
    <row r="31" spans="1:14">
      <c r="A31" s="1">
        <v>6</v>
      </c>
      <c r="B31" s="1">
        <v>4.5999999999999996</v>
      </c>
      <c r="C31" s="1">
        <v>9</v>
      </c>
      <c r="D31" s="7">
        <f t="shared" si="9"/>
        <v>1.956521739130435</v>
      </c>
      <c r="E31" s="1">
        <v>5</v>
      </c>
      <c r="F31" s="7">
        <f t="shared" si="10"/>
        <v>1.0869565217391306</v>
      </c>
      <c r="G31" s="1">
        <v>2</v>
      </c>
      <c r="H31" s="7">
        <f t="shared" si="11"/>
        <v>0.43478260869565222</v>
      </c>
      <c r="I31" s="1">
        <v>1</v>
      </c>
      <c r="J31" s="7">
        <f t="shared" si="12"/>
        <v>0.21739130434782611</v>
      </c>
      <c r="K31" s="1">
        <v>4</v>
      </c>
      <c r="L31" s="7">
        <f t="shared" si="13"/>
        <v>0.86956521739130443</v>
      </c>
      <c r="M31" s="1">
        <v>12</v>
      </c>
      <c r="N31" s="7">
        <f t="shared" si="14"/>
        <v>2.6086956521739131</v>
      </c>
    </row>
    <row r="32" spans="1:14">
      <c r="A32" s="1">
        <v>7</v>
      </c>
      <c r="B32" s="1">
        <v>4.4000000000000004</v>
      </c>
      <c r="C32" s="1">
        <v>5</v>
      </c>
      <c r="D32" s="7">
        <f t="shared" si="9"/>
        <v>1.1363636363636362</v>
      </c>
      <c r="E32" s="1">
        <v>1</v>
      </c>
      <c r="F32" s="7">
        <f t="shared" si="10"/>
        <v>0.22727272727272727</v>
      </c>
      <c r="G32" s="1">
        <v>1</v>
      </c>
      <c r="H32" s="7">
        <f t="shared" si="11"/>
        <v>0.22727272727272727</v>
      </c>
      <c r="I32" s="1">
        <v>2</v>
      </c>
      <c r="J32" s="7">
        <f t="shared" si="12"/>
        <v>0.45454545454545453</v>
      </c>
      <c r="K32" s="1">
        <v>7</v>
      </c>
      <c r="L32" s="7">
        <f t="shared" si="13"/>
        <v>1.5909090909090908</v>
      </c>
      <c r="M32" s="1">
        <v>12</v>
      </c>
      <c r="N32" s="7">
        <f t="shared" si="14"/>
        <v>2.7272727272727271</v>
      </c>
    </row>
    <row r="33" spans="1:14">
      <c r="A33" s="1">
        <v>8</v>
      </c>
      <c r="B33" s="1">
        <v>4.5999999999999996</v>
      </c>
      <c r="C33" s="1">
        <v>4</v>
      </c>
      <c r="D33" s="7">
        <f t="shared" si="9"/>
        <v>0.86956521739130443</v>
      </c>
      <c r="E33" s="1">
        <v>2</v>
      </c>
      <c r="F33" s="7">
        <f t="shared" si="10"/>
        <v>0.43478260869565222</v>
      </c>
      <c r="G33" s="1">
        <v>1</v>
      </c>
      <c r="H33" s="7">
        <f t="shared" si="11"/>
        <v>0.21739130434782611</v>
      </c>
      <c r="I33" s="1">
        <v>1</v>
      </c>
      <c r="J33" s="7">
        <f t="shared" si="12"/>
        <v>0.21739130434782611</v>
      </c>
      <c r="K33" s="1">
        <v>6</v>
      </c>
      <c r="L33" s="7">
        <f t="shared" si="13"/>
        <v>1.3043478260869565</v>
      </c>
      <c r="M33" s="1">
        <v>14</v>
      </c>
      <c r="N33" s="7">
        <f t="shared" si="14"/>
        <v>3.0434782608695654</v>
      </c>
    </row>
    <row r="34" spans="1:14">
      <c r="D34" s="7"/>
      <c r="F34" s="7"/>
      <c r="H34" s="7"/>
      <c r="J34" s="7"/>
      <c r="L34" s="7"/>
      <c r="N34" s="7"/>
    </row>
    <row r="35" spans="1:14">
      <c r="D35" s="7"/>
      <c r="F35" s="7"/>
      <c r="H35" s="7"/>
      <c r="J35" s="7"/>
      <c r="L35" s="7"/>
      <c r="N35" s="7"/>
    </row>
    <row r="36" spans="1:14">
      <c r="D36" s="7"/>
      <c r="F36" s="7"/>
      <c r="H36" s="7"/>
      <c r="J36" s="7"/>
      <c r="L36" s="7"/>
      <c r="N36" s="7"/>
    </row>
    <row r="37" spans="1:14">
      <c r="D37" s="7"/>
      <c r="F37" s="7"/>
      <c r="H37" s="7"/>
      <c r="J37" s="7"/>
      <c r="L37" s="7"/>
      <c r="N37" s="7"/>
    </row>
    <row r="38" spans="1:14">
      <c r="D38" s="7"/>
      <c r="F38" s="7"/>
      <c r="H38" s="7"/>
      <c r="J38" s="7"/>
      <c r="L38" s="7"/>
      <c r="N38" s="7"/>
    </row>
    <row r="39" spans="1:14">
      <c r="D39" s="7"/>
      <c r="F39" s="7"/>
      <c r="H39" s="7"/>
      <c r="J39" s="7"/>
      <c r="L39" s="7"/>
      <c r="N39" s="7"/>
    </row>
    <row r="40" spans="1:14">
      <c r="D40" s="7"/>
      <c r="F40" s="7"/>
      <c r="H40" s="7"/>
      <c r="J40" s="7"/>
      <c r="L40" s="7"/>
      <c r="N40" s="7"/>
    </row>
    <row r="41" spans="1:14">
      <c r="D41" s="7"/>
      <c r="F41" s="7"/>
      <c r="H41" s="7"/>
      <c r="J41" s="7"/>
      <c r="L41" s="7"/>
      <c r="N41" s="7"/>
    </row>
    <row r="42" spans="1:14">
      <c r="D42" s="7"/>
      <c r="F42" s="7"/>
      <c r="H42" s="7"/>
      <c r="J42" s="7"/>
      <c r="L42" s="7"/>
      <c r="N42" s="7"/>
    </row>
    <row r="43" spans="1:14">
      <c r="D43" s="7"/>
      <c r="F43" s="7"/>
      <c r="H43" s="7"/>
      <c r="J43" s="7"/>
      <c r="L43" s="7"/>
      <c r="N43" s="7"/>
    </row>
    <row r="44" spans="1:14">
      <c r="D44" s="7"/>
      <c r="F44" s="7"/>
      <c r="H44" s="7"/>
      <c r="J44" s="7"/>
      <c r="L44" s="7"/>
      <c r="N44" s="7"/>
    </row>
    <row r="45" spans="1:14">
      <c r="D45" s="7"/>
      <c r="F45" s="7"/>
      <c r="H45" s="7"/>
      <c r="J45" s="7"/>
      <c r="L45" s="7"/>
      <c r="N45" s="7"/>
    </row>
    <row r="46" spans="1:14">
      <c r="D46" s="7"/>
      <c r="F46" s="7"/>
      <c r="H46" s="7"/>
      <c r="J46" s="7"/>
      <c r="L46" s="7"/>
      <c r="N46" s="7"/>
    </row>
    <row r="47" spans="1:14">
      <c r="A47" s="8" t="s">
        <v>55</v>
      </c>
      <c r="B47" s="8">
        <f t="shared" ref="B47:N47" si="15">AVERAGE(B26:B46)</f>
        <v>4.3499999999999996</v>
      </c>
      <c r="C47" s="8">
        <f t="shared" si="15"/>
        <v>6.125</v>
      </c>
      <c r="D47" s="9">
        <f t="shared" si="15"/>
        <v>1.3915745938172148</v>
      </c>
      <c r="E47" s="8">
        <f t="shared" si="15"/>
        <v>2.875</v>
      </c>
      <c r="F47" s="9">
        <f t="shared" si="15"/>
        <v>0.65888319379313409</v>
      </c>
      <c r="G47" s="8">
        <f t="shared" si="15"/>
        <v>1.125</v>
      </c>
      <c r="H47" s="9">
        <f t="shared" si="15"/>
        <v>0.25549336889437035</v>
      </c>
      <c r="I47" s="8">
        <f t="shared" si="15"/>
        <v>1.25</v>
      </c>
      <c r="J47" s="9">
        <f t="shared" si="15"/>
        <v>0.28907361901413492</v>
      </c>
      <c r="K47" s="8">
        <f t="shared" si="15"/>
        <v>4.625</v>
      </c>
      <c r="L47" s="9">
        <f t="shared" si="15"/>
        <v>1.0657305278712568</v>
      </c>
      <c r="M47" s="8">
        <f t="shared" si="15"/>
        <v>12.75</v>
      </c>
      <c r="N47" s="9">
        <f t="shared" si="15"/>
        <v>2.936579544182055</v>
      </c>
    </row>
    <row r="48" spans="1:14">
      <c r="A48" s="8" t="s">
        <v>54</v>
      </c>
      <c r="B48" s="8">
        <f>COUNT(A26:A46)</f>
        <v>8</v>
      </c>
      <c r="C48" s="8">
        <f t="shared" ref="C48:N48" si="16">COUNT(B26:B46)</f>
        <v>8</v>
      </c>
      <c r="D48" s="8">
        <f t="shared" si="16"/>
        <v>8</v>
      </c>
      <c r="E48" s="8">
        <f t="shared" si="16"/>
        <v>8</v>
      </c>
      <c r="F48" s="8">
        <f t="shared" si="16"/>
        <v>8</v>
      </c>
      <c r="G48" s="8">
        <f t="shared" si="16"/>
        <v>8</v>
      </c>
      <c r="H48" s="8">
        <f t="shared" si="16"/>
        <v>8</v>
      </c>
      <c r="I48" s="8">
        <f t="shared" si="16"/>
        <v>8</v>
      </c>
      <c r="J48" s="8">
        <f t="shared" si="16"/>
        <v>8</v>
      </c>
      <c r="K48" s="8">
        <f t="shared" si="16"/>
        <v>8</v>
      </c>
      <c r="L48" s="8">
        <f t="shared" si="16"/>
        <v>8</v>
      </c>
      <c r="M48" s="8">
        <f t="shared" si="16"/>
        <v>8</v>
      </c>
      <c r="N48" s="8">
        <f t="shared" si="16"/>
        <v>8</v>
      </c>
    </row>
    <row r="49" spans="1:14">
      <c r="A49" s="8" t="s">
        <v>80</v>
      </c>
      <c r="B49" s="8">
        <f>STDEVA(B26:B46)/SQRT(B48)</f>
        <v>0.10177004891982146</v>
      </c>
      <c r="C49" s="8">
        <f t="shared" ref="C49:N49" si="17">STDEVA(C26:C46)/SQRT(C48)</f>
        <v>0.85434812242183467</v>
      </c>
      <c r="D49" s="8">
        <f t="shared" si="17"/>
        <v>0.17226615823895078</v>
      </c>
      <c r="E49" s="8">
        <f t="shared" si="17"/>
        <v>0.51538820320220757</v>
      </c>
      <c r="F49" s="8">
        <f t="shared" si="17"/>
        <v>0.11660335158392508</v>
      </c>
      <c r="G49" s="8">
        <f t="shared" si="17"/>
        <v>0.22658174179374141</v>
      </c>
      <c r="H49" s="8">
        <f t="shared" si="17"/>
        <v>4.8021538071399202E-2</v>
      </c>
      <c r="I49" s="8">
        <f t="shared" si="17"/>
        <v>0.25</v>
      </c>
      <c r="J49" s="8">
        <f t="shared" si="17"/>
        <v>6.142529483009386E-2</v>
      </c>
      <c r="K49" s="8">
        <f t="shared" si="17"/>
        <v>0.46049274850812955</v>
      </c>
      <c r="L49" s="8">
        <f t="shared" si="17"/>
        <v>0.10541190708845265</v>
      </c>
      <c r="M49" s="8">
        <f t="shared" si="17"/>
        <v>0.411877235523957</v>
      </c>
      <c r="N49" s="8">
        <f t="shared" si="17"/>
        <v>9.6753462549613992E-2</v>
      </c>
    </row>
    <row r="52" spans="1:14">
      <c r="A52" s="1" t="s">
        <v>82</v>
      </c>
      <c r="B52" s="1" t="s">
        <v>67</v>
      </c>
      <c r="C52" s="1" t="s">
        <v>68</v>
      </c>
      <c r="D52" s="7" t="s">
        <v>69</v>
      </c>
      <c r="E52" s="1" t="s">
        <v>70</v>
      </c>
      <c r="F52" s="7" t="s">
        <v>71</v>
      </c>
      <c r="G52" s="1" t="s">
        <v>72</v>
      </c>
      <c r="H52" s="7" t="s">
        <v>73</v>
      </c>
      <c r="I52" s="1" t="s">
        <v>74</v>
      </c>
      <c r="J52" s="7" t="s">
        <v>75</v>
      </c>
      <c r="K52" s="1" t="s">
        <v>76</v>
      </c>
      <c r="L52" s="7" t="s">
        <v>77</v>
      </c>
      <c r="M52" s="1" t="s">
        <v>78</v>
      </c>
      <c r="N52" s="7" t="s">
        <v>79</v>
      </c>
    </row>
    <row r="53" spans="1:14">
      <c r="A53" s="1">
        <v>1</v>
      </c>
      <c r="B53" s="1">
        <v>4.3</v>
      </c>
      <c r="C53" s="1">
        <v>9</v>
      </c>
      <c r="D53" s="7">
        <f>C53/B53</f>
        <v>2.0930232558139537</v>
      </c>
      <c r="E53" s="1">
        <v>3</v>
      </c>
      <c r="F53" s="7">
        <f>E53/B53</f>
        <v>0.69767441860465118</v>
      </c>
      <c r="G53" s="1">
        <v>2</v>
      </c>
      <c r="H53" s="7">
        <f>G53/B53</f>
        <v>0.46511627906976744</v>
      </c>
      <c r="I53" s="1">
        <v>1</v>
      </c>
      <c r="J53" s="7">
        <f>I53/B53</f>
        <v>0.23255813953488372</v>
      </c>
      <c r="K53" s="1">
        <v>3</v>
      </c>
      <c r="L53" s="7">
        <f>K53/B53</f>
        <v>0.69767441860465118</v>
      </c>
      <c r="M53" s="1">
        <v>11</v>
      </c>
      <c r="N53" s="7">
        <f>M53/B53</f>
        <v>2.558139534883721</v>
      </c>
    </row>
    <row r="54" spans="1:14">
      <c r="A54" s="1">
        <v>2</v>
      </c>
      <c r="B54" s="1">
        <v>4.8</v>
      </c>
      <c r="C54" s="1">
        <v>8</v>
      </c>
      <c r="D54" s="7">
        <f t="shared" ref="D54:D60" si="18">C54/B54</f>
        <v>1.6666666666666667</v>
      </c>
      <c r="E54" s="1">
        <v>4</v>
      </c>
      <c r="F54" s="7">
        <f t="shared" ref="F54:F60" si="19">E54/B54</f>
        <v>0.83333333333333337</v>
      </c>
      <c r="G54" s="1">
        <v>2</v>
      </c>
      <c r="H54" s="7">
        <f t="shared" ref="H54:H60" si="20">G54/B54</f>
        <v>0.41666666666666669</v>
      </c>
      <c r="I54" s="1">
        <v>1</v>
      </c>
      <c r="J54" s="7">
        <f t="shared" ref="J54:J60" si="21">I54/B54</f>
        <v>0.20833333333333334</v>
      </c>
      <c r="K54" s="1">
        <v>3</v>
      </c>
      <c r="L54" s="7">
        <f t="shared" ref="L54:L60" si="22">K54/B54</f>
        <v>0.625</v>
      </c>
      <c r="M54" s="1">
        <v>16</v>
      </c>
      <c r="N54" s="7">
        <f t="shared" ref="N54:N60" si="23">M54/B54</f>
        <v>3.3333333333333335</v>
      </c>
    </row>
    <row r="55" spans="1:14">
      <c r="A55" s="1">
        <v>3</v>
      </c>
      <c r="B55" s="1">
        <v>3.8</v>
      </c>
      <c r="C55" s="1">
        <v>5</v>
      </c>
      <c r="D55" s="7">
        <f t="shared" si="18"/>
        <v>1.3157894736842106</v>
      </c>
      <c r="E55" s="1">
        <v>4</v>
      </c>
      <c r="F55" s="7">
        <f t="shared" si="19"/>
        <v>1.0526315789473684</v>
      </c>
      <c r="G55" s="1">
        <v>1</v>
      </c>
      <c r="H55" s="7">
        <f t="shared" si="20"/>
        <v>0.26315789473684209</v>
      </c>
      <c r="I55" s="1">
        <v>1</v>
      </c>
      <c r="J55" s="7">
        <f t="shared" si="21"/>
        <v>0.26315789473684209</v>
      </c>
      <c r="K55" s="1">
        <v>3</v>
      </c>
      <c r="L55" s="7">
        <f t="shared" si="22"/>
        <v>0.78947368421052633</v>
      </c>
      <c r="M55" s="1">
        <v>12</v>
      </c>
      <c r="N55" s="7">
        <f t="shared" si="23"/>
        <v>3.1578947368421053</v>
      </c>
    </row>
    <row r="56" spans="1:14">
      <c r="A56" s="1">
        <v>4</v>
      </c>
      <c r="B56" s="1">
        <v>4.4000000000000004</v>
      </c>
      <c r="C56" s="1">
        <v>5</v>
      </c>
      <c r="D56" s="7">
        <f t="shared" si="18"/>
        <v>1.1363636363636362</v>
      </c>
      <c r="E56" s="1">
        <v>4</v>
      </c>
      <c r="F56" s="7">
        <f t="shared" si="19"/>
        <v>0.90909090909090906</v>
      </c>
      <c r="G56" s="1">
        <v>1</v>
      </c>
      <c r="H56" s="7">
        <f t="shared" si="20"/>
        <v>0.22727272727272727</v>
      </c>
      <c r="I56" s="1">
        <v>0</v>
      </c>
      <c r="J56" s="7">
        <f t="shared" si="21"/>
        <v>0</v>
      </c>
      <c r="K56" s="1">
        <v>5</v>
      </c>
      <c r="L56" s="7">
        <f t="shared" si="22"/>
        <v>1.1363636363636362</v>
      </c>
      <c r="M56" s="1">
        <v>14</v>
      </c>
      <c r="N56" s="7">
        <f t="shared" si="23"/>
        <v>3.1818181818181817</v>
      </c>
    </row>
    <row r="57" spans="1:14">
      <c r="A57" s="1">
        <v>5</v>
      </c>
      <c r="B57" s="1">
        <v>3.9</v>
      </c>
      <c r="C57" s="1">
        <v>8</v>
      </c>
      <c r="D57" s="7">
        <f t="shared" si="18"/>
        <v>2.0512820512820515</v>
      </c>
      <c r="E57" s="1">
        <v>3</v>
      </c>
      <c r="F57" s="7">
        <f t="shared" si="19"/>
        <v>0.76923076923076927</v>
      </c>
      <c r="G57" s="1">
        <v>2</v>
      </c>
      <c r="H57" s="7">
        <f t="shared" si="20"/>
        <v>0.51282051282051289</v>
      </c>
      <c r="I57" s="1">
        <v>0</v>
      </c>
      <c r="J57" s="7">
        <f t="shared" si="21"/>
        <v>0</v>
      </c>
      <c r="K57" s="1">
        <v>2</v>
      </c>
      <c r="L57" s="7">
        <f t="shared" si="22"/>
        <v>0.51282051282051289</v>
      </c>
      <c r="M57" s="1">
        <v>13</v>
      </c>
      <c r="N57" s="7">
        <f t="shared" si="23"/>
        <v>3.3333333333333335</v>
      </c>
    </row>
    <row r="58" spans="1:14">
      <c r="A58" s="1">
        <v>6</v>
      </c>
      <c r="B58" s="1">
        <v>3.9</v>
      </c>
      <c r="C58" s="1">
        <v>9</v>
      </c>
      <c r="D58" s="7">
        <f t="shared" si="18"/>
        <v>2.3076923076923079</v>
      </c>
      <c r="E58" s="1">
        <v>2</v>
      </c>
      <c r="F58" s="7">
        <f t="shared" si="19"/>
        <v>0.51282051282051289</v>
      </c>
      <c r="G58" s="1">
        <v>1</v>
      </c>
      <c r="H58" s="7">
        <f t="shared" si="20"/>
        <v>0.25641025641025644</v>
      </c>
      <c r="I58" s="1">
        <v>1</v>
      </c>
      <c r="J58" s="7">
        <f t="shared" si="21"/>
        <v>0.25641025641025644</v>
      </c>
      <c r="K58" s="1">
        <v>6</v>
      </c>
      <c r="L58" s="7">
        <f t="shared" si="22"/>
        <v>1.5384615384615385</v>
      </c>
      <c r="M58" s="1">
        <v>12</v>
      </c>
      <c r="N58" s="7">
        <f t="shared" si="23"/>
        <v>3.0769230769230771</v>
      </c>
    </row>
    <row r="59" spans="1:14">
      <c r="A59" s="1">
        <v>7</v>
      </c>
      <c r="B59" s="1">
        <v>4</v>
      </c>
      <c r="C59" s="1">
        <v>4</v>
      </c>
      <c r="D59" s="7">
        <f t="shared" si="18"/>
        <v>1</v>
      </c>
      <c r="E59" s="1">
        <v>2</v>
      </c>
      <c r="F59" s="7">
        <f t="shared" si="19"/>
        <v>0.5</v>
      </c>
      <c r="G59" s="1">
        <v>0</v>
      </c>
      <c r="H59" s="7">
        <f t="shared" si="20"/>
        <v>0</v>
      </c>
      <c r="I59" s="1">
        <v>1</v>
      </c>
      <c r="J59" s="7">
        <f t="shared" si="21"/>
        <v>0.25</v>
      </c>
      <c r="K59" s="1">
        <v>5</v>
      </c>
      <c r="L59" s="7">
        <f t="shared" si="22"/>
        <v>1.25</v>
      </c>
      <c r="M59" s="1">
        <v>12</v>
      </c>
      <c r="N59" s="7">
        <f t="shared" si="23"/>
        <v>3</v>
      </c>
    </row>
    <row r="60" spans="1:14">
      <c r="A60" s="1">
        <v>8</v>
      </c>
      <c r="B60" s="1">
        <v>4.3</v>
      </c>
      <c r="C60" s="1">
        <v>5</v>
      </c>
      <c r="D60" s="7">
        <f t="shared" si="18"/>
        <v>1.1627906976744187</v>
      </c>
      <c r="E60" s="1">
        <v>3</v>
      </c>
      <c r="F60" s="7">
        <f t="shared" si="19"/>
        <v>0.69767441860465118</v>
      </c>
      <c r="G60" s="1">
        <v>0</v>
      </c>
      <c r="H60" s="7">
        <f t="shared" si="20"/>
        <v>0</v>
      </c>
      <c r="I60" s="1">
        <v>2</v>
      </c>
      <c r="J60" s="7">
        <f t="shared" si="21"/>
        <v>0.46511627906976744</v>
      </c>
      <c r="K60" s="1">
        <v>5</v>
      </c>
      <c r="L60" s="7">
        <f t="shared" si="22"/>
        <v>1.1627906976744187</v>
      </c>
      <c r="M60" s="1">
        <v>13</v>
      </c>
      <c r="N60" s="7">
        <f t="shared" si="23"/>
        <v>3.0232558139534884</v>
      </c>
    </row>
    <row r="61" spans="1:14">
      <c r="D61" s="7"/>
      <c r="F61" s="7"/>
      <c r="H61" s="7"/>
      <c r="J61" s="7"/>
      <c r="L61" s="7"/>
      <c r="N61" s="7"/>
    </row>
    <row r="62" spans="1:14">
      <c r="D62" s="7"/>
      <c r="F62" s="7"/>
      <c r="H62" s="7"/>
      <c r="J62" s="7"/>
      <c r="L62" s="7"/>
      <c r="N62" s="7"/>
    </row>
    <row r="63" spans="1:14">
      <c r="D63" s="7"/>
      <c r="F63" s="7"/>
      <c r="H63" s="7"/>
      <c r="J63" s="7"/>
      <c r="L63" s="7"/>
      <c r="N63" s="7"/>
    </row>
    <row r="64" spans="1:14">
      <c r="D64" s="7"/>
      <c r="F64" s="7"/>
      <c r="H64" s="7"/>
      <c r="J64" s="7"/>
      <c r="L64" s="7"/>
      <c r="N64" s="7"/>
    </row>
    <row r="65" spans="1:14">
      <c r="D65" s="7"/>
      <c r="F65" s="7"/>
      <c r="H65" s="7"/>
      <c r="J65" s="7"/>
      <c r="L65" s="7"/>
      <c r="N65" s="7"/>
    </row>
    <row r="66" spans="1:14">
      <c r="D66" s="7"/>
      <c r="F66" s="7"/>
      <c r="H66" s="7"/>
      <c r="J66" s="7"/>
      <c r="L66" s="7"/>
      <c r="N66" s="7"/>
    </row>
    <row r="67" spans="1:14">
      <c r="D67" s="7"/>
      <c r="F67" s="7"/>
      <c r="H67" s="7"/>
      <c r="J67" s="7"/>
      <c r="L67" s="7"/>
      <c r="N67" s="7"/>
    </row>
    <row r="68" spans="1:14">
      <c r="D68" s="7"/>
      <c r="F68" s="7"/>
      <c r="H68" s="7"/>
      <c r="J68" s="7"/>
      <c r="L68" s="7"/>
      <c r="N68" s="7"/>
    </row>
    <row r="69" spans="1:14">
      <c r="A69" s="8" t="s">
        <v>55</v>
      </c>
      <c r="B69" s="8">
        <f t="shared" ref="B69:N69" si="24">AVERAGE(B53:B68)</f>
        <v>4.1749999999999989</v>
      </c>
      <c r="C69" s="8">
        <f t="shared" si="24"/>
        <v>6.625</v>
      </c>
      <c r="D69" s="9">
        <f t="shared" si="24"/>
        <v>1.5917010111471557</v>
      </c>
      <c r="E69" s="8">
        <f t="shared" si="24"/>
        <v>3.125</v>
      </c>
      <c r="F69" s="9">
        <f t="shared" si="24"/>
        <v>0.74655699257902441</v>
      </c>
      <c r="G69" s="8">
        <f t="shared" si="24"/>
        <v>1.125</v>
      </c>
      <c r="H69" s="9">
        <f t="shared" si="24"/>
        <v>0.26768054212209658</v>
      </c>
      <c r="I69" s="8">
        <f t="shared" si="24"/>
        <v>0.875</v>
      </c>
      <c r="J69" s="9">
        <f t="shared" si="24"/>
        <v>0.20944698788563537</v>
      </c>
      <c r="K69" s="8">
        <f t="shared" si="24"/>
        <v>4</v>
      </c>
      <c r="L69" s="9">
        <f t="shared" si="24"/>
        <v>0.96407306101691048</v>
      </c>
      <c r="M69" s="8">
        <f t="shared" si="24"/>
        <v>12.875</v>
      </c>
      <c r="N69" s="9">
        <f t="shared" si="24"/>
        <v>3.0830872513859049</v>
      </c>
    </row>
    <row r="70" spans="1:14">
      <c r="A70" s="8" t="s">
        <v>54</v>
      </c>
      <c r="B70" s="8">
        <f>COUNT(A53:A68)</f>
        <v>8</v>
      </c>
      <c r="C70" s="8">
        <f t="shared" ref="C70:N70" si="25">COUNT(B53:B68)</f>
        <v>8</v>
      </c>
      <c r="D70" s="8">
        <f t="shared" si="25"/>
        <v>8</v>
      </c>
      <c r="E70" s="8">
        <f t="shared" si="25"/>
        <v>8</v>
      </c>
      <c r="F70" s="8">
        <f t="shared" si="25"/>
        <v>8</v>
      </c>
      <c r="G70" s="8">
        <f t="shared" si="25"/>
        <v>8</v>
      </c>
      <c r="H70" s="8">
        <f t="shared" si="25"/>
        <v>8</v>
      </c>
      <c r="I70" s="8">
        <f t="shared" si="25"/>
        <v>8</v>
      </c>
      <c r="J70" s="8">
        <f t="shared" si="25"/>
        <v>8</v>
      </c>
      <c r="K70" s="8">
        <f t="shared" si="25"/>
        <v>8</v>
      </c>
      <c r="L70" s="8">
        <f t="shared" si="25"/>
        <v>8</v>
      </c>
      <c r="M70" s="8">
        <f t="shared" si="25"/>
        <v>8</v>
      </c>
      <c r="N70" s="8">
        <f t="shared" si="25"/>
        <v>8</v>
      </c>
    </row>
    <row r="71" spans="1:14">
      <c r="A71" s="8" t="s">
        <v>80</v>
      </c>
      <c r="B71" s="8">
        <f>STDEVA(B53:B68)/SQRT(B70)</f>
        <v>0.11914876655437341</v>
      </c>
      <c r="C71" s="8">
        <f t="shared" ref="C71:N71" si="26">STDEVA(C53:C68)/SQRT(C70)</f>
        <v>0.7303986191506272</v>
      </c>
      <c r="D71" s="8">
        <f t="shared" si="26"/>
        <v>0.17920138096670088</v>
      </c>
      <c r="E71" s="8">
        <f t="shared" si="26"/>
        <v>0.29504842217604116</v>
      </c>
      <c r="F71" s="8">
        <f t="shared" si="26"/>
        <v>6.6593820033929885E-2</v>
      </c>
      <c r="G71" s="8">
        <f t="shared" si="26"/>
        <v>0.29504842217604116</v>
      </c>
      <c r="H71" s="8">
        <f t="shared" si="26"/>
        <v>6.8966522832090468E-2</v>
      </c>
      <c r="I71" s="8">
        <f t="shared" si="26"/>
        <v>0.22658174179374141</v>
      </c>
      <c r="J71" s="8">
        <f t="shared" si="26"/>
        <v>5.3514549152741488E-2</v>
      </c>
      <c r="K71" s="8">
        <f t="shared" si="26"/>
        <v>0.5</v>
      </c>
      <c r="L71" s="8">
        <f t="shared" si="26"/>
        <v>0.12683662586113073</v>
      </c>
      <c r="M71" s="8">
        <f t="shared" si="26"/>
        <v>0.54894379103354984</v>
      </c>
      <c r="N71" s="8">
        <f t="shared" si="26"/>
        <v>8.7288678892853244E-2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ED_Fig7a</vt:lpstr>
      <vt:lpstr>ED_Fig7b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2021-04-07T10:39:51Z</dcterms:created>
  <dcterms:modified xsi:type="dcterms:W3CDTF">2021-04-07T10:41:18Z</dcterms:modified>
</cp:coreProperties>
</file>