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13_ncr:1_{A3FF8B77-A54A-334C-82EC-0EFD2D22861F}" xr6:coauthVersionLast="46" xr6:coauthVersionMax="46" xr10:uidLastSave="{00000000-0000-0000-0000-000000000000}"/>
  <bookViews>
    <workbookView xWindow="8160" yWindow="460" windowWidth="25100" windowHeight="13440" activeTab="1" xr2:uid="{45B3A59A-3728-1744-8D18-EBAC1685C714}"/>
  </bookViews>
  <sheets>
    <sheet name="Fig2b" sheetId="1" r:id="rId1"/>
    <sheet name="Fig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I3" i="2"/>
  <c r="N3" i="2"/>
  <c r="S3" i="2"/>
  <c r="D4" i="2"/>
  <c r="D19" i="2" s="1"/>
  <c r="D20" i="2" s="1"/>
  <c r="I4" i="2"/>
  <c r="I21" i="2" s="1"/>
  <c r="N4" i="2"/>
  <c r="S4" i="2"/>
  <c r="S37" i="2" s="1"/>
  <c r="S38" i="2" s="1"/>
  <c r="D5" i="2"/>
  <c r="D21" i="2" s="1"/>
  <c r="D22" i="2" s="1"/>
  <c r="I5" i="2"/>
  <c r="N5" i="2"/>
  <c r="N19" i="2" s="1"/>
  <c r="N20" i="2" s="1"/>
  <c r="S5" i="2"/>
  <c r="D6" i="2"/>
  <c r="I6" i="2"/>
  <c r="N6" i="2"/>
  <c r="N21" i="2" s="1"/>
  <c r="N22" i="2" s="1"/>
  <c r="S6" i="2"/>
  <c r="S39" i="2" s="1"/>
  <c r="D7" i="2"/>
  <c r="I7" i="2"/>
  <c r="N7" i="2"/>
  <c r="S7" i="2"/>
  <c r="D8" i="2"/>
  <c r="I8" i="2"/>
  <c r="N8" i="2"/>
  <c r="S8" i="2"/>
  <c r="D9" i="2"/>
  <c r="I9" i="2"/>
  <c r="N9" i="2"/>
  <c r="S9" i="2"/>
  <c r="D10" i="2"/>
  <c r="I10" i="2"/>
  <c r="N10" i="2"/>
  <c r="S10" i="2"/>
  <c r="D11" i="2"/>
  <c r="I11" i="2"/>
  <c r="S11" i="2"/>
  <c r="D12" i="2"/>
  <c r="I12" i="2"/>
  <c r="S12" i="2"/>
  <c r="D13" i="2"/>
  <c r="I13" i="2"/>
  <c r="S13" i="2"/>
  <c r="I14" i="2"/>
  <c r="S14" i="2"/>
  <c r="S15" i="2"/>
  <c r="S16" i="2"/>
  <c r="S17" i="2"/>
  <c r="S18" i="2"/>
  <c r="B19" i="2"/>
  <c r="B20" i="2" s="1"/>
  <c r="C19" i="2"/>
  <c r="G19" i="2"/>
  <c r="H19" i="2"/>
  <c r="L19" i="2"/>
  <c r="M19" i="2"/>
  <c r="M20" i="2" s="1"/>
  <c r="S19" i="2"/>
  <c r="C20" i="2"/>
  <c r="G20" i="2"/>
  <c r="H20" i="2"/>
  <c r="L20" i="2"/>
  <c r="S20" i="2"/>
  <c r="B21" i="2"/>
  <c r="C21" i="2"/>
  <c r="G21" i="2"/>
  <c r="G22" i="2" s="1"/>
  <c r="H21" i="2"/>
  <c r="H22" i="2" s="1"/>
  <c r="L21" i="2"/>
  <c r="L22" i="2" s="1"/>
  <c r="M21" i="2"/>
  <c r="M22" i="2" s="1"/>
  <c r="S21" i="2"/>
  <c r="C22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Q37" i="2"/>
  <c r="R37" i="2"/>
  <c r="R38" i="2" s="1"/>
  <c r="Q38" i="2"/>
  <c r="Q39" i="2"/>
  <c r="R39" i="2"/>
  <c r="Q40" i="2"/>
  <c r="R40" i="2"/>
  <c r="N62" i="1"/>
  <c r="L62" i="1"/>
  <c r="J62" i="1"/>
  <c r="H62" i="1"/>
  <c r="F62" i="1"/>
  <c r="D62" i="1"/>
  <c r="C62" i="1"/>
  <c r="C63" i="1" s="1"/>
  <c r="B62" i="1"/>
  <c r="B63" i="1" s="1"/>
  <c r="M61" i="1"/>
  <c r="K61" i="1"/>
  <c r="I61" i="1"/>
  <c r="G61" i="1"/>
  <c r="E61" i="1"/>
  <c r="C61" i="1"/>
  <c r="B61" i="1"/>
  <c r="N58" i="1"/>
  <c r="L58" i="1"/>
  <c r="J58" i="1"/>
  <c r="H58" i="1"/>
  <c r="F58" i="1"/>
  <c r="D58" i="1"/>
  <c r="N57" i="1"/>
  <c r="L57" i="1"/>
  <c r="J57" i="1"/>
  <c r="H57" i="1"/>
  <c r="F57" i="1"/>
  <c r="D57" i="1"/>
  <c r="N56" i="1"/>
  <c r="L56" i="1"/>
  <c r="J56" i="1"/>
  <c r="H56" i="1"/>
  <c r="F56" i="1"/>
  <c r="D56" i="1"/>
  <c r="N55" i="1"/>
  <c r="L55" i="1"/>
  <c r="J55" i="1"/>
  <c r="H55" i="1"/>
  <c r="F55" i="1"/>
  <c r="D55" i="1"/>
  <c r="N54" i="1"/>
  <c r="L54" i="1"/>
  <c r="J54" i="1"/>
  <c r="H54" i="1"/>
  <c r="F54" i="1"/>
  <c r="D54" i="1"/>
  <c r="N53" i="1"/>
  <c r="L53" i="1"/>
  <c r="J53" i="1"/>
  <c r="H53" i="1"/>
  <c r="F53" i="1"/>
  <c r="D53" i="1"/>
  <c r="N52" i="1"/>
  <c r="L52" i="1"/>
  <c r="J52" i="1"/>
  <c r="H52" i="1"/>
  <c r="F52" i="1"/>
  <c r="D52" i="1"/>
  <c r="N51" i="1"/>
  <c r="L51" i="1"/>
  <c r="J51" i="1"/>
  <c r="K62" i="1" s="1"/>
  <c r="K63" i="1" s="1"/>
  <c r="H51" i="1"/>
  <c r="F51" i="1"/>
  <c r="D51" i="1"/>
  <c r="D61" i="1" s="1"/>
  <c r="N46" i="1"/>
  <c r="L46" i="1"/>
  <c r="J46" i="1"/>
  <c r="H46" i="1"/>
  <c r="F46" i="1"/>
  <c r="D46" i="1"/>
  <c r="C46" i="1"/>
  <c r="C47" i="1" s="1"/>
  <c r="B46" i="1"/>
  <c r="B47" i="1" s="1"/>
  <c r="M45" i="1"/>
  <c r="K45" i="1"/>
  <c r="I45" i="1"/>
  <c r="G45" i="1"/>
  <c r="E45" i="1"/>
  <c r="C45" i="1"/>
  <c r="B45" i="1"/>
  <c r="N42" i="1"/>
  <c r="L42" i="1"/>
  <c r="J42" i="1"/>
  <c r="H42" i="1"/>
  <c r="F42" i="1"/>
  <c r="D42" i="1"/>
  <c r="N41" i="1"/>
  <c r="L41" i="1"/>
  <c r="J41" i="1"/>
  <c r="H41" i="1"/>
  <c r="F41" i="1"/>
  <c r="D41" i="1"/>
  <c r="N40" i="1"/>
  <c r="L40" i="1"/>
  <c r="J40" i="1"/>
  <c r="H40" i="1"/>
  <c r="F40" i="1"/>
  <c r="D40" i="1"/>
  <c r="N39" i="1"/>
  <c r="L39" i="1"/>
  <c r="J39" i="1"/>
  <c r="H39" i="1"/>
  <c r="F39" i="1"/>
  <c r="D39" i="1"/>
  <c r="N38" i="1"/>
  <c r="L38" i="1"/>
  <c r="J38" i="1"/>
  <c r="H38" i="1"/>
  <c r="F38" i="1"/>
  <c r="D38" i="1"/>
  <c r="N37" i="1"/>
  <c r="L37" i="1"/>
  <c r="J37" i="1"/>
  <c r="H37" i="1"/>
  <c r="F37" i="1"/>
  <c r="D37" i="1"/>
  <c r="N36" i="1"/>
  <c r="L36" i="1"/>
  <c r="J36" i="1"/>
  <c r="H36" i="1"/>
  <c r="F36" i="1"/>
  <c r="D36" i="1"/>
  <c r="N35" i="1"/>
  <c r="L35" i="1"/>
  <c r="J35" i="1"/>
  <c r="H35" i="1"/>
  <c r="F35" i="1"/>
  <c r="D35" i="1"/>
  <c r="C31" i="1"/>
  <c r="B31" i="1"/>
  <c r="N30" i="1"/>
  <c r="L30" i="1"/>
  <c r="J30" i="1"/>
  <c r="H30" i="1"/>
  <c r="F30" i="1"/>
  <c r="D30" i="1"/>
  <c r="C30" i="1"/>
  <c r="B30" i="1"/>
  <c r="M29" i="1"/>
  <c r="K29" i="1"/>
  <c r="I29" i="1"/>
  <c r="G29" i="1"/>
  <c r="E29" i="1"/>
  <c r="C29" i="1"/>
  <c r="B29" i="1"/>
  <c r="N26" i="1"/>
  <c r="L26" i="1"/>
  <c r="J26" i="1"/>
  <c r="H26" i="1"/>
  <c r="F26" i="1"/>
  <c r="D26" i="1"/>
  <c r="N25" i="1"/>
  <c r="L25" i="1"/>
  <c r="J25" i="1"/>
  <c r="H25" i="1"/>
  <c r="F25" i="1"/>
  <c r="D25" i="1"/>
  <c r="N24" i="1"/>
  <c r="L24" i="1"/>
  <c r="J24" i="1"/>
  <c r="H24" i="1"/>
  <c r="F24" i="1"/>
  <c r="D24" i="1"/>
  <c r="N23" i="1"/>
  <c r="L23" i="1"/>
  <c r="J23" i="1"/>
  <c r="H23" i="1"/>
  <c r="F23" i="1"/>
  <c r="D23" i="1"/>
  <c r="N22" i="1"/>
  <c r="L22" i="1"/>
  <c r="J22" i="1"/>
  <c r="H22" i="1"/>
  <c r="F22" i="1"/>
  <c r="D22" i="1"/>
  <c r="N21" i="1"/>
  <c r="L21" i="1"/>
  <c r="J21" i="1"/>
  <c r="H21" i="1"/>
  <c r="F21" i="1"/>
  <c r="D21" i="1"/>
  <c r="N20" i="1"/>
  <c r="L20" i="1"/>
  <c r="J20" i="1"/>
  <c r="H20" i="1"/>
  <c r="F20" i="1"/>
  <c r="D20" i="1"/>
  <c r="N19" i="1"/>
  <c r="L19" i="1"/>
  <c r="J19" i="1"/>
  <c r="H19" i="1"/>
  <c r="F19" i="1"/>
  <c r="D19" i="1"/>
  <c r="D29" i="1" s="1"/>
  <c r="N13" i="1"/>
  <c r="L13" i="1"/>
  <c r="J13" i="1"/>
  <c r="H13" i="1"/>
  <c r="F13" i="1"/>
  <c r="D13" i="1"/>
  <c r="C13" i="1"/>
  <c r="C14" i="1" s="1"/>
  <c r="B13" i="1"/>
  <c r="B14" i="1" s="1"/>
  <c r="M12" i="1"/>
  <c r="K12" i="1"/>
  <c r="I12" i="1"/>
  <c r="G12" i="1"/>
  <c r="E12" i="1"/>
  <c r="C12" i="1"/>
  <c r="B12" i="1"/>
  <c r="N9" i="1"/>
  <c r="L9" i="1"/>
  <c r="J9" i="1"/>
  <c r="H9" i="1"/>
  <c r="F9" i="1"/>
  <c r="D9" i="1"/>
  <c r="N8" i="1"/>
  <c r="L8" i="1"/>
  <c r="J8" i="1"/>
  <c r="H8" i="1"/>
  <c r="F8" i="1"/>
  <c r="D8" i="1"/>
  <c r="N7" i="1"/>
  <c r="L7" i="1"/>
  <c r="J7" i="1"/>
  <c r="H7" i="1"/>
  <c r="F7" i="1"/>
  <c r="D7" i="1"/>
  <c r="N6" i="1"/>
  <c r="L6" i="1"/>
  <c r="J6" i="1"/>
  <c r="H6" i="1"/>
  <c r="F6" i="1"/>
  <c r="D6" i="1"/>
  <c r="N5" i="1"/>
  <c r="L5" i="1"/>
  <c r="J5" i="1"/>
  <c r="H5" i="1"/>
  <c r="F5" i="1"/>
  <c r="D5" i="1"/>
  <c r="N4" i="1"/>
  <c r="L4" i="1"/>
  <c r="J4" i="1"/>
  <c r="H4" i="1"/>
  <c r="F4" i="1"/>
  <c r="D4" i="1"/>
  <c r="N3" i="1"/>
  <c r="L3" i="1"/>
  <c r="J3" i="1"/>
  <c r="H3" i="1"/>
  <c r="F3" i="1"/>
  <c r="D3" i="1"/>
  <c r="N2" i="1"/>
  <c r="L2" i="1"/>
  <c r="J2" i="1"/>
  <c r="H2" i="1"/>
  <c r="F2" i="1"/>
  <c r="D2" i="1"/>
  <c r="S40" i="2" l="1"/>
  <c r="I19" i="2"/>
  <c r="I20" i="2" s="1"/>
  <c r="B22" i="2"/>
  <c r="N47" i="1"/>
  <c r="D12" i="1"/>
  <c r="F29" i="1"/>
  <c r="D45" i="1"/>
  <c r="F61" i="1"/>
  <c r="F45" i="1"/>
  <c r="H61" i="1"/>
  <c r="H12" i="1"/>
  <c r="J12" i="1"/>
  <c r="L12" i="1"/>
  <c r="F12" i="1"/>
  <c r="L45" i="1"/>
  <c r="J45" i="1"/>
  <c r="D63" i="1"/>
  <c r="L29" i="1"/>
  <c r="D47" i="1"/>
  <c r="L61" i="1"/>
  <c r="F63" i="1"/>
  <c r="H45" i="1"/>
  <c r="F14" i="1"/>
  <c r="N61" i="1"/>
  <c r="N12" i="1"/>
  <c r="N29" i="1"/>
  <c r="N45" i="1"/>
  <c r="H31" i="1"/>
  <c r="J29" i="1"/>
  <c r="J63" i="1"/>
  <c r="J31" i="1"/>
  <c r="N14" i="1"/>
  <c r="F31" i="1"/>
  <c r="I30" i="1"/>
  <c r="I31" i="1" s="1"/>
  <c r="L31" i="1"/>
  <c r="L63" i="1"/>
  <c r="L14" i="1"/>
  <c r="N31" i="1"/>
  <c r="N63" i="1"/>
  <c r="D14" i="1"/>
  <c r="F47" i="1"/>
  <c r="H29" i="1"/>
  <c r="K30" i="1"/>
  <c r="K31" i="1" s="1"/>
  <c r="J61" i="1"/>
  <c r="M62" i="1"/>
  <c r="M63" i="1" s="1"/>
  <c r="E46" i="1"/>
  <c r="E47" i="1" s="1"/>
  <c r="H47" i="1"/>
  <c r="M30" i="1"/>
  <c r="M31" i="1" s="1"/>
  <c r="E13" i="1"/>
  <c r="E14" i="1" s="1"/>
  <c r="H14" i="1"/>
  <c r="G46" i="1"/>
  <c r="G47" i="1" s="1"/>
  <c r="J47" i="1"/>
  <c r="G13" i="1"/>
  <c r="G14" i="1" s="1"/>
  <c r="J14" i="1"/>
  <c r="I46" i="1"/>
  <c r="I47" i="1" s="1"/>
  <c r="L47" i="1"/>
  <c r="D31" i="1"/>
  <c r="I13" i="1"/>
  <c r="I14" i="1" s="1"/>
  <c r="K46" i="1"/>
  <c r="K47" i="1" s="1"/>
  <c r="E62" i="1"/>
  <c r="E63" i="1" s="1"/>
  <c r="H63" i="1"/>
  <c r="K13" i="1"/>
  <c r="K14" i="1" s="1"/>
  <c r="M46" i="1"/>
  <c r="M47" i="1" s="1"/>
  <c r="E30" i="1"/>
  <c r="E31" i="1" s="1"/>
  <c r="G62" i="1"/>
  <c r="G63" i="1" s="1"/>
  <c r="M13" i="1"/>
  <c r="M14" i="1" s="1"/>
  <c r="G30" i="1"/>
  <c r="G31" i="1" s="1"/>
  <c r="I62" i="1"/>
  <c r="I63" i="1" s="1"/>
  <c r="I22" i="2" l="1"/>
</calcChain>
</file>

<file path=xl/sharedStrings.xml><?xml version="1.0" encoding="utf-8"?>
<sst xmlns="http://schemas.openxmlformats.org/spreadsheetml/2006/main" count="140" uniqueCount="54">
  <si>
    <t>wild-type</t>
  </si>
  <si>
    <t>Primary root length (cm)</t>
    <phoneticPr fontId="2"/>
  </si>
  <si>
    <t>I abs</t>
  </si>
  <si>
    <t>I (/cm)</t>
    <phoneticPr fontId="2"/>
  </si>
  <si>
    <t>II abs</t>
  </si>
  <si>
    <t>II (/cm)</t>
    <phoneticPr fontId="2"/>
  </si>
  <si>
    <t>III abs</t>
  </si>
  <si>
    <t>III (/cm)</t>
    <phoneticPr fontId="2"/>
  </si>
  <si>
    <t>IV abs</t>
  </si>
  <si>
    <t>IV (/cm)</t>
    <phoneticPr fontId="2"/>
  </si>
  <si>
    <t>V-VII abs</t>
  </si>
  <si>
    <t>V-VII (/cm)</t>
    <phoneticPr fontId="2"/>
  </si>
  <si>
    <t>Emerged LR abs</t>
  </si>
  <si>
    <t>Emerged LR (/cm)</t>
    <phoneticPr fontId="2"/>
  </si>
  <si>
    <t>mean</t>
  </si>
  <si>
    <t>n</t>
  </si>
  <si>
    <t>SEM</t>
  </si>
  <si>
    <t>quint-pfa12345</t>
  </si>
  <si>
    <t>Primary root length</t>
  </si>
  <si>
    <t>I</t>
  </si>
  <si>
    <t>II</t>
  </si>
  <si>
    <t>III</t>
  </si>
  <si>
    <t>IV</t>
  </si>
  <si>
    <t>V-VII</t>
  </si>
  <si>
    <t>Emerged LR</t>
  </si>
  <si>
    <t>Sext-pfa123456</t>
  </si>
  <si>
    <t>Sext+PFA1</t>
  </si>
  <si>
    <t>Stage I</t>
    <phoneticPr fontId="2"/>
  </si>
  <si>
    <t>Stage II</t>
    <phoneticPr fontId="2"/>
  </si>
  <si>
    <t>Stage III</t>
    <phoneticPr fontId="2"/>
  </si>
  <si>
    <t>Stage IV</t>
    <phoneticPr fontId="2"/>
  </si>
  <si>
    <t>Stage V-VII</t>
  </si>
  <si>
    <t>Emerged LRP</t>
    <phoneticPr fontId="2"/>
  </si>
  <si>
    <t>P value (tukey)</t>
    <phoneticPr fontId="2"/>
  </si>
  <si>
    <t xml:space="preserve">  WT vs. pfa12345</t>
  </si>
  <si>
    <t>&lt;0.0001</t>
  </si>
  <si>
    <t xml:space="preserve">  WT vs. pfa123456</t>
  </si>
  <si>
    <t xml:space="preserve">  WT vs. pfa123456[PFA1]</t>
  </si>
  <si>
    <t xml:space="preserve">  pfa12345 vs. pfa123456</t>
  </si>
  <si>
    <t xml:space="preserve">  pfa12345 vs. pfa123456[PFA1]</t>
  </si>
  <si>
    <t>&gt;0.9999</t>
  </si>
  <si>
    <t xml:space="preserve">  pfa123456 vs. pfa123456[PFA1]</t>
  </si>
  <si>
    <t>SE</t>
  </si>
  <si>
    <t>STDEVA</t>
  </si>
  <si>
    <t>Adjusted P Value</t>
  </si>
  <si>
    <t>Tukey's multiple comparisons test</t>
  </si>
  <si>
    <t>per cm</t>
  </si>
  <si>
    <t>abs</t>
  </si>
  <si>
    <t>PR length(cm)</t>
  </si>
  <si>
    <t>10h, 1μM NAA</t>
  </si>
  <si>
    <t>sextuple+PFA1</t>
  </si>
  <si>
    <t>sextuple(pfa123456)</t>
  </si>
  <si>
    <t>quintuple(pfa12345)</t>
  </si>
  <si>
    <t>wildtype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</si>
</sst>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rgb="FFFF0000"/>
      <name val="游ゴシック"/>
      <family val="2"/>
      <scheme val="minor"/>
    </font>
    <font>
      <sz val="12"/>
      <color rgb="FF000000"/>
      <name val="游ゴシック"/>
      <family val="2"/>
      <scheme val="minor"/>
    </font>
    <font>
      <sz val="12"/>
      <color indexed="20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2" borderId="0" xfId="0" applyFill="1" applyAlignment="1"/>
    <xf numFmtId="0" fontId="3" fillId="0" borderId="0" xfId="0" applyFont="1" applyAlignment="1"/>
    <xf numFmtId="0" fontId="3" fillId="2" borderId="0" xfId="0" applyFont="1" applyFill="1" applyAlignment="1"/>
    <xf numFmtId="0" fontId="0" fillId="3" borderId="0" xfId="0" applyFill="1" applyAlignment="1"/>
    <xf numFmtId="0" fontId="4" fillId="0" borderId="0" xfId="0" applyFont="1" applyAlignment="1"/>
    <xf numFmtId="0" fontId="4" fillId="3" borderId="0" xfId="0" applyFont="1" applyFill="1" applyAlignment="1"/>
    <xf numFmtId="0" fontId="5" fillId="0" borderId="0" xfId="0" applyFont="1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74B9-4C55-E042-B0A7-1B2CBC08AA42}">
  <dimension ref="A1:S72"/>
  <sheetViews>
    <sheetView topLeftCell="A63" workbookViewId="0">
      <selection activeCell="D81" sqref="D81"/>
    </sheetView>
  </sheetViews>
  <sheetFormatPr baseColWidth="10" defaultRowHeight="20"/>
  <cols>
    <col min="1" max="1" width="10.7109375" style="1"/>
    <col min="2" max="2" width="19.5703125" style="1" customWidth="1"/>
    <col min="3" max="3" width="10.7109375" style="1"/>
    <col min="4" max="4" width="14.140625" style="1" customWidth="1"/>
    <col min="5" max="5" width="10.7109375" style="1"/>
    <col min="6" max="6" width="14.140625" style="1" customWidth="1"/>
    <col min="7" max="12" width="10.7109375" style="1"/>
    <col min="13" max="13" width="11.5703125" style="1" customWidth="1"/>
    <col min="14" max="14" width="15.140625" style="1" customWidth="1"/>
    <col min="15" max="15" width="10.7109375" style="1"/>
    <col min="16" max="16" width="12.140625" style="1" customWidth="1"/>
    <col min="17" max="19" width="10.7109375" style="1"/>
    <col min="20" max="20" width="11.5703125" style="1" customWidth="1"/>
    <col min="21" max="22" width="10.7109375" style="1"/>
    <col min="23" max="23" width="10.85546875" style="1" customWidth="1"/>
    <col min="24" max="24" width="12.85546875" style="1" customWidth="1"/>
    <col min="25" max="16384" width="10.7109375" style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</row>
    <row r="2" spans="1:19">
      <c r="A2" s="1">
        <v>1</v>
      </c>
      <c r="B2" s="1">
        <v>4.3</v>
      </c>
      <c r="C2" s="1">
        <v>6</v>
      </c>
      <c r="D2" s="2">
        <f>C2/B2</f>
        <v>1.3953488372093024</v>
      </c>
      <c r="E2" s="1">
        <v>2</v>
      </c>
      <c r="F2" s="2">
        <f>E2/B2</f>
        <v>0.46511627906976744</v>
      </c>
      <c r="G2" s="1">
        <v>1</v>
      </c>
      <c r="H2" s="2">
        <f>G2/B2</f>
        <v>0.23255813953488372</v>
      </c>
      <c r="I2" s="1">
        <v>2</v>
      </c>
      <c r="J2" s="2">
        <f>I2/B2</f>
        <v>0.46511627906976744</v>
      </c>
      <c r="K2" s="1">
        <v>3</v>
      </c>
      <c r="L2" s="2">
        <f>K2/B2</f>
        <v>0.69767441860465118</v>
      </c>
      <c r="M2" s="1">
        <v>13</v>
      </c>
      <c r="N2" s="2">
        <f>M2/B2</f>
        <v>3.0232558139534884</v>
      </c>
      <c r="Q2" s="3"/>
      <c r="R2" s="3"/>
      <c r="S2" s="3"/>
    </row>
    <row r="3" spans="1:19">
      <c r="A3" s="1">
        <v>2</v>
      </c>
      <c r="B3" s="1">
        <v>4.8</v>
      </c>
      <c r="C3" s="1">
        <v>6</v>
      </c>
      <c r="D3" s="2">
        <f t="shared" ref="D3:D9" si="0">C3/B3</f>
        <v>1.25</v>
      </c>
      <c r="E3" s="1">
        <v>3</v>
      </c>
      <c r="F3" s="2">
        <f t="shared" ref="F3:F9" si="1">E3/B3</f>
        <v>0.625</v>
      </c>
      <c r="G3" s="1">
        <v>2</v>
      </c>
      <c r="H3" s="2">
        <f t="shared" ref="H3:H9" si="2">G3/B3</f>
        <v>0.41666666666666669</v>
      </c>
      <c r="I3" s="1">
        <v>2</v>
      </c>
      <c r="J3" s="2">
        <f t="shared" ref="J3:J9" si="3">I3/B3</f>
        <v>0.41666666666666669</v>
      </c>
      <c r="K3" s="1">
        <v>3</v>
      </c>
      <c r="L3" s="2">
        <f t="shared" ref="L3:L9" si="4">K3/B3</f>
        <v>0.625</v>
      </c>
      <c r="M3" s="1">
        <v>15</v>
      </c>
      <c r="N3" s="2">
        <f t="shared" ref="N3:N9" si="5">M3/B3</f>
        <v>3.125</v>
      </c>
    </row>
    <row r="4" spans="1:19">
      <c r="A4" s="1">
        <v>3</v>
      </c>
      <c r="B4" s="1">
        <v>5.0999999999999996</v>
      </c>
      <c r="C4" s="1">
        <v>9</v>
      </c>
      <c r="D4" s="2">
        <f t="shared" si="0"/>
        <v>1.7647058823529413</v>
      </c>
      <c r="E4" s="1">
        <v>6</v>
      </c>
      <c r="F4" s="2">
        <f t="shared" si="1"/>
        <v>1.1764705882352942</v>
      </c>
      <c r="G4" s="1">
        <v>1</v>
      </c>
      <c r="H4" s="2">
        <f t="shared" si="2"/>
        <v>0.19607843137254904</v>
      </c>
      <c r="I4" s="1">
        <v>1</v>
      </c>
      <c r="J4" s="2">
        <f t="shared" si="3"/>
        <v>0.19607843137254904</v>
      </c>
      <c r="K4" s="1">
        <v>3</v>
      </c>
      <c r="L4" s="2">
        <f t="shared" si="4"/>
        <v>0.58823529411764708</v>
      </c>
      <c r="M4" s="1">
        <v>17</v>
      </c>
      <c r="N4" s="2">
        <f t="shared" si="5"/>
        <v>3.3333333333333335</v>
      </c>
    </row>
    <row r="5" spans="1:19">
      <c r="A5" s="1">
        <v>4</v>
      </c>
      <c r="B5" s="1">
        <v>4.5999999999999996</v>
      </c>
      <c r="C5" s="1">
        <v>4</v>
      </c>
      <c r="D5" s="2">
        <f t="shared" si="0"/>
        <v>0.86956521739130443</v>
      </c>
      <c r="E5" s="1">
        <v>5</v>
      </c>
      <c r="F5" s="2">
        <f t="shared" si="1"/>
        <v>1.0869565217391306</v>
      </c>
      <c r="G5" s="1">
        <v>2</v>
      </c>
      <c r="H5" s="2">
        <f t="shared" si="2"/>
        <v>0.43478260869565222</v>
      </c>
      <c r="I5" s="1">
        <v>1</v>
      </c>
      <c r="J5" s="2">
        <f t="shared" si="3"/>
        <v>0.21739130434782611</v>
      </c>
      <c r="K5" s="1">
        <v>4</v>
      </c>
      <c r="L5" s="2">
        <f t="shared" si="4"/>
        <v>0.86956521739130443</v>
      </c>
      <c r="M5" s="1">
        <v>11</v>
      </c>
      <c r="N5" s="2">
        <f t="shared" si="5"/>
        <v>2.3913043478260874</v>
      </c>
    </row>
    <row r="6" spans="1:19">
      <c r="A6" s="1">
        <v>5</v>
      </c>
      <c r="B6" s="1">
        <v>3.9</v>
      </c>
      <c r="C6" s="1">
        <v>3</v>
      </c>
      <c r="D6" s="2">
        <f t="shared" si="0"/>
        <v>0.76923076923076927</v>
      </c>
      <c r="E6" s="1">
        <v>1</v>
      </c>
      <c r="F6" s="2">
        <f t="shared" si="1"/>
        <v>0.25641025641025644</v>
      </c>
      <c r="G6" s="1">
        <v>1</v>
      </c>
      <c r="H6" s="2">
        <f t="shared" si="2"/>
        <v>0.25641025641025644</v>
      </c>
      <c r="I6" s="1">
        <v>2</v>
      </c>
      <c r="J6" s="2">
        <f t="shared" si="3"/>
        <v>0.51282051282051289</v>
      </c>
      <c r="K6" s="1">
        <v>3</v>
      </c>
      <c r="L6" s="2">
        <f t="shared" si="4"/>
        <v>0.76923076923076927</v>
      </c>
      <c r="M6" s="1">
        <v>10</v>
      </c>
      <c r="N6" s="2">
        <f t="shared" si="5"/>
        <v>2.5641025641025643</v>
      </c>
    </row>
    <row r="7" spans="1:19">
      <c r="A7" s="1">
        <v>6</v>
      </c>
      <c r="B7" s="1">
        <v>3.8</v>
      </c>
      <c r="C7" s="1">
        <v>7</v>
      </c>
      <c r="D7" s="2">
        <f t="shared" si="0"/>
        <v>1.8421052631578949</v>
      </c>
      <c r="E7" s="1">
        <v>2</v>
      </c>
      <c r="F7" s="2">
        <f t="shared" si="1"/>
        <v>0.52631578947368418</v>
      </c>
      <c r="G7" s="1">
        <v>1</v>
      </c>
      <c r="H7" s="2">
        <f t="shared" si="2"/>
        <v>0.26315789473684209</v>
      </c>
      <c r="I7" s="1">
        <v>1</v>
      </c>
      <c r="J7" s="2">
        <f t="shared" si="3"/>
        <v>0.26315789473684209</v>
      </c>
      <c r="K7" s="1">
        <v>3</v>
      </c>
      <c r="L7" s="2">
        <f t="shared" si="4"/>
        <v>0.78947368421052633</v>
      </c>
      <c r="M7" s="1">
        <v>10</v>
      </c>
      <c r="N7" s="2">
        <f t="shared" si="5"/>
        <v>2.6315789473684212</v>
      </c>
    </row>
    <row r="8" spans="1:19">
      <c r="A8" s="1">
        <v>7</v>
      </c>
      <c r="B8" s="1">
        <v>3.5</v>
      </c>
      <c r="C8" s="1">
        <v>3</v>
      </c>
      <c r="D8" s="2">
        <f t="shared" si="0"/>
        <v>0.8571428571428571</v>
      </c>
      <c r="E8" s="1">
        <v>2</v>
      </c>
      <c r="F8" s="2">
        <f t="shared" si="1"/>
        <v>0.5714285714285714</v>
      </c>
      <c r="G8" s="1">
        <v>1</v>
      </c>
      <c r="H8" s="2">
        <f t="shared" si="2"/>
        <v>0.2857142857142857</v>
      </c>
      <c r="I8" s="1">
        <v>2</v>
      </c>
      <c r="J8" s="2">
        <f t="shared" si="3"/>
        <v>0.5714285714285714</v>
      </c>
      <c r="K8" s="1">
        <v>3</v>
      </c>
      <c r="L8" s="2">
        <f t="shared" si="4"/>
        <v>0.8571428571428571</v>
      </c>
      <c r="M8" s="1">
        <v>10</v>
      </c>
      <c r="N8" s="2">
        <f t="shared" si="5"/>
        <v>2.8571428571428572</v>
      </c>
    </row>
    <row r="9" spans="1:19">
      <c r="A9" s="1">
        <v>8</v>
      </c>
      <c r="B9" s="1">
        <v>3.7</v>
      </c>
      <c r="C9" s="1">
        <v>7</v>
      </c>
      <c r="D9" s="2">
        <f t="shared" si="0"/>
        <v>1.8918918918918919</v>
      </c>
      <c r="E9" s="1">
        <v>4</v>
      </c>
      <c r="F9" s="2">
        <f t="shared" si="1"/>
        <v>1.0810810810810809</v>
      </c>
      <c r="G9" s="1">
        <v>1</v>
      </c>
      <c r="H9" s="2">
        <f t="shared" si="2"/>
        <v>0.27027027027027023</v>
      </c>
      <c r="I9" s="1">
        <v>1</v>
      </c>
      <c r="J9" s="2">
        <f t="shared" si="3"/>
        <v>0.27027027027027023</v>
      </c>
      <c r="K9" s="1">
        <v>1</v>
      </c>
      <c r="L9" s="2">
        <f t="shared" si="4"/>
        <v>0.27027027027027023</v>
      </c>
      <c r="M9" s="1">
        <v>7</v>
      </c>
      <c r="N9" s="2">
        <f t="shared" si="5"/>
        <v>1.8918918918918919</v>
      </c>
    </row>
    <row r="10" spans="1:19">
      <c r="D10" s="2"/>
      <c r="F10" s="2"/>
      <c r="H10" s="2"/>
      <c r="J10" s="2"/>
      <c r="L10" s="2"/>
      <c r="N10" s="2"/>
    </row>
    <row r="11" spans="1:19">
      <c r="D11" s="2"/>
      <c r="F11" s="2"/>
      <c r="H11" s="2"/>
      <c r="J11" s="2"/>
      <c r="L11" s="2"/>
      <c r="N11" s="2"/>
    </row>
    <row r="12" spans="1:19">
      <c r="A12" s="3" t="s">
        <v>14</v>
      </c>
      <c r="B12" s="3">
        <f t="shared" ref="B12:N12" si="6">AVERAGE(B2:B11)</f>
        <v>4.2124999999999995</v>
      </c>
      <c r="C12" s="3">
        <f t="shared" si="6"/>
        <v>5.625</v>
      </c>
      <c r="D12" s="4">
        <f t="shared" si="6"/>
        <v>1.3299988397971201</v>
      </c>
      <c r="E12" s="3">
        <f t="shared" si="6"/>
        <v>3.125</v>
      </c>
      <c r="F12" s="4">
        <f t="shared" si="6"/>
        <v>0.72359738592972311</v>
      </c>
      <c r="G12" s="3">
        <f t="shared" si="6"/>
        <v>1.25</v>
      </c>
      <c r="H12" s="4">
        <f t="shared" si="6"/>
        <v>0.29445481917517574</v>
      </c>
      <c r="I12" s="3">
        <f t="shared" si="6"/>
        <v>1.5</v>
      </c>
      <c r="J12" s="4">
        <f t="shared" si="6"/>
        <v>0.36411624133912568</v>
      </c>
      <c r="K12" s="3">
        <f t="shared" si="6"/>
        <v>2.875</v>
      </c>
      <c r="L12" s="4">
        <f t="shared" si="6"/>
        <v>0.6833240638710032</v>
      </c>
      <c r="M12" s="3">
        <f t="shared" si="6"/>
        <v>11.625</v>
      </c>
      <c r="N12" s="4">
        <f t="shared" si="6"/>
        <v>2.7272012194523305</v>
      </c>
    </row>
    <row r="13" spans="1:19">
      <c r="A13" s="3" t="s">
        <v>15</v>
      </c>
      <c r="B13" s="3">
        <f t="shared" ref="B13:N13" si="7">COUNT(A2:A11)</f>
        <v>8</v>
      </c>
      <c r="C13" s="3">
        <f t="shared" si="7"/>
        <v>8</v>
      </c>
      <c r="D13" s="3">
        <f t="shared" si="7"/>
        <v>8</v>
      </c>
      <c r="E13" s="3">
        <f t="shared" si="7"/>
        <v>8</v>
      </c>
      <c r="F13" s="3">
        <f t="shared" si="7"/>
        <v>8</v>
      </c>
      <c r="G13" s="3">
        <f t="shared" si="7"/>
        <v>8</v>
      </c>
      <c r="H13" s="3">
        <f t="shared" si="7"/>
        <v>8</v>
      </c>
      <c r="I13" s="3">
        <f t="shared" si="7"/>
        <v>8</v>
      </c>
      <c r="J13" s="3">
        <f t="shared" si="7"/>
        <v>8</v>
      </c>
      <c r="K13" s="3">
        <f t="shared" si="7"/>
        <v>8</v>
      </c>
      <c r="L13" s="3">
        <f t="shared" si="7"/>
        <v>8</v>
      </c>
      <c r="M13" s="3">
        <f t="shared" si="7"/>
        <v>8</v>
      </c>
      <c r="N13" s="3">
        <f t="shared" si="7"/>
        <v>8</v>
      </c>
    </row>
    <row r="14" spans="1:19">
      <c r="A14" s="3" t="s">
        <v>16</v>
      </c>
      <c r="B14" s="3">
        <f t="shared" ref="B14:N14" si="8">STDEVA(B2:B11)/SQRT(B13)</f>
        <v>0.20392356761436786</v>
      </c>
      <c r="C14" s="3">
        <f t="shared" si="8"/>
        <v>0.75445107765277164</v>
      </c>
      <c r="D14" s="3">
        <f t="shared" si="8"/>
        <v>0.16516605119428884</v>
      </c>
      <c r="E14" s="3">
        <f t="shared" si="8"/>
        <v>0.61054717847424134</v>
      </c>
      <c r="F14" s="3">
        <f t="shared" si="8"/>
        <v>0.12113980329362542</v>
      </c>
      <c r="G14" s="3">
        <f t="shared" si="8"/>
        <v>0.16366341767699427</v>
      </c>
      <c r="H14" s="3">
        <f t="shared" si="8"/>
        <v>3.0244513189750584E-2</v>
      </c>
      <c r="I14" s="3">
        <f t="shared" si="8"/>
        <v>0.1889822365046136</v>
      </c>
      <c r="J14" s="3">
        <f t="shared" si="8"/>
        <v>5.1203111675744283E-2</v>
      </c>
      <c r="K14" s="3">
        <f t="shared" si="8"/>
        <v>0.29504842217604116</v>
      </c>
      <c r="L14" s="3">
        <f t="shared" si="8"/>
        <v>6.9025019238837415E-2</v>
      </c>
      <c r="M14" s="3">
        <f t="shared" si="8"/>
        <v>1.1329087089687071</v>
      </c>
      <c r="N14" s="3">
        <f t="shared" si="8"/>
        <v>0.1623755750450154</v>
      </c>
    </row>
    <row r="15" spans="1:19">
      <c r="A15" s="3"/>
    </row>
    <row r="18" spans="1:14">
      <c r="A18" s="1" t="s">
        <v>17</v>
      </c>
      <c r="B18" s="1" t="s">
        <v>18</v>
      </c>
      <c r="C18" s="1" t="s">
        <v>2</v>
      </c>
      <c r="D18" s="2" t="s">
        <v>19</v>
      </c>
      <c r="E18" s="1" t="s">
        <v>4</v>
      </c>
      <c r="F18" s="2" t="s">
        <v>20</v>
      </c>
      <c r="G18" s="1" t="s">
        <v>6</v>
      </c>
      <c r="H18" s="2" t="s">
        <v>21</v>
      </c>
      <c r="I18" s="1" t="s">
        <v>8</v>
      </c>
      <c r="J18" s="2" t="s">
        <v>22</v>
      </c>
      <c r="K18" s="1" t="s">
        <v>10</v>
      </c>
      <c r="L18" s="2" t="s">
        <v>23</v>
      </c>
      <c r="M18" s="1" t="s">
        <v>12</v>
      </c>
      <c r="N18" s="2" t="s">
        <v>24</v>
      </c>
    </row>
    <row r="19" spans="1:14">
      <c r="A19" s="1">
        <v>1</v>
      </c>
      <c r="B19" s="1">
        <v>3.9</v>
      </c>
      <c r="C19" s="1">
        <v>3</v>
      </c>
      <c r="D19" s="2">
        <f>C19/B19</f>
        <v>0.76923076923076927</v>
      </c>
      <c r="E19" s="1">
        <v>1</v>
      </c>
      <c r="F19" s="2">
        <f>E19/B19</f>
        <v>0.25641025641025644</v>
      </c>
      <c r="G19" s="1">
        <v>0</v>
      </c>
      <c r="H19" s="2">
        <f>G19/B19</f>
        <v>0</v>
      </c>
      <c r="I19" s="1">
        <v>0</v>
      </c>
      <c r="J19" s="2">
        <f>I19/B19</f>
        <v>0</v>
      </c>
      <c r="K19" s="1">
        <v>2</v>
      </c>
      <c r="L19" s="2">
        <f>K19/B19</f>
        <v>0.51282051282051289</v>
      </c>
      <c r="M19" s="1">
        <v>6</v>
      </c>
      <c r="N19" s="2">
        <f>M19/B19</f>
        <v>1.5384615384615385</v>
      </c>
    </row>
    <row r="20" spans="1:14">
      <c r="A20" s="1">
        <v>2</v>
      </c>
      <c r="B20" s="1">
        <v>3.9</v>
      </c>
      <c r="C20" s="1">
        <v>4</v>
      </c>
      <c r="D20" s="2">
        <f t="shared" ref="D20:D26" si="9">C20/B20</f>
        <v>1.0256410256410258</v>
      </c>
      <c r="E20" s="1">
        <v>2</v>
      </c>
      <c r="F20" s="2">
        <f t="shared" ref="F20:F26" si="10">E20/B20</f>
        <v>0.51282051282051289</v>
      </c>
      <c r="G20" s="1">
        <v>1</v>
      </c>
      <c r="H20" s="2">
        <f t="shared" ref="H20:H26" si="11">G20/B20</f>
        <v>0.25641025641025644</v>
      </c>
      <c r="I20" s="1">
        <v>1</v>
      </c>
      <c r="J20" s="2">
        <f t="shared" ref="J20:J26" si="12">I20/B20</f>
        <v>0.25641025641025644</v>
      </c>
      <c r="K20" s="1">
        <v>2</v>
      </c>
      <c r="L20" s="2">
        <f t="shared" ref="L20:L26" si="13">K20/B20</f>
        <v>0.51282051282051289</v>
      </c>
      <c r="M20" s="1">
        <v>4</v>
      </c>
      <c r="N20" s="2">
        <f t="shared" ref="N20:N26" si="14">M20/B20</f>
        <v>1.0256410256410258</v>
      </c>
    </row>
    <row r="21" spans="1:14">
      <c r="A21" s="1">
        <v>3</v>
      </c>
      <c r="B21" s="1">
        <v>3.7</v>
      </c>
      <c r="C21" s="1">
        <v>3</v>
      </c>
      <c r="D21" s="2">
        <f t="shared" si="9"/>
        <v>0.81081081081081074</v>
      </c>
      <c r="E21" s="1">
        <v>1</v>
      </c>
      <c r="F21" s="2">
        <f t="shared" si="10"/>
        <v>0.27027027027027023</v>
      </c>
      <c r="G21" s="1">
        <v>0</v>
      </c>
      <c r="H21" s="2">
        <f t="shared" si="11"/>
        <v>0</v>
      </c>
      <c r="I21" s="1">
        <v>2</v>
      </c>
      <c r="J21" s="2">
        <f t="shared" si="12"/>
        <v>0.54054054054054046</v>
      </c>
      <c r="K21" s="1">
        <v>4</v>
      </c>
      <c r="L21" s="2">
        <f t="shared" si="13"/>
        <v>1.0810810810810809</v>
      </c>
      <c r="M21" s="1">
        <v>3</v>
      </c>
      <c r="N21" s="2">
        <f t="shared" si="14"/>
        <v>0.81081081081081074</v>
      </c>
    </row>
    <row r="22" spans="1:14">
      <c r="A22" s="1">
        <v>4</v>
      </c>
      <c r="B22" s="1">
        <v>3.7</v>
      </c>
      <c r="C22" s="1">
        <v>3</v>
      </c>
      <c r="D22" s="2">
        <f t="shared" si="9"/>
        <v>0.81081081081081074</v>
      </c>
      <c r="E22" s="1">
        <v>1</v>
      </c>
      <c r="F22" s="2">
        <f t="shared" si="10"/>
        <v>0.27027027027027023</v>
      </c>
      <c r="G22" s="1">
        <v>0</v>
      </c>
      <c r="H22" s="2">
        <f t="shared" si="11"/>
        <v>0</v>
      </c>
      <c r="I22" s="1">
        <v>0</v>
      </c>
      <c r="J22" s="2">
        <f t="shared" si="12"/>
        <v>0</v>
      </c>
      <c r="K22" s="1">
        <v>5</v>
      </c>
      <c r="L22" s="2">
        <f t="shared" si="13"/>
        <v>1.3513513513513513</v>
      </c>
      <c r="M22" s="1">
        <v>6</v>
      </c>
      <c r="N22" s="2">
        <f t="shared" si="14"/>
        <v>1.6216216216216215</v>
      </c>
    </row>
    <row r="23" spans="1:14">
      <c r="A23" s="1">
        <v>5</v>
      </c>
      <c r="B23" s="1">
        <v>3.6</v>
      </c>
      <c r="C23" s="1">
        <v>2</v>
      </c>
      <c r="D23" s="2">
        <f t="shared" si="9"/>
        <v>0.55555555555555558</v>
      </c>
      <c r="E23" s="1">
        <v>0</v>
      </c>
      <c r="F23" s="2">
        <f t="shared" si="10"/>
        <v>0</v>
      </c>
      <c r="G23" s="1">
        <v>1</v>
      </c>
      <c r="H23" s="2">
        <f t="shared" si="11"/>
        <v>0.27777777777777779</v>
      </c>
      <c r="I23" s="1">
        <v>1</v>
      </c>
      <c r="J23" s="2">
        <f t="shared" si="12"/>
        <v>0.27777777777777779</v>
      </c>
      <c r="K23" s="1">
        <v>3</v>
      </c>
      <c r="L23" s="2">
        <f t="shared" si="13"/>
        <v>0.83333333333333326</v>
      </c>
      <c r="M23" s="1">
        <v>7</v>
      </c>
      <c r="N23" s="2">
        <f t="shared" si="14"/>
        <v>1.9444444444444444</v>
      </c>
    </row>
    <row r="24" spans="1:14">
      <c r="A24" s="1">
        <v>6</v>
      </c>
      <c r="B24" s="1">
        <v>3.8</v>
      </c>
      <c r="C24" s="1">
        <v>2</v>
      </c>
      <c r="D24" s="2">
        <f t="shared" si="9"/>
        <v>0.52631578947368418</v>
      </c>
      <c r="E24" s="1">
        <v>1</v>
      </c>
      <c r="F24" s="2">
        <f t="shared" si="10"/>
        <v>0.26315789473684209</v>
      </c>
      <c r="G24" s="1">
        <v>1</v>
      </c>
      <c r="H24" s="2">
        <f t="shared" si="11"/>
        <v>0.26315789473684209</v>
      </c>
      <c r="I24" s="1">
        <v>1</v>
      </c>
      <c r="J24" s="2">
        <f t="shared" si="12"/>
        <v>0.26315789473684209</v>
      </c>
      <c r="K24" s="1">
        <v>3</v>
      </c>
      <c r="L24" s="2">
        <f t="shared" si="13"/>
        <v>0.78947368421052633</v>
      </c>
      <c r="M24" s="1">
        <v>5</v>
      </c>
      <c r="N24" s="2">
        <f t="shared" si="14"/>
        <v>1.3157894736842106</v>
      </c>
    </row>
    <row r="25" spans="1:14">
      <c r="A25" s="1">
        <v>7</v>
      </c>
      <c r="B25" s="1">
        <v>4.0999999999999996</v>
      </c>
      <c r="C25" s="1">
        <v>3</v>
      </c>
      <c r="D25" s="2">
        <f t="shared" si="9"/>
        <v>0.73170731707317083</v>
      </c>
      <c r="E25" s="1">
        <v>2</v>
      </c>
      <c r="F25" s="2">
        <f t="shared" si="10"/>
        <v>0.48780487804878053</v>
      </c>
      <c r="G25" s="1">
        <v>1</v>
      </c>
      <c r="H25" s="2">
        <f t="shared" si="11"/>
        <v>0.24390243902439027</v>
      </c>
      <c r="I25" s="1">
        <v>0</v>
      </c>
      <c r="J25" s="2">
        <f t="shared" si="12"/>
        <v>0</v>
      </c>
      <c r="K25" s="1">
        <v>2</v>
      </c>
      <c r="L25" s="2">
        <f t="shared" si="13"/>
        <v>0.48780487804878053</v>
      </c>
      <c r="M25" s="1">
        <v>5</v>
      </c>
      <c r="N25" s="2">
        <f t="shared" si="14"/>
        <v>1.2195121951219514</v>
      </c>
    </row>
    <row r="26" spans="1:14">
      <c r="A26" s="1">
        <v>8</v>
      </c>
      <c r="B26" s="1">
        <v>4</v>
      </c>
      <c r="C26" s="1">
        <v>4</v>
      </c>
      <c r="D26" s="2">
        <f t="shared" si="9"/>
        <v>1</v>
      </c>
      <c r="E26" s="1">
        <v>1</v>
      </c>
      <c r="F26" s="2">
        <f t="shared" si="10"/>
        <v>0.25</v>
      </c>
      <c r="G26" s="1">
        <v>1</v>
      </c>
      <c r="H26" s="2">
        <f t="shared" si="11"/>
        <v>0.25</v>
      </c>
      <c r="I26" s="1">
        <v>2</v>
      </c>
      <c r="J26" s="2">
        <f t="shared" si="12"/>
        <v>0.5</v>
      </c>
      <c r="K26" s="1">
        <v>1</v>
      </c>
      <c r="L26" s="2">
        <f t="shared" si="13"/>
        <v>0.25</v>
      </c>
      <c r="M26" s="1">
        <v>9</v>
      </c>
      <c r="N26" s="2">
        <f t="shared" si="14"/>
        <v>2.25</v>
      </c>
    </row>
    <row r="27" spans="1:14">
      <c r="D27" s="2"/>
      <c r="F27" s="2"/>
      <c r="H27" s="2"/>
      <c r="J27" s="2"/>
      <c r="L27" s="2"/>
      <c r="N27" s="2"/>
    </row>
    <row r="28" spans="1:14">
      <c r="D28" s="2"/>
      <c r="F28" s="2"/>
      <c r="H28" s="2"/>
      <c r="J28" s="2"/>
      <c r="L28" s="2"/>
      <c r="N28" s="2"/>
    </row>
    <row r="29" spans="1:14">
      <c r="A29" s="3" t="s">
        <v>14</v>
      </c>
      <c r="B29" s="3">
        <f t="shared" ref="B29:N29" si="15">AVERAGE(B19:B28)</f>
        <v>3.8375000000000004</v>
      </c>
      <c r="C29" s="3">
        <f t="shared" si="15"/>
        <v>3</v>
      </c>
      <c r="D29" s="4">
        <f t="shared" si="15"/>
        <v>0.77875900982447832</v>
      </c>
      <c r="E29" s="3">
        <f t="shared" si="15"/>
        <v>1.125</v>
      </c>
      <c r="F29" s="4">
        <f t="shared" si="15"/>
        <v>0.28884176031961656</v>
      </c>
      <c r="G29" s="3">
        <f t="shared" si="15"/>
        <v>0.625</v>
      </c>
      <c r="H29" s="4">
        <f t="shared" si="15"/>
        <v>0.16140604599365832</v>
      </c>
      <c r="I29" s="3">
        <f t="shared" si="15"/>
        <v>0.875</v>
      </c>
      <c r="J29" s="4">
        <f t="shared" si="15"/>
        <v>0.22973580868317711</v>
      </c>
      <c r="K29" s="3">
        <f t="shared" si="15"/>
        <v>2.75</v>
      </c>
      <c r="L29" s="4">
        <f t="shared" si="15"/>
        <v>0.72733566920826231</v>
      </c>
      <c r="M29" s="3">
        <f t="shared" si="15"/>
        <v>5.625</v>
      </c>
      <c r="N29" s="4">
        <f t="shared" si="15"/>
        <v>1.4657851387232004</v>
      </c>
    </row>
    <row r="30" spans="1:14">
      <c r="A30" s="3" t="s">
        <v>15</v>
      </c>
      <c r="B30" s="3">
        <f t="shared" ref="B30:N30" si="16">COUNT(A19:A28)</f>
        <v>8</v>
      </c>
      <c r="C30" s="3">
        <f t="shared" si="16"/>
        <v>8</v>
      </c>
      <c r="D30" s="3">
        <f t="shared" si="16"/>
        <v>8</v>
      </c>
      <c r="E30" s="3">
        <f t="shared" si="16"/>
        <v>8</v>
      </c>
      <c r="F30" s="3">
        <f t="shared" si="16"/>
        <v>8</v>
      </c>
      <c r="G30" s="3">
        <f t="shared" si="16"/>
        <v>8</v>
      </c>
      <c r="H30" s="3">
        <f t="shared" si="16"/>
        <v>8</v>
      </c>
      <c r="I30" s="3">
        <f t="shared" si="16"/>
        <v>8</v>
      </c>
      <c r="J30" s="3">
        <f t="shared" si="16"/>
        <v>8</v>
      </c>
      <c r="K30" s="3">
        <f t="shared" si="16"/>
        <v>8</v>
      </c>
      <c r="L30" s="3">
        <f t="shared" si="16"/>
        <v>8</v>
      </c>
      <c r="M30" s="3">
        <f t="shared" si="16"/>
        <v>8</v>
      </c>
      <c r="N30" s="3">
        <f t="shared" si="16"/>
        <v>8</v>
      </c>
    </row>
    <row r="31" spans="1:14">
      <c r="A31" s="3" t="s">
        <v>16</v>
      </c>
      <c r="B31" s="3">
        <f t="shared" ref="B31:N31" si="17">STDEVA(B19:B28)/SQRT(B30)</f>
        <v>5.9574383277186657E-2</v>
      </c>
      <c r="C31" s="3">
        <f t="shared" si="17"/>
        <v>0.26726124191242434</v>
      </c>
      <c r="D31" s="3">
        <f t="shared" si="17"/>
        <v>6.3780448193484232E-2</v>
      </c>
      <c r="E31" s="3">
        <f t="shared" si="17"/>
        <v>0.22658174179374141</v>
      </c>
      <c r="F31" s="3">
        <f t="shared" si="17"/>
        <v>5.6234888846444654E-2</v>
      </c>
      <c r="G31" s="3">
        <f t="shared" si="17"/>
        <v>0.18298126367784995</v>
      </c>
      <c r="H31" s="3">
        <f t="shared" si="17"/>
        <v>4.7383672835514395E-2</v>
      </c>
      <c r="I31" s="3">
        <f t="shared" si="17"/>
        <v>0.29504842217604116</v>
      </c>
      <c r="J31" s="3">
        <f t="shared" si="17"/>
        <v>7.7010497037186626E-2</v>
      </c>
      <c r="K31" s="3">
        <f t="shared" si="17"/>
        <v>0.45316348358748282</v>
      </c>
      <c r="L31" s="3">
        <f t="shared" si="17"/>
        <v>0.12725718274297887</v>
      </c>
      <c r="M31" s="3">
        <f t="shared" si="17"/>
        <v>0.65294661781365071</v>
      </c>
      <c r="N31" s="3">
        <f t="shared" si="17"/>
        <v>0.16794672948308975</v>
      </c>
    </row>
    <row r="32" spans="1:14">
      <c r="A32" s="3"/>
    </row>
    <row r="34" spans="1:14">
      <c r="A34" s="1" t="s">
        <v>25</v>
      </c>
      <c r="B34" s="1" t="s">
        <v>18</v>
      </c>
      <c r="C34" s="1" t="s">
        <v>2</v>
      </c>
      <c r="D34" s="2" t="s">
        <v>19</v>
      </c>
      <c r="E34" s="1" t="s">
        <v>4</v>
      </c>
      <c r="F34" s="2" t="s">
        <v>20</v>
      </c>
      <c r="G34" s="1" t="s">
        <v>6</v>
      </c>
      <c r="H34" s="2" t="s">
        <v>21</v>
      </c>
      <c r="I34" s="1" t="s">
        <v>8</v>
      </c>
      <c r="J34" s="2" t="s">
        <v>22</v>
      </c>
      <c r="K34" s="1" t="s">
        <v>10</v>
      </c>
      <c r="L34" s="2" t="s">
        <v>23</v>
      </c>
      <c r="M34" s="1" t="s">
        <v>12</v>
      </c>
      <c r="N34" s="2" t="s">
        <v>24</v>
      </c>
    </row>
    <row r="35" spans="1:14">
      <c r="A35" s="1">
        <v>1</v>
      </c>
      <c r="B35" s="1">
        <v>3.4</v>
      </c>
      <c r="C35" s="1">
        <v>0</v>
      </c>
      <c r="D35" s="2">
        <f>C35/B35</f>
        <v>0</v>
      </c>
      <c r="E35" s="1">
        <v>1</v>
      </c>
      <c r="F35" s="2">
        <f>E35/B35</f>
        <v>0.29411764705882354</v>
      </c>
      <c r="G35" s="1">
        <v>1</v>
      </c>
      <c r="H35" s="2">
        <f>G35/B35</f>
        <v>0.29411764705882354</v>
      </c>
      <c r="I35" s="1">
        <v>2</v>
      </c>
      <c r="J35" s="2">
        <f>I35/B35</f>
        <v>0.58823529411764708</v>
      </c>
      <c r="K35" s="1">
        <v>4</v>
      </c>
      <c r="L35" s="2">
        <f>K35/B35</f>
        <v>1.1764705882352942</v>
      </c>
      <c r="M35" s="1">
        <v>1</v>
      </c>
      <c r="N35" s="2">
        <f>M35/B35</f>
        <v>0.29411764705882354</v>
      </c>
    </row>
    <row r="36" spans="1:14">
      <c r="A36" s="1">
        <v>2</v>
      </c>
      <c r="B36" s="1">
        <v>3</v>
      </c>
      <c r="C36" s="1">
        <v>2</v>
      </c>
      <c r="D36" s="2">
        <f t="shared" ref="D36:D42" si="18">C36/B36</f>
        <v>0.66666666666666663</v>
      </c>
      <c r="E36" s="1">
        <v>1</v>
      </c>
      <c r="F36" s="2">
        <f t="shared" ref="F36:F42" si="19">E36/B36</f>
        <v>0.33333333333333331</v>
      </c>
      <c r="G36" s="1">
        <v>0</v>
      </c>
      <c r="H36" s="2">
        <f t="shared" ref="H36:H42" si="20">G36/B36</f>
        <v>0</v>
      </c>
      <c r="I36" s="1">
        <v>1</v>
      </c>
      <c r="J36" s="2">
        <f t="shared" ref="J36:J42" si="21">I36/B36</f>
        <v>0.33333333333333331</v>
      </c>
      <c r="K36" s="1">
        <v>2</v>
      </c>
      <c r="L36" s="2">
        <f t="shared" ref="L36:L42" si="22">K36/B36</f>
        <v>0.66666666666666663</v>
      </c>
      <c r="M36" s="1">
        <v>0</v>
      </c>
      <c r="N36" s="2">
        <f t="shared" ref="N36:N42" si="23">M36/B36</f>
        <v>0</v>
      </c>
    </row>
    <row r="37" spans="1:14">
      <c r="A37" s="1">
        <v>3</v>
      </c>
      <c r="B37" s="1">
        <v>3.5</v>
      </c>
      <c r="C37" s="1">
        <v>4</v>
      </c>
      <c r="D37" s="2">
        <f t="shared" si="18"/>
        <v>1.1428571428571428</v>
      </c>
      <c r="E37" s="1">
        <v>1</v>
      </c>
      <c r="F37" s="2">
        <f t="shared" si="19"/>
        <v>0.2857142857142857</v>
      </c>
      <c r="G37" s="1">
        <v>1</v>
      </c>
      <c r="H37" s="2">
        <f t="shared" si="20"/>
        <v>0.2857142857142857</v>
      </c>
      <c r="I37" s="1">
        <v>0</v>
      </c>
      <c r="J37" s="2">
        <f t="shared" si="21"/>
        <v>0</v>
      </c>
      <c r="K37" s="1">
        <v>1</v>
      </c>
      <c r="L37" s="2">
        <f t="shared" si="22"/>
        <v>0.2857142857142857</v>
      </c>
      <c r="M37" s="1">
        <v>0</v>
      </c>
      <c r="N37" s="2">
        <f t="shared" si="23"/>
        <v>0</v>
      </c>
    </row>
    <row r="38" spans="1:14">
      <c r="A38" s="1">
        <v>4</v>
      </c>
      <c r="B38" s="1">
        <v>3.6</v>
      </c>
      <c r="C38" s="1">
        <v>2</v>
      </c>
      <c r="D38" s="2">
        <f t="shared" si="18"/>
        <v>0.55555555555555558</v>
      </c>
      <c r="E38" s="1">
        <v>0</v>
      </c>
      <c r="F38" s="2">
        <f t="shared" si="19"/>
        <v>0</v>
      </c>
      <c r="G38" s="1">
        <v>0</v>
      </c>
      <c r="H38" s="2">
        <f t="shared" si="20"/>
        <v>0</v>
      </c>
      <c r="I38" s="1">
        <v>1</v>
      </c>
      <c r="J38" s="2">
        <f t="shared" si="21"/>
        <v>0.27777777777777779</v>
      </c>
      <c r="K38" s="1">
        <v>2</v>
      </c>
      <c r="L38" s="2">
        <f t="shared" si="22"/>
        <v>0.55555555555555558</v>
      </c>
      <c r="M38" s="1">
        <v>1</v>
      </c>
      <c r="N38" s="2">
        <f t="shared" si="23"/>
        <v>0.27777777777777779</v>
      </c>
    </row>
    <row r="39" spans="1:14">
      <c r="A39" s="1">
        <v>5</v>
      </c>
      <c r="B39" s="1">
        <v>3.8</v>
      </c>
      <c r="C39" s="1">
        <v>2</v>
      </c>
      <c r="D39" s="2">
        <f t="shared" si="18"/>
        <v>0.52631578947368418</v>
      </c>
      <c r="E39" s="1">
        <v>3</v>
      </c>
      <c r="F39" s="2">
        <f t="shared" si="19"/>
        <v>0.78947368421052633</v>
      </c>
      <c r="G39" s="1">
        <v>1</v>
      </c>
      <c r="H39" s="2">
        <f t="shared" si="20"/>
        <v>0.26315789473684209</v>
      </c>
      <c r="I39" s="1">
        <v>1</v>
      </c>
      <c r="J39" s="2">
        <f t="shared" si="21"/>
        <v>0.26315789473684209</v>
      </c>
      <c r="K39" s="1">
        <v>0</v>
      </c>
      <c r="L39" s="2">
        <f t="shared" si="22"/>
        <v>0</v>
      </c>
      <c r="M39" s="1">
        <v>0</v>
      </c>
      <c r="N39" s="2">
        <f t="shared" si="23"/>
        <v>0</v>
      </c>
    </row>
    <row r="40" spans="1:14">
      <c r="A40" s="1">
        <v>6</v>
      </c>
      <c r="B40" s="1">
        <v>3</v>
      </c>
      <c r="C40" s="1">
        <v>1</v>
      </c>
      <c r="D40" s="2">
        <f t="shared" si="18"/>
        <v>0.33333333333333331</v>
      </c>
      <c r="E40" s="1">
        <v>2</v>
      </c>
      <c r="F40" s="2">
        <f t="shared" si="19"/>
        <v>0.66666666666666663</v>
      </c>
      <c r="G40" s="1">
        <v>0</v>
      </c>
      <c r="H40" s="2">
        <f t="shared" si="20"/>
        <v>0</v>
      </c>
      <c r="I40" s="1">
        <v>0</v>
      </c>
      <c r="J40" s="2">
        <f t="shared" si="21"/>
        <v>0</v>
      </c>
      <c r="K40" s="1">
        <v>0</v>
      </c>
      <c r="L40" s="2">
        <f t="shared" si="22"/>
        <v>0</v>
      </c>
      <c r="M40" s="1">
        <v>1</v>
      </c>
      <c r="N40" s="2">
        <f t="shared" si="23"/>
        <v>0.33333333333333331</v>
      </c>
    </row>
    <row r="41" spans="1:14">
      <c r="A41" s="1">
        <v>7</v>
      </c>
      <c r="B41" s="1">
        <v>3.8</v>
      </c>
      <c r="C41" s="1">
        <v>3</v>
      </c>
      <c r="D41" s="2">
        <f t="shared" si="18"/>
        <v>0.78947368421052633</v>
      </c>
      <c r="E41" s="1">
        <v>3</v>
      </c>
      <c r="F41" s="2">
        <f t="shared" si="19"/>
        <v>0.78947368421052633</v>
      </c>
      <c r="G41" s="1">
        <v>1</v>
      </c>
      <c r="H41" s="2">
        <f t="shared" si="20"/>
        <v>0.26315789473684209</v>
      </c>
      <c r="I41" s="1">
        <v>0</v>
      </c>
      <c r="J41" s="2">
        <f t="shared" si="21"/>
        <v>0</v>
      </c>
      <c r="K41" s="1">
        <v>0</v>
      </c>
      <c r="L41" s="2">
        <f t="shared" si="22"/>
        <v>0</v>
      </c>
      <c r="M41" s="1">
        <v>2</v>
      </c>
      <c r="N41" s="2">
        <f t="shared" si="23"/>
        <v>0.52631578947368418</v>
      </c>
    </row>
    <row r="42" spans="1:14">
      <c r="A42" s="1">
        <v>8</v>
      </c>
      <c r="B42" s="1">
        <v>3</v>
      </c>
      <c r="C42" s="1">
        <v>1</v>
      </c>
      <c r="D42" s="2">
        <f t="shared" si="18"/>
        <v>0.33333333333333331</v>
      </c>
      <c r="E42" s="1">
        <v>1</v>
      </c>
      <c r="F42" s="2">
        <f t="shared" si="19"/>
        <v>0.33333333333333331</v>
      </c>
      <c r="G42" s="1">
        <v>1</v>
      </c>
      <c r="H42" s="2">
        <f t="shared" si="20"/>
        <v>0.33333333333333331</v>
      </c>
      <c r="I42" s="1">
        <v>0</v>
      </c>
      <c r="J42" s="2">
        <f t="shared" si="21"/>
        <v>0</v>
      </c>
      <c r="K42" s="1">
        <v>0</v>
      </c>
      <c r="L42" s="2">
        <f t="shared" si="22"/>
        <v>0</v>
      </c>
      <c r="M42" s="1">
        <v>2</v>
      </c>
      <c r="N42" s="2">
        <f t="shared" si="23"/>
        <v>0.66666666666666663</v>
      </c>
    </row>
    <row r="43" spans="1:14">
      <c r="D43" s="2"/>
      <c r="F43" s="2"/>
      <c r="H43" s="2"/>
      <c r="J43" s="2"/>
      <c r="L43" s="2"/>
      <c r="N43" s="2"/>
    </row>
    <row r="44" spans="1:14">
      <c r="D44" s="2"/>
      <c r="F44" s="2"/>
      <c r="H44" s="2"/>
      <c r="J44" s="2"/>
      <c r="L44" s="2"/>
      <c r="N44" s="2"/>
    </row>
    <row r="45" spans="1:14">
      <c r="A45" s="3" t="s">
        <v>14</v>
      </c>
      <c r="B45" s="3">
        <f t="shared" ref="B45:N45" si="24">AVERAGE(B35:B44)</f>
        <v>3.3875000000000002</v>
      </c>
      <c r="C45" s="3">
        <f t="shared" si="24"/>
        <v>1.875</v>
      </c>
      <c r="D45" s="4">
        <f t="shared" si="24"/>
        <v>0.54344193817878017</v>
      </c>
      <c r="E45" s="3">
        <f t="shared" si="24"/>
        <v>1.5</v>
      </c>
      <c r="F45" s="4">
        <f t="shared" si="24"/>
        <v>0.43651407931593694</v>
      </c>
      <c r="G45" s="3">
        <f t="shared" si="24"/>
        <v>0.625</v>
      </c>
      <c r="H45" s="4">
        <f t="shared" si="24"/>
        <v>0.17993513194751581</v>
      </c>
      <c r="I45" s="3">
        <f t="shared" si="24"/>
        <v>0.625</v>
      </c>
      <c r="J45" s="4">
        <f t="shared" si="24"/>
        <v>0.18281303749570005</v>
      </c>
      <c r="K45" s="3">
        <f t="shared" si="24"/>
        <v>1.125</v>
      </c>
      <c r="L45" s="4">
        <f t="shared" si="24"/>
        <v>0.33555088702147529</v>
      </c>
      <c r="M45" s="3">
        <f t="shared" si="24"/>
        <v>0.875</v>
      </c>
      <c r="N45" s="4">
        <f t="shared" si="24"/>
        <v>0.26227640178878564</v>
      </c>
    </row>
    <row r="46" spans="1:14">
      <c r="A46" s="3" t="s">
        <v>15</v>
      </c>
      <c r="B46" s="3">
        <f t="shared" ref="B46:N46" si="25">COUNT(A35:A44)</f>
        <v>8</v>
      </c>
      <c r="C46" s="3">
        <f t="shared" si="25"/>
        <v>8</v>
      </c>
      <c r="D46" s="3">
        <f t="shared" si="25"/>
        <v>8</v>
      </c>
      <c r="E46" s="3">
        <f t="shared" si="25"/>
        <v>8</v>
      </c>
      <c r="F46" s="3">
        <f t="shared" si="25"/>
        <v>8</v>
      </c>
      <c r="G46" s="3">
        <f t="shared" si="25"/>
        <v>8</v>
      </c>
      <c r="H46" s="3">
        <f t="shared" si="25"/>
        <v>8</v>
      </c>
      <c r="I46" s="3">
        <f t="shared" si="25"/>
        <v>8</v>
      </c>
      <c r="J46" s="3">
        <f t="shared" si="25"/>
        <v>8</v>
      </c>
      <c r="K46" s="3">
        <f t="shared" si="25"/>
        <v>8</v>
      </c>
      <c r="L46" s="3">
        <f t="shared" si="25"/>
        <v>8</v>
      </c>
      <c r="M46" s="3">
        <f t="shared" si="25"/>
        <v>8</v>
      </c>
      <c r="N46" s="3">
        <f t="shared" si="25"/>
        <v>8</v>
      </c>
    </row>
    <row r="47" spans="1:14">
      <c r="A47" s="3" t="s">
        <v>16</v>
      </c>
      <c r="B47" s="3">
        <f t="shared" ref="B47:N47" si="26">STDEVA(B35:B44)/SQRT(B46)</f>
        <v>0.12311072252245127</v>
      </c>
      <c r="C47" s="3">
        <f t="shared" si="26"/>
        <v>0.44067723854475233</v>
      </c>
      <c r="D47" s="3">
        <f t="shared" si="26"/>
        <v>0.12093940173056836</v>
      </c>
      <c r="E47" s="3">
        <f t="shared" si="26"/>
        <v>0.3779644730092272</v>
      </c>
      <c r="F47" s="3">
        <f t="shared" si="26"/>
        <v>9.9730491704327892E-2</v>
      </c>
      <c r="G47" s="3">
        <f t="shared" si="26"/>
        <v>0.18298126367784995</v>
      </c>
      <c r="H47" s="3">
        <f t="shared" si="26"/>
        <v>5.32413467041239E-2</v>
      </c>
      <c r="I47" s="3">
        <f t="shared" si="26"/>
        <v>0.26305214040457559</v>
      </c>
      <c r="J47" s="3">
        <f t="shared" si="26"/>
        <v>7.7480365060980744E-2</v>
      </c>
      <c r="K47" s="3">
        <f t="shared" si="26"/>
        <v>0.51538820320220757</v>
      </c>
      <c r="L47" s="3">
        <f t="shared" si="26"/>
        <v>0.15341627169414748</v>
      </c>
      <c r="M47" s="3">
        <f t="shared" si="26"/>
        <v>0.29504842217604116</v>
      </c>
      <c r="N47" s="3">
        <f t="shared" si="26"/>
        <v>8.9234668797388811E-2</v>
      </c>
    </row>
    <row r="48" spans="1:14">
      <c r="A48" s="3"/>
    </row>
    <row r="50" spans="1:14">
      <c r="A50" s="1" t="s">
        <v>26</v>
      </c>
      <c r="B50" s="1" t="s">
        <v>18</v>
      </c>
      <c r="C50" s="1" t="s">
        <v>2</v>
      </c>
      <c r="D50" s="2" t="s">
        <v>19</v>
      </c>
      <c r="E50" s="1" t="s">
        <v>4</v>
      </c>
      <c r="F50" s="2" t="s">
        <v>20</v>
      </c>
      <c r="G50" s="1" t="s">
        <v>6</v>
      </c>
      <c r="H50" s="2" t="s">
        <v>21</v>
      </c>
      <c r="I50" s="1" t="s">
        <v>8</v>
      </c>
      <c r="J50" s="2" t="s">
        <v>22</v>
      </c>
      <c r="K50" s="1" t="s">
        <v>10</v>
      </c>
      <c r="L50" s="2" t="s">
        <v>23</v>
      </c>
      <c r="M50" s="1" t="s">
        <v>12</v>
      </c>
      <c r="N50" s="2" t="s">
        <v>24</v>
      </c>
    </row>
    <row r="51" spans="1:14">
      <c r="A51" s="1">
        <v>1</v>
      </c>
      <c r="B51" s="1">
        <v>5.2</v>
      </c>
      <c r="C51" s="1">
        <v>6</v>
      </c>
      <c r="D51" s="2">
        <f>C51/B51</f>
        <v>1.1538461538461537</v>
      </c>
      <c r="E51" s="1">
        <v>3</v>
      </c>
      <c r="F51" s="2">
        <f>E51/B51</f>
        <v>0.57692307692307687</v>
      </c>
      <c r="G51" s="1">
        <v>1</v>
      </c>
      <c r="H51" s="2">
        <f>G51/B51</f>
        <v>0.19230769230769229</v>
      </c>
      <c r="I51" s="1">
        <v>2</v>
      </c>
      <c r="J51" s="2">
        <f>I51/B51</f>
        <v>0.38461538461538458</v>
      </c>
      <c r="K51" s="1">
        <v>4</v>
      </c>
      <c r="L51" s="2">
        <f>K51/B51</f>
        <v>0.76923076923076916</v>
      </c>
      <c r="M51" s="1">
        <v>9</v>
      </c>
      <c r="N51" s="2">
        <f>M51/B51</f>
        <v>1.7307692307692306</v>
      </c>
    </row>
    <row r="52" spans="1:14">
      <c r="A52" s="1">
        <v>2</v>
      </c>
      <c r="B52" s="1">
        <v>4.8</v>
      </c>
      <c r="C52" s="1">
        <v>5</v>
      </c>
      <c r="D52" s="2">
        <f t="shared" ref="D52:D58" si="27">C52/B52</f>
        <v>1.0416666666666667</v>
      </c>
      <c r="E52" s="1">
        <v>1</v>
      </c>
      <c r="F52" s="2">
        <f t="shared" ref="F52:F58" si="28">E52/B52</f>
        <v>0.20833333333333334</v>
      </c>
      <c r="G52" s="1">
        <v>0</v>
      </c>
      <c r="H52" s="2">
        <f t="shared" ref="H52:H58" si="29">G52/B52</f>
        <v>0</v>
      </c>
      <c r="I52" s="1">
        <v>1</v>
      </c>
      <c r="J52" s="2">
        <f t="shared" ref="J52:J58" si="30">I52/B52</f>
        <v>0.20833333333333334</v>
      </c>
      <c r="K52" s="1">
        <v>5</v>
      </c>
      <c r="L52" s="2">
        <f t="shared" ref="L52:L58" si="31">K52/B52</f>
        <v>1.0416666666666667</v>
      </c>
      <c r="M52" s="1">
        <v>9</v>
      </c>
      <c r="N52" s="2">
        <f t="shared" ref="N52:N58" si="32">M52/B52</f>
        <v>1.875</v>
      </c>
    </row>
    <row r="53" spans="1:14">
      <c r="A53" s="1">
        <v>3</v>
      </c>
      <c r="B53" s="1">
        <v>3.1</v>
      </c>
      <c r="C53" s="1">
        <v>3</v>
      </c>
      <c r="D53" s="2">
        <f t="shared" si="27"/>
        <v>0.96774193548387089</v>
      </c>
      <c r="E53" s="1">
        <v>1</v>
      </c>
      <c r="F53" s="2">
        <f t="shared" si="28"/>
        <v>0.32258064516129031</v>
      </c>
      <c r="G53" s="1">
        <v>1</v>
      </c>
      <c r="H53" s="2">
        <f t="shared" si="29"/>
        <v>0.32258064516129031</v>
      </c>
      <c r="I53" s="1">
        <v>0</v>
      </c>
      <c r="J53" s="2">
        <f t="shared" si="30"/>
        <v>0</v>
      </c>
      <c r="K53" s="1">
        <v>2</v>
      </c>
      <c r="L53" s="2">
        <f t="shared" si="31"/>
        <v>0.64516129032258063</v>
      </c>
      <c r="M53" s="1">
        <v>7</v>
      </c>
      <c r="N53" s="2">
        <f t="shared" si="32"/>
        <v>2.258064516129032</v>
      </c>
    </row>
    <row r="54" spans="1:14">
      <c r="A54" s="1">
        <v>4</v>
      </c>
      <c r="B54" s="1">
        <v>3.9</v>
      </c>
      <c r="C54" s="1">
        <v>1</v>
      </c>
      <c r="D54" s="2">
        <f t="shared" si="27"/>
        <v>0.25641025641025644</v>
      </c>
      <c r="E54" s="1">
        <v>2</v>
      </c>
      <c r="F54" s="2">
        <f t="shared" si="28"/>
        <v>0.51282051282051289</v>
      </c>
      <c r="G54" s="1">
        <v>2</v>
      </c>
      <c r="H54" s="2">
        <f t="shared" si="29"/>
        <v>0.51282051282051289</v>
      </c>
      <c r="I54" s="1">
        <v>1</v>
      </c>
      <c r="J54" s="2">
        <f t="shared" si="30"/>
        <v>0.25641025641025644</v>
      </c>
      <c r="K54" s="1">
        <v>1</v>
      </c>
      <c r="L54" s="2">
        <f t="shared" si="31"/>
        <v>0.25641025641025644</v>
      </c>
      <c r="M54" s="1">
        <v>7</v>
      </c>
      <c r="N54" s="2">
        <f t="shared" si="32"/>
        <v>1.7948717948717949</v>
      </c>
    </row>
    <row r="55" spans="1:14">
      <c r="A55" s="1">
        <v>5</v>
      </c>
      <c r="B55" s="1">
        <v>5</v>
      </c>
      <c r="C55" s="1">
        <v>5</v>
      </c>
      <c r="D55" s="2">
        <f t="shared" si="27"/>
        <v>1</v>
      </c>
      <c r="E55" s="1">
        <v>1</v>
      </c>
      <c r="F55" s="2">
        <f t="shared" si="28"/>
        <v>0.2</v>
      </c>
      <c r="G55" s="1">
        <v>3</v>
      </c>
      <c r="H55" s="2">
        <f t="shared" si="29"/>
        <v>0.6</v>
      </c>
      <c r="I55" s="1">
        <v>3</v>
      </c>
      <c r="J55" s="2">
        <f t="shared" si="30"/>
        <v>0.6</v>
      </c>
      <c r="K55" s="1">
        <v>6</v>
      </c>
      <c r="L55" s="2">
        <f t="shared" si="31"/>
        <v>1.2</v>
      </c>
      <c r="M55" s="1">
        <v>9</v>
      </c>
      <c r="N55" s="2">
        <f t="shared" si="32"/>
        <v>1.8</v>
      </c>
    </row>
    <row r="56" spans="1:14">
      <c r="A56" s="1">
        <v>6</v>
      </c>
      <c r="B56" s="1">
        <v>4.5</v>
      </c>
      <c r="C56" s="1">
        <v>6</v>
      </c>
      <c r="D56" s="2">
        <f t="shared" si="27"/>
        <v>1.3333333333333333</v>
      </c>
      <c r="E56" s="1">
        <v>5</v>
      </c>
      <c r="F56" s="2">
        <f t="shared" si="28"/>
        <v>1.1111111111111112</v>
      </c>
      <c r="G56" s="1">
        <v>3</v>
      </c>
      <c r="H56" s="2">
        <f t="shared" si="29"/>
        <v>0.66666666666666663</v>
      </c>
      <c r="I56" s="1">
        <v>2</v>
      </c>
      <c r="J56" s="2">
        <f t="shared" si="30"/>
        <v>0.44444444444444442</v>
      </c>
      <c r="K56" s="1">
        <v>3</v>
      </c>
      <c r="L56" s="2">
        <f t="shared" si="31"/>
        <v>0.66666666666666663</v>
      </c>
      <c r="M56" s="1">
        <v>6</v>
      </c>
      <c r="N56" s="2">
        <f t="shared" si="32"/>
        <v>1.3333333333333333</v>
      </c>
    </row>
    <row r="57" spans="1:14">
      <c r="A57" s="1">
        <v>7</v>
      </c>
      <c r="B57" s="1">
        <v>3.9</v>
      </c>
      <c r="C57" s="1">
        <v>4</v>
      </c>
      <c r="D57" s="2">
        <f t="shared" si="27"/>
        <v>1.0256410256410258</v>
      </c>
      <c r="E57" s="1">
        <v>0</v>
      </c>
      <c r="F57" s="2">
        <f t="shared" si="28"/>
        <v>0</v>
      </c>
      <c r="G57" s="1">
        <v>1</v>
      </c>
      <c r="H57" s="2">
        <f t="shared" si="29"/>
        <v>0.25641025641025644</v>
      </c>
      <c r="I57" s="1">
        <v>1</v>
      </c>
      <c r="J57" s="2">
        <f t="shared" si="30"/>
        <v>0.25641025641025644</v>
      </c>
      <c r="K57" s="1">
        <v>2</v>
      </c>
      <c r="L57" s="2">
        <f t="shared" si="31"/>
        <v>0.51282051282051289</v>
      </c>
      <c r="M57" s="1">
        <v>7</v>
      </c>
      <c r="N57" s="2">
        <f t="shared" si="32"/>
        <v>1.7948717948717949</v>
      </c>
    </row>
    <row r="58" spans="1:14">
      <c r="A58" s="1">
        <v>8</v>
      </c>
      <c r="B58" s="1">
        <v>4.0999999999999996</v>
      </c>
      <c r="C58" s="1">
        <v>7</v>
      </c>
      <c r="D58" s="2">
        <f t="shared" si="27"/>
        <v>1.7073170731707319</v>
      </c>
      <c r="E58" s="1">
        <v>4</v>
      </c>
      <c r="F58" s="2">
        <f t="shared" si="28"/>
        <v>0.97560975609756106</v>
      </c>
      <c r="G58" s="1">
        <v>1</v>
      </c>
      <c r="H58" s="2">
        <f t="shared" si="29"/>
        <v>0.24390243902439027</v>
      </c>
      <c r="I58" s="1">
        <v>2</v>
      </c>
      <c r="J58" s="2">
        <f t="shared" si="30"/>
        <v>0.48780487804878053</v>
      </c>
      <c r="K58" s="1">
        <v>3</v>
      </c>
      <c r="L58" s="2">
        <f t="shared" si="31"/>
        <v>0.73170731707317083</v>
      </c>
      <c r="M58" s="1">
        <v>4</v>
      </c>
      <c r="N58" s="2">
        <f t="shared" si="32"/>
        <v>0.97560975609756106</v>
      </c>
    </row>
    <row r="59" spans="1:14">
      <c r="D59" s="2"/>
      <c r="F59" s="2"/>
      <c r="H59" s="2"/>
      <c r="J59" s="2"/>
      <c r="L59" s="2"/>
      <c r="N59" s="2"/>
    </row>
    <row r="60" spans="1:14">
      <c r="D60" s="2"/>
      <c r="F60" s="2"/>
      <c r="H60" s="2"/>
      <c r="J60" s="2"/>
      <c r="L60" s="2"/>
      <c r="N60" s="2"/>
    </row>
    <row r="61" spans="1:14">
      <c r="A61" s="3" t="s">
        <v>14</v>
      </c>
      <c r="B61" s="3">
        <f t="shared" ref="B61:N61" si="33">AVERAGE(B51:B60)</f>
        <v>4.3125</v>
      </c>
      <c r="C61" s="3">
        <f t="shared" si="33"/>
        <v>4.625</v>
      </c>
      <c r="D61" s="4">
        <f t="shared" si="33"/>
        <v>1.0607445555690047</v>
      </c>
      <c r="E61" s="3">
        <f t="shared" si="33"/>
        <v>2.125</v>
      </c>
      <c r="F61" s="4">
        <f t="shared" si="33"/>
        <v>0.48842230443086065</v>
      </c>
      <c r="G61" s="3">
        <f t="shared" si="33"/>
        <v>1.5</v>
      </c>
      <c r="H61" s="4">
        <f t="shared" si="33"/>
        <v>0.3493360265488511</v>
      </c>
      <c r="I61" s="3">
        <f t="shared" si="33"/>
        <v>1.5</v>
      </c>
      <c r="J61" s="4">
        <f t="shared" si="33"/>
        <v>0.32975231915780701</v>
      </c>
      <c r="K61" s="3">
        <f t="shared" si="33"/>
        <v>3.25</v>
      </c>
      <c r="L61" s="4">
        <f t="shared" si="33"/>
        <v>0.72795793489882787</v>
      </c>
      <c r="M61" s="3">
        <f t="shared" si="33"/>
        <v>7.25</v>
      </c>
      <c r="N61" s="4">
        <f t="shared" si="33"/>
        <v>1.6953150532590937</v>
      </c>
    </row>
    <row r="62" spans="1:14">
      <c r="A62" s="3" t="s">
        <v>15</v>
      </c>
      <c r="B62" s="3">
        <f t="shared" ref="B62:N62" si="34">COUNT(A51:A60)</f>
        <v>8</v>
      </c>
      <c r="C62" s="3">
        <f t="shared" si="34"/>
        <v>8</v>
      </c>
      <c r="D62" s="3">
        <f t="shared" si="34"/>
        <v>8</v>
      </c>
      <c r="E62" s="3">
        <f t="shared" si="34"/>
        <v>8</v>
      </c>
      <c r="F62" s="3">
        <f t="shared" si="34"/>
        <v>8</v>
      </c>
      <c r="G62" s="3">
        <f t="shared" si="34"/>
        <v>8</v>
      </c>
      <c r="H62" s="3">
        <f t="shared" si="34"/>
        <v>8</v>
      </c>
      <c r="I62" s="3">
        <f t="shared" si="34"/>
        <v>8</v>
      </c>
      <c r="J62" s="3">
        <f t="shared" si="34"/>
        <v>8</v>
      </c>
      <c r="K62" s="3">
        <f t="shared" si="34"/>
        <v>8</v>
      </c>
      <c r="L62" s="3">
        <f t="shared" si="34"/>
        <v>8</v>
      </c>
      <c r="M62" s="3">
        <f t="shared" si="34"/>
        <v>8</v>
      </c>
      <c r="N62" s="3">
        <f t="shared" si="34"/>
        <v>8</v>
      </c>
    </row>
    <row r="63" spans="1:14">
      <c r="A63" s="3" t="s">
        <v>16</v>
      </c>
      <c r="B63" s="3">
        <f t="shared" ref="B63:N63" si="35">STDEVA(B51:B60)/SQRT(B62)</f>
        <v>0.24599470087207695</v>
      </c>
      <c r="C63" s="3">
        <f t="shared" si="35"/>
        <v>0.67974522538122428</v>
      </c>
      <c r="D63" s="3">
        <f t="shared" si="35"/>
        <v>0.14404351070808635</v>
      </c>
      <c r="E63" s="3">
        <f t="shared" si="35"/>
        <v>0.61054717847424134</v>
      </c>
      <c r="F63" s="3">
        <f t="shared" si="35"/>
        <v>0.13766014590606487</v>
      </c>
      <c r="G63" s="3">
        <f t="shared" si="35"/>
        <v>0.3779644730092272</v>
      </c>
      <c r="H63" s="3">
        <f t="shared" si="35"/>
        <v>7.9890459353755286E-2</v>
      </c>
      <c r="I63" s="3">
        <f t="shared" si="35"/>
        <v>0.32732683535398854</v>
      </c>
      <c r="J63" s="3">
        <f t="shared" si="35"/>
        <v>6.6603294959712206E-2</v>
      </c>
      <c r="K63" s="3">
        <f t="shared" si="35"/>
        <v>0.59009684435208232</v>
      </c>
      <c r="L63" s="3">
        <f t="shared" si="35"/>
        <v>0.10370008366454664</v>
      </c>
      <c r="M63" s="3">
        <f t="shared" si="35"/>
        <v>0.61961969903205261</v>
      </c>
      <c r="N63" s="3">
        <f t="shared" si="35"/>
        <v>0.13562152857615245</v>
      </c>
    </row>
    <row r="64" spans="1:14">
      <c r="A64" s="3"/>
    </row>
    <row r="65" spans="1:14">
      <c r="A65" s="5"/>
      <c r="B65" s="5"/>
      <c r="C65" s="5"/>
      <c r="D65" s="5" t="s">
        <v>27</v>
      </c>
      <c r="E65" s="5"/>
      <c r="F65" s="5" t="s">
        <v>28</v>
      </c>
      <c r="G65" s="5"/>
      <c r="H65" s="5" t="s">
        <v>29</v>
      </c>
      <c r="I65" s="5"/>
      <c r="J65" s="5" t="s">
        <v>30</v>
      </c>
      <c r="K65" s="5"/>
      <c r="L65" s="5" t="s">
        <v>31</v>
      </c>
      <c r="M65" s="5"/>
      <c r="N65" s="5" t="s">
        <v>32</v>
      </c>
    </row>
    <row r="66" spans="1:14">
      <c r="A66" s="5"/>
      <c r="B66" s="5"/>
      <c r="C66" s="5"/>
      <c r="D66" s="5" t="s">
        <v>33</v>
      </c>
      <c r="E66" s="5"/>
      <c r="F66" s="5" t="s">
        <v>33</v>
      </c>
      <c r="G66" s="5"/>
      <c r="H66" s="5" t="s">
        <v>33</v>
      </c>
      <c r="I66" s="5"/>
      <c r="J66" s="5" t="s">
        <v>33</v>
      </c>
      <c r="K66" s="5"/>
      <c r="L66" s="5" t="s">
        <v>33</v>
      </c>
      <c r="M66" s="5"/>
      <c r="N66" s="5" t="s">
        <v>33</v>
      </c>
    </row>
    <row r="67" spans="1:14">
      <c r="A67" s="5" t="s">
        <v>34</v>
      </c>
      <c r="B67" s="5"/>
      <c r="C67" s="5"/>
      <c r="D67" s="5">
        <v>2.5999999999999999E-2</v>
      </c>
      <c r="E67" s="5"/>
      <c r="F67" s="5">
        <v>3.8800000000000001E-2</v>
      </c>
      <c r="G67" s="5"/>
      <c r="H67" s="5">
        <v>0.34699999999999998</v>
      </c>
      <c r="I67" s="5"/>
      <c r="J67" s="5">
        <v>0.52249999999999996</v>
      </c>
      <c r="K67" s="5"/>
      <c r="L67" s="5">
        <v>0.99329999999999996</v>
      </c>
      <c r="M67" s="5"/>
      <c r="N67" s="5" t="s">
        <v>35</v>
      </c>
    </row>
    <row r="68" spans="1:14">
      <c r="A68" s="5" t="s">
        <v>36</v>
      </c>
      <c r="B68" s="5"/>
      <c r="C68" s="5"/>
      <c r="D68" s="5">
        <v>1E-3</v>
      </c>
      <c r="E68" s="5"/>
      <c r="F68" s="5">
        <v>0.2601</v>
      </c>
      <c r="G68" s="5"/>
      <c r="H68" s="5">
        <v>0.47670000000000001</v>
      </c>
      <c r="I68" s="5"/>
      <c r="J68" s="5">
        <v>0.2676</v>
      </c>
      <c r="K68" s="5"/>
      <c r="L68" s="5">
        <v>0.18029999999999999</v>
      </c>
      <c r="M68" s="5"/>
      <c r="N68" s="5" t="s">
        <v>35</v>
      </c>
    </row>
    <row r="69" spans="1:14">
      <c r="A69" s="5" t="s">
        <v>37</v>
      </c>
      <c r="B69" s="5"/>
      <c r="C69" s="5"/>
      <c r="D69" s="5">
        <v>0.46589999999999998</v>
      </c>
      <c r="E69" s="5"/>
      <c r="F69" s="5">
        <v>0.42899999999999999</v>
      </c>
      <c r="G69" s="5"/>
      <c r="H69" s="5">
        <v>0.89710000000000001</v>
      </c>
      <c r="I69" s="5"/>
      <c r="J69" s="5">
        <v>0.98460000000000003</v>
      </c>
      <c r="K69" s="5"/>
      <c r="L69" s="5">
        <v>0.99309999999999998</v>
      </c>
      <c r="M69" s="5"/>
      <c r="N69" s="5">
        <v>1E-4</v>
      </c>
    </row>
    <row r="70" spans="1:14">
      <c r="A70" s="5" t="s">
        <v>38</v>
      </c>
      <c r="B70" s="5"/>
      <c r="C70" s="5"/>
      <c r="D70" s="5">
        <v>0.57769999999999999</v>
      </c>
      <c r="E70" s="5"/>
      <c r="F70" s="5">
        <v>0.76959999999999995</v>
      </c>
      <c r="G70" s="5"/>
      <c r="H70" s="5">
        <v>0.99529999999999996</v>
      </c>
      <c r="I70" s="5"/>
      <c r="J70" s="5">
        <v>0.96260000000000001</v>
      </c>
      <c r="K70" s="5"/>
      <c r="L70" s="5">
        <v>0.10929999999999999</v>
      </c>
      <c r="M70" s="5"/>
      <c r="N70" s="5" t="s">
        <v>35</v>
      </c>
    </row>
    <row r="71" spans="1:14">
      <c r="A71" s="5" t="s">
        <v>39</v>
      </c>
      <c r="B71" s="5"/>
      <c r="C71" s="5"/>
      <c r="D71" s="5">
        <v>0.42599999999999999</v>
      </c>
      <c r="E71" s="5"/>
      <c r="F71" s="5">
        <v>0.56710000000000005</v>
      </c>
      <c r="G71" s="5"/>
      <c r="H71" s="5">
        <v>0.1026</v>
      </c>
      <c r="I71" s="5"/>
      <c r="J71" s="5">
        <v>0.73560000000000003</v>
      </c>
      <c r="K71" s="5"/>
      <c r="L71" s="5" t="s">
        <v>40</v>
      </c>
      <c r="M71" s="5"/>
      <c r="N71" s="5">
        <v>0.66779999999999995</v>
      </c>
    </row>
    <row r="72" spans="1:14">
      <c r="A72" s="5" t="s">
        <v>41</v>
      </c>
      <c r="B72" s="5"/>
      <c r="C72" s="5"/>
      <c r="D72" s="5">
        <v>3.9899999999999998E-2</v>
      </c>
      <c r="E72" s="5"/>
      <c r="F72" s="5">
        <v>0.98619999999999997</v>
      </c>
      <c r="G72" s="5"/>
      <c r="H72" s="5">
        <v>0.1613</v>
      </c>
      <c r="I72" s="5"/>
      <c r="J72" s="5">
        <v>0.44640000000000002</v>
      </c>
      <c r="K72" s="5"/>
      <c r="L72" s="5">
        <v>0.1084</v>
      </c>
      <c r="M72" s="5"/>
      <c r="N72" s="5" t="s">
        <v>35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2E0F-B635-E648-909E-0CF68E8D8E3B}">
  <dimension ref="A1:X66"/>
  <sheetViews>
    <sheetView tabSelected="1" workbookViewId="0">
      <selection activeCell="F15" sqref="F15"/>
    </sheetView>
  </sheetViews>
  <sheetFormatPr baseColWidth="10" defaultRowHeight="20"/>
  <cols>
    <col min="1" max="1" width="10.140625" style="1" customWidth="1"/>
    <col min="2" max="5" width="10.7109375" style="1"/>
    <col min="6" max="6" width="10.140625" style="1" customWidth="1"/>
    <col min="7" max="7" width="16.140625" style="1" customWidth="1"/>
    <col min="8" max="10" width="10.7109375" style="1"/>
    <col min="11" max="11" width="10.42578125" style="1" customWidth="1"/>
    <col min="12" max="15" width="10.7109375" style="1"/>
    <col min="16" max="16" width="10" style="1" customWidth="1"/>
    <col min="17" max="20" width="10.7109375" style="1"/>
    <col min="21" max="21" width="13.5703125" style="1" customWidth="1"/>
    <col min="22" max="25" width="10.7109375" style="1"/>
    <col min="26" max="26" width="11.140625" style="1" customWidth="1"/>
    <col min="27" max="16384" width="10.7109375" style="1"/>
  </cols>
  <sheetData>
    <row r="1" spans="1:24" s="1" customFormat="1">
      <c r="A1" s="1" t="s">
        <v>53</v>
      </c>
      <c r="B1" s="9" t="s">
        <v>49</v>
      </c>
      <c r="C1" s="9"/>
      <c r="D1" s="9"/>
      <c r="F1" s="1" t="s">
        <v>52</v>
      </c>
      <c r="G1" s="9" t="s">
        <v>49</v>
      </c>
      <c r="H1" s="9"/>
      <c r="I1" s="9"/>
      <c r="K1" s="6" t="s">
        <v>51</v>
      </c>
      <c r="L1" s="9" t="s">
        <v>49</v>
      </c>
      <c r="M1" s="9"/>
      <c r="N1" s="9"/>
      <c r="P1" s="6" t="s">
        <v>50</v>
      </c>
      <c r="Q1" s="9" t="s">
        <v>49</v>
      </c>
      <c r="R1" s="9"/>
      <c r="S1" s="9"/>
      <c r="U1" s="6"/>
      <c r="V1" s="9"/>
      <c r="W1" s="9"/>
      <c r="X1" s="9"/>
    </row>
    <row r="2" spans="1:24" s="1" customFormat="1">
      <c r="B2" s="1" t="s">
        <v>48</v>
      </c>
      <c r="C2" s="1" t="s">
        <v>47</v>
      </c>
      <c r="D2" s="1" t="s">
        <v>46</v>
      </c>
      <c r="G2" s="1" t="s">
        <v>48</v>
      </c>
      <c r="H2" s="1" t="s">
        <v>47</v>
      </c>
      <c r="I2" s="1" t="s">
        <v>46</v>
      </c>
      <c r="K2" s="6"/>
      <c r="L2" s="1" t="s">
        <v>48</v>
      </c>
      <c r="M2" s="1" t="s">
        <v>47</v>
      </c>
      <c r="N2" s="1" t="s">
        <v>46</v>
      </c>
      <c r="P2" s="6"/>
      <c r="Q2" s="1" t="s">
        <v>48</v>
      </c>
      <c r="R2" s="1" t="s">
        <v>47</v>
      </c>
      <c r="S2" s="1" t="s">
        <v>46</v>
      </c>
      <c r="U2" s="6"/>
    </row>
    <row r="3" spans="1:24" s="1" customFormat="1">
      <c r="A3" s="6">
        <v>1</v>
      </c>
      <c r="B3" s="1">
        <v>0.85</v>
      </c>
      <c r="C3" s="1">
        <v>18</v>
      </c>
      <c r="D3" s="1">
        <f>C3/B3</f>
        <v>21.176470588235293</v>
      </c>
      <c r="F3" s="6">
        <v>1</v>
      </c>
      <c r="G3" s="1">
        <v>0.6</v>
      </c>
      <c r="H3" s="1">
        <v>5</v>
      </c>
      <c r="I3" s="1">
        <f>H3/G3</f>
        <v>8.3333333333333339</v>
      </c>
      <c r="K3" s="6">
        <v>1</v>
      </c>
      <c r="L3" s="1">
        <v>0.85</v>
      </c>
      <c r="M3" s="1">
        <v>3</v>
      </c>
      <c r="N3" s="1">
        <f>M3/L3</f>
        <v>3.5294117647058822</v>
      </c>
      <c r="P3" s="6">
        <v>1</v>
      </c>
      <c r="Q3" s="1">
        <v>0.9</v>
      </c>
      <c r="R3" s="1">
        <v>11</v>
      </c>
      <c r="S3" s="1">
        <f>R3/Q3</f>
        <v>12.222222222222221</v>
      </c>
      <c r="U3" s="6"/>
    </row>
    <row r="4" spans="1:24" s="1" customFormat="1">
      <c r="A4" s="6">
        <v>2</v>
      </c>
      <c r="B4" s="1">
        <v>0.95</v>
      </c>
      <c r="C4" s="1">
        <v>20</v>
      </c>
      <c r="D4" s="1">
        <f>C4/B4</f>
        <v>21.05263157894737</v>
      </c>
      <c r="F4" s="6">
        <v>2</v>
      </c>
      <c r="G4" s="1">
        <v>0.65</v>
      </c>
      <c r="H4" s="1">
        <v>7</v>
      </c>
      <c r="I4" s="1">
        <f>H4/G4</f>
        <v>10.769230769230768</v>
      </c>
      <c r="K4" s="6">
        <v>2</v>
      </c>
      <c r="L4" s="1">
        <v>0.8</v>
      </c>
      <c r="M4" s="1">
        <v>2</v>
      </c>
      <c r="N4" s="1">
        <f>M4/L4</f>
        <v>2.5</v>
      </c>
      <c r="P4" s="6">
        <v>2</v>
      </c>
      <c r="Q4" s="1">
        <v>0.8</v>
      </c>
      <c r="R4" s="1">
        <v>9</v>
      </c>
      <c r="S4" s="1">
        <f>R4/Q4</f>
        <v>11.25</v>
      </c>
      <c r="U4" s="6"/>
    </row>
    <row r="5" spans="1:24" s="1" customFormat="1">
      <c r="A5" s="6">
        <v>3</v>
      </c>
      <c r="B5" s="1">
        <v>0.9</v>
      </c>
      <c r="C5" s="1">
        <v>21</v>
      </c>
      <c r="D5" s="1">
        <f>C5/B5</f>
        <v>23.333333333333332</v>
      </c>
      <c r="F5" s="6">
        <v>3</v>
      </c>
      <c r="G5" s="1">
        <v>0.65</v>
      </c>
      <c r="H5" s="1">
        <v>9</v>
      </c>
      <c r="I5" s="1">
        <f>H5/G5</f>
        <v>13.846153846153845</v>
      </c>
      <c r="K5" s="6">
        <v>3</v>
      </c>
      <c r="L5" s="1">
        <v>0.8</v>
      </c>
      <c r="M5" s="1">
        <v>2</v>
      </c>
      <c r="N5" s="1">
        <f>M5/L5</f>
        <v>2.5</v>
      </c>
      <c r="P5" s="6">
        <v>3</v>
      </c>
      <c r="Q5" s="1">
        <v>0.7</v>
      </c>
      <c r="R5" s="1">
        <v>10</v>
      </c>
      <c r="S5" s="1">
        <f>R5/Q5</f>
        <v>14.285714285714286</v>
      </c>
      <c r="U5" s="6"/>
    </row>
    <row r="6" spans="1:24" s="1" customFormat="1">
      <c r="A6" s="6">
        <v>4</v>
      </c>
      <c r="B6" s="1">
        <v>0.8</v>
      </c>
      <c r="C6" s="1">
        <v>17</v>
      </c>
      <c r="D6" s="1">
        <f>C6/B6</f>
        <v>21.25</v>
      </c>
      <c r="F6" s="6">
        <v>4</v>
      </c>
      <c r="G6" s="1">
        <v>0.8</v>
      </c>
      <c r="H6" s="1">
        <v>11</v>
      </c>
      <c r="I6" s="1">
        <f>H6/G6</f>
        <v>13.75</v>
      </c>
      <c r="K6" s="6">
        <v>4</v>
      </c>
      <c r="L6" s="1">
        <v>0.6</v>
      </c>
      <c r="M6" s="1">
        <v>2</v>
      </c>
      <c r="N6" s="1">
        <f>M6/L6</f>
        <v>3.3333333333333335</v>
      </c>
      <c r="P6" s="6">
        <v>4</v>
      </c>
      <c r="Q6" s="1">
        <v>0.95</v>
      </c>
      <c r="R6" s="1">
        <v>12</v>
      </c>
      <c r="S6" s="1">
        <f>R6/Q6</f>
        <v>12.631578947368421</v>
      </c>
      <c r="U6" s="6"/>
    </row>
    <row r="7" spans="1:24" s="1" customFormat="1">
      <c r="A7" s="6">
        <v>5</v>
      </c>
      <c r="B7" s="1">
        <v>0.9</v>
      </c>
      <c r="C7" s="1">
        <v>16</v>
      </c>
      <c r="D7" s="1">
        <f>C7/B7</f>
        <v>17.777777777777779</v>
      </c>
      <c r="F7" s="6">
        <v>5</v>
      </c>
      <c r="G7" s="1">
        <v>0.6</v>
      </c>
      <c r="H7" s="1">
        <v>11</v>
      </c>
      <c r="I7" s="1">
        <f>H7/G7</f>
        <v>18.333333333333336</v>
      </c>
      <c r="K7" s="6">
        <v>5</v>
      </c>
      <c r="L7" s="1">
        <v>0.55000000000000004</v>
      </c>
      <c r="M7" s="1">
        <v>2</v>
      </c>
      <c r="N7" s="1">
        <f>M7/L7</f>
        <v>3.6363636363636362</v>
      </c>
      <c r="P7" s="6">
        <v>5</v>
      </c>
      <c r="Q7" s="1">
        <v>0.7</v>
      </c>
      <c r="R7" s="1">
        <v>7</v>
      </c>
      <c r="S7" s="1">
        <f>R7/Q7</f>
        <v>10</v>
      </c>
      <c r="U7" s="6"/>
    </row>
    <row r="8" spans="1:24" s="1" customFormat="1">
      <c r="A8" s="6">
        <v>6</v>
      </c>
      <c r="B8" s="1">
        <v>0.7</v>
      </c>
      <c r="C8" s="1">
        <v>12</v>
      </c>
      <c r="D8" s="1">
        <f>C8/B8</f>
        <v>17.142857142857142</v>
      </c>
      <c r="F8" s="6">
        <v>6</v>
      </c>
      <c r="G8" s="1">
        <v>0.5</v>
      </c>
      <c r="H8" s="1">
        <v>6</v>
      </c>
      <c r="I8" s="1">
        <f>H8/G8</f>
        <v>12</v>
      </c>
      <c r="K8" s="6">
        <v>6</v>
      </c>
      <c r="L8" s="1">
        <v>0.6</v>
      </c>
      <c r="M8" s="1">
        <v>3</v>
      </c>
      <c r="N8" s="1">
        <f>M8/L8</f>
        <v>5</v>
      </c>
      <c r="P8" s="6">
        <v>6</v>
      </c>
      <c r="Q8" s="1">
        <v>0.7</v>
      </c>
      <c r="R8" s="1">
        <v>7</v>
      </c>
      <c r="S8" s="1">
        <f>R8/Q8</f>
        <v>10</v>
      </c>
      <c r="U8" s="6"/>
    </row>
    <row r="9" spans="1:24" s="1" customFormat="1">
      <c r="A9" s="6">
        <v>7</v>
      </c>
      <c r="B9" s="1">
        <v>0.8</v>
      </c>
      <c r="C9" s="1">
        <v>17</v>
      </c>
      <c r="D9" s="1">
        <f>C9/B9</f>
        <v>21.25</v>
      </c>
      <c r="F9" s="6">
        <v>7</v>
      </c>
      <c r="G9" s="1">
        <v>0.55000000000000004</v>
      </c>
      <c r="H9" s="1">
        <v>7</v>
      </c>
      <c r="I9" s="1">
        <f>H9/G9</f>
        <v>12.727272727272727</v>
      </c>
      <c r="K9" s="6">
        <v>7</v>
      </c>
      <c r="L9" s="1">
        <v>0.6</v>
      </c>
      <c r="M9" s="1">
        <v>3</v>
      </c>
      <c r="N9" s="1">
        <f>M9/L9</f>
        <v>5</v>
      </c>
      <c r="P9" s="6">
        <v>7</v>
      </c>
      <c r="Q9" s="1">
        <v>0.7</v>
      </c>
      <c r="R9" s="1">
        <v>6</v>
      </c>
      <c r="S9" s="1">
        <f>R9/Q9</f>
        <v>8.5714285714285712</v>
      </c>
      <c r="U9" s="6"/>
    </row>
    <row r="10" spans="1:24" s="1" customFormat="1">
      <c r="A10" s="6">
        <v>8</v>
      </c>
      <c r="B10" s="1">
        <v>1</v>
      </c>
      <c r="C10" s="1">
        <v>20</v>
      </c>
      <c r="D10" s="1">
        <f>C10/B10</f>
        <v>20</v>
      </c>
      <c r="F10" s="6">
        <v>8</v>
      </c>
      <c r="G10" s="1">
        <v>0.7</v>
      </c>
      <c r="H10" s="1">
        <v>9</v>
      </c>
      <c r="I10" s="1">
        <f>H10/G10</f>
        <v>12.857142857142858</v>
      </c>
      <c r="K10" s="6">
        <v>8</v>
      </c>
      <c r="L10" s="1">
        <v>0.6</v>
      </c>
      <c r="M10" s="1">
        <v>0</v>
      </c>
      <c r="N10" s="1">
        <f>M10/L10</f>
        <v>0</v>
      </c>
      <c r="P10" s="6">
        <v>8</v>
      </c>
      <c r="Q10" s="1">
        <v>0.95</v>
      </c>
      <c r="R10" s="1">
        <v>15</v>
      </c>
      <c r="S10" s="1">
        <f>R10/Q10</f>
        <v>15.789473684210527</v>
      </c>
      <c r="U10" s="6"/>
    </row>
    <row r="11" spans="1:24" s="1" customFormat="1">
      <c r="A11" s="1">
        <v>9</v>
      </c>
      <c r="B11" s="1">
        <v>1</v>
      </c>
      <c r="C11" s="1">
        <v>18</v>
      </c>
      <c r="D11" s="1">
        <f>C11/B11</f>
        <v>18</v>
      </c>
      <c r="F11" s="1">
        <v>9</v>
      </c>
      <c r="G11" s="1">
        <v>0.7</v>
      </c>
      <c r="H11" s="1">
        <v>10</v>
      </c>
      <c r="I11" s="1">
        <f>H11/G11</f>
        <v>14.285714285714286</v>
      </c>
      <c r="K11" s="6"/>
      <c r="P11" s="1">
        <v>9</v>
      </c>
      <c r="Q11" s="1">
        <v>0.8</v>
      </c>
      <c r="R11" s="1">
        <v>9</v>
      </c>
      <c r="S11" s="1">
        <f>R11/Q11</f>
        <v>11.25</v>
      </c>
      <c r="U11" s="6"/>
    </row>
    <row r="12" spans="1:24" s="1" customFormat="1">
      <c r="A12" s="1">
        <v>10</v>
      </c>
      <c r="B12" s="1">
        <v>1.1000000000000001</v>
      </c>
      <c r="C12" s="1">
        <v>26</v>
      </c>
      <c r="D12" s="1">
        <f>C12/B12</f>
        <v>23.636363636363633</v>
      </c>
      <c r="F12" s="1">
        <v>10</v>
      </c>
      <c r="G12" s="1">
        <v>0.8</v>
      </c>
      <c r="H12" s="1">
        <v>14</v>
      </c>
      <c r="I12" s="1">
        <f>H12/G12</f>
        <v>17.5</v>
      </c>
      <c r="K12" s="6"/>
      <c r="P12" s="1">
        <v>10</v>
      </c>
      <c r="Q12" s="1">
        <v>1</v>
      </c>
      <c r="R12" s="1">
        <v>4</v>
      </c>
      <c r="S12" s="1">
        <f>R12/Q12</f>
        <v>4</v>
      </c>
      <c r="U12" s="6"/>
    </row>
    <row r="13" spans="1:24" s="1" customFormat="1">
      <c r="A13" s="6">
        <v>11</v>
      </c>
      <c r="B13" s="1">
        <v>1</v>
      </c>
      <c r="C13" s="1">
        <v>23</v>
      </c>
      <c r="D13" s="1">
        <f>C13/B13</f>
        <v>23</v>
      </c>
      <c r="F13" s="6">
        <v>11</v>
      </c>
      <c r="G13" s="1">
        <v>0.7</v>
      </c>
      <c r="H13" s="1">
        <v>8</v>
      </c>
      <c r="I13" s="1">
        <f>H13/G13</f>
        <v>11.428571428571429</v>
      </c>
      <c r="K13" s="6"/>
      <c r="P13" s="6">
        <v>11</v>
      </c>
      <c r="Q13" s="1">
        <v>0.7</v>
      </c>
      <c r="R13" s="1">
        <v>7</v>
      </c>
      <c r="S13" s="1">
        <f>R13/Q13</f>
        <v>10</v>
      </c>
      <c r="U13" s="6"/>
    </row>
    <row r="14" spans="1:24" s="1" customFormat="1">
      <c r="F14" s="6">
        <v>12</v>
      </c>
      <c r="G14" s="1">
        <v>0.8</v>
      </c>
      <c r="H14" s="1">
        <v>17</v>
      </c>
      <c r="I14" s="1">
        <f>H14/G14</f>
        <v>21.25</v>
      </c>
      <c r="K14" s="6"/>
      <c r="P14" s="6">
        <v>12</v>
      </c>
      <c r="Q14" s="1">
        <v>0.75</v>
      </c>
      <c r="R14" s="1">
        <v>8</v>
      </c>
      <c r="S14" s="1">
        <f>R14/Q14</f>
        <v>10.666666666666666</v>
      </c>
      <c r="U14" s="6"/>
    </row>
    <row r="15" spans="1:24" s="1" customFormat="1">
      <c r="K15" s="6"/>
      <c r="P15" s="6">
        <v>13</v>
      </c>
      <c r="Q15" s="1">
        <v>0.55000000000000004</v>
      </c>
      <c r="R15" s="1">
        <v>3</v>
      </c>
      <c r="S15" s="1">
        <f>R15/Q15</f>
        <v>5.4545454545454541</v>
      </c>
      <c r="U15" s="6"/>
    </row>
    <row r="16" spans="1:24" s="1" customFormat="1">
      <c r="K16" s="6"/>
      <c r="P16" s="6">
        <v>14</v>
      </c>
      <c r="Q16" s="1">
        <v>0.7</v>
      </c>
      <c r="R16" s="1">
        <v>3</v>
      </c>
      <c r="S16" s="1">
        <f>R16/Q16</f>
        <v>4.2857142857142856</v>
      </c>
      <c r="U16" s="6"/>
    </row>
    <row r="17" spans="1:21" s="1" customFormat="1">
      <c r="K17" s="6"/>
      <c r="P17" s="6">
        <v>15</v>
      </c>
      <c r="Q17" s="1">
        <v>0.75</v>
      </c>
      <c r="R17" s="1">
        <v>4</v>
      </c>
      <c r="S17" s="1">
        <f>R17/Q17</f>
        <v>5.333333333333333</v>
      </c>
      <c r="U17" s="6"/>
    </row>
    <row r="18" spans="1:21" s="1" customFormat="1">
      <c r="K18" s="6"/>
      <c r="P18" s="6">
        <v>16</v>
      </c>
      <c r="Q18" s="1">
        <v>0.9</v>
      </c>
      <c r="R18" s="1">
        <v>6</v>
      </c>
      <c r="S18" s="1">
        <f>R18/Q18</f>
        <v>6.6666666666666661</v>
      </c>
      <c r="U18" s="6"/>
    </row>
    <row r="19" spans="1:21" s="1" customFormat="1">
      <c r="A19" s="1" t="s">
        <v>15</v>
      </c>
      <c r="B19" s="1">
        <f>COUNT(B3:B18)</f>
        <v>11</v>
      </c>
      <c r="C19" s="1">
        <f>COUNT(C3:C18)</f>
        <v>11</v>
      </c>
      <c r="D19" s="1">
        <f>COUNT(D3:D18)</f>
        <v>11</v>
      </c>
      <c r="F19" s="1" t="s">
        <v>15</v>
      </c>
      <c r="G19" s="1">
        <f>COUNT(G3:G18)</f>
        <v>12</v>
      </c>
      <c r="H19" s="1">
        <f>COUNT(H3:H18)</f>
        <v>12</v>
      </c>
      <c r="I19" s="1">
        <f>COUNT(I3:I18)</f>
        <v>12</v>
      </c>
      <c r="K19" s="1" t="s">
        <v>15</v>
      </c>
      <c r="L19" s="1">
        <f>COUNT(L3:L18)</f>
        <v>8</v>
      </c>
      <c r="M19" s="1">
        <f>COUNT(M3:M18)</f>
        <v>8</v>
      </c>
      <c r="N19" s="1">
        <f>COUNT(N3:N18)</f>
        <v>8</v>
      </c>
      <c r="P19" s="6">
        <v>17</v>
      </c>
      <c r="Q19" s="1">
        <v>0.8</v>
      </c>
      <c r="R19" s="1">
        <v>9</v>
      </c>
      <c r="S19" s="1">
        <f>R19/Q19</f>
        <v>11.25</v>
      </c>
      <c r="U19" s="6"/>
    </row>
    <row r="20" spans="1:21" s="1" customFormat="1">
      <c r="A20" s="1" t="s">
        <v>14</v>
      </c>
      <c r="B20" s="1">
        <f>SUM(B3:B18)/B19</f>
        <v>0.90909090909090906</v>
      </c>
      <c r="C20" s="1">
        <f>SUM(C3:C18)/C19</f>
        <v>18.90909090909091</v>
      </c>
      <c r="D20" s="1">
        <f>SUM(D3:D18)/D19</f>
        <v>20.692675823410411</v>
      </c>
      <c r="F20" s="1" t="s">
        <v>14</v>
      </c>
      <c r="G20" s="1">
        <f>SUM(G3:G18)/G19</f>
        <v>0.67083333333333339</v>
      </c>
      <c r="H20" s="1">
        <f>SUM(H3:H18)/H19</f>
        <v>9.5</v>
      </c>
      <c r="I20" s="1">
        <f>SUM(I3:I18)/I19</f>
        <v>13.92339604839605</v>
      </c>
      <c r="K20" s="1" t="s">
        <v>14</v>
      </c>
      <c r="L20" s="1">
        <f>SUM(L3:L18)/L19</f>
        <v>0.67499999999999993</v>
      </c>
      <c r="M20" s="1">
        <f>SUM(M3:M18)/M19</f>
        <v>2.125</v>
      </c>
      <c r="N20" s="1">
        <f>SUM(N3:N18)/N19</f>
        <v>3.1873885918003566</v>
      </c>
      <c r="P20" s="6">
        <v>18</v>
      </c>
      <c r="Q20" s="1">
        <v>0.7</v>
      </c>
      <c r="R20" s="1">
        <v>5</v>
      </c>
      <c r="S20" s="1">
        <f>R20/Q20</f>
        <v>7.1428571428571432</v>
      </c>
      <c r="U20" s="6"/>
    </row>
    <row r="21" spans="1:21" s="1" customFormat="1">
      <c r="A21" s="1" t="s">
        <v>43</v>
      </c>
      <c r="B21" s="1">
        <f>STDEVA(B3:B18)</f>
        <v>0.11579762911688206</v>
      </c>
      <c r="C21" s="1">
        <f>STDEVA(C3:C18)</f>
        <v>3.7270509911871477</v>
      </c>
      <c r="D21" s="1">
        <f>STDEVA(D3:D18)</f>
        <v>2.2533332430936635</v>
      </c>
      <c r="F21" s="1" t="s">
        <v>43</v>
      </c>
      <c r="G21" s="1">
        <f>STDEVA(G3:G18)</f>
        <v>9.8761267097925626E-2</v>
      </c>
      <c r="H21" s="1">
        <f>STDEVA(H3:H18)</f>
        <v>3.4245105821522479</v>
      </c>
      <c r="I21" s="1">
        <f>STDEVA(I3:I18)</f>
        <v>3.5646604336095278</v>
      </c>
      <c r="K21" s="1" t="s">
        <v>43</v>
      </c>
      <c r="L21" s="1">
        <f>STDEVA(L3:L18)</f>
        <v>0.11952286093343994</v>
      </c>
      <c r="M21" s="1">
        <f>STDEVA(M3:M18)</f>
        <v>0.99103120896511487</v>
      </c>
      <c r="N21" s="1">
        <f>STDEVA(N3:N18)</f>
        <v>1.60425464360559</v>
      </c>
      <c r="P21" s="6">
        <v>19</v>
      </c>
      <c r="Q21" s="1">
        <v>0.7</v>
      </c>
      <c r="R21" s="1">
        <v>7</v>
      </c>
      <c r="S21" s="1">
        <f>R21/Q21</f>
        <v>10</v>
      </c>
      <c r="U21" s="6"/>
    </row>
    <row r="22" spans="1:21" s="1" customFormat="1">
      <c r="A22" s="1" t="s">
        <v>42</v>
      </c>
      <c r="B22" s="1">
        <f>B21/SQRT(B19)</f>
        <v>3.4914298853948297E-2</v>
      </c>
      <c r="C22" s="1">
        <f>C21/SQRT(C19)</f>
        <v>1.1237481556627236</v>
      </c>
      <c r="D22" s="1">
        <f>D21/SQRT(D19)</f>
        <v>0.67940553590694319</v>
      </c>
      <c r="F22" s="1" t="s">
        <v>42</v>
      </c>
      <c r="G22" s="1">
        <f>G21/SQRT(G19)</f>
        <v>2.8509922072247947E-2</v>
      </c>
      <c r="H22" s="1">
        <f>H21/SQRT(H19)</f>
        <v>0.98857105322416128</v>
      </c>
      <c r="I22" s="1">
        <f>I21/SQRT(I19)</f>
        <v>1.0290288304570345</v>
      </c>
      <c r="K22" s="1" t="s">
        <v>42</v>
      </c>
      <c r="L22" s="1">
        <f>L21/SQRT(L19)</f>
        <v>4.2257712736426034E-2</v>
      </c>
      <c r="M22" s="1">
        <f>M21/SQRT(M19)</f>
        <v>0.35038244411336755</v>
      </c>
      <c r="N22" s="1">
        <f>N21/SQRT(N19)</f>
        <v>0.56718966862176035</v>
      </c>
      <c r="P22" s="6">
        <v>20</v>
      </c>
      <c r="Q22" s="1">
        <v>0.5</v>
      </c>
      <c r="R22" s="1">
        <v>7</v>
      </c>
      <c r="S22" s="1">
        <f>R22/Q22</f>
        <v>14</v>
      </c>
      <c r="U22" s="6"/>
    </row>
    <row r="23" spans="1:21" s="1" customFormat="1">
      <c r="P23" s="6">
        <v>21</v>
      </c>
      <c r="Q23" s="1">
        <v>0.6</v>
      </c>
      <c r="R23" s="1">
        <v>7</v>
      </c>
      <c r="S23" s="1">
        <f>R23/Q23</f>
        <v>11.666666666666668</v>
      </c>
      <c r="U23" s="6"/>
    </row>
    <row r="24" spans="1:21" s="1" customFormat="1">
      <c r="P24" s="6">
        <v>22</v>
      </c>
      <c r="Q24" s="1">
        <v>0.9</v>
      </c>
      <c r="R24" s="1">
        <v>6</v>
      </c>
      <c r="S24" s="1">
        <f>R24/Q24</f>
        <v>6.6666666666666661</v>
      </c>
      <c r="U24" s="6"/>
    </row>
    <row r="25" spans="1:21" s="1" customFormat="1">
      <c r="A25" s="6"/>
      <c r="F25" s="6"/>
      <c r="G25" s="9"/>
      <c r="H25" s="9"/>
      <c r="I25" s="9"/>
      <c r="P25" s="6">
        <v>23</v>
      </c>
      <c r="Q25" s="1">
        <v>0.65</v>
      </c>
      <c r="R25" s="1">
        <v>6</v>
      </c>
      <c r="S25" s="1">
        <f>R25/Q25</f>
        <v>9.2307692307692299</v>
      </c>
      <c r="U25" s="6"/>
    </row>
    <row r="26" spans="1:21" s="1" customFormat="1">
      <c r="A26" s="8"/>
      <c r="F26" s="6"/>
      <c r="P26" s="6">
        <v>24</v>
      </c>
      <c r="Q26" s="1">
        <v>0.7</v>
      </c>
      <c r="R26" s="1">
        <v>2</v>
      </c>
      <c r="S26" s="1">
        <f>R26/Q26</f>
        <v>2.8571428571428572</v>
      </c>
      <c r="U26" s="6"/>
    </row>
    <row r="27" spans="1:21" s="1" customFormat="1">
      <c r="F27" s="6"/>
      <c r="P27" s="6">
        <v>25</v>
      </c>
      <c r="Q27" s="1">
        <v>0.7</v>
      </c>
      <c r="R27" s="1">
        <v>7</v>
      </c>
      <c r="S27" s="1">
        <f>R27/Q27</f>
        <v>10</v>
      </c>
      <c r="U27" s="6"/>
    </row>
    <row r="28" spans="1:21" s="1" customFormat="1">
      <c r="F28" s="6"/>
      <c r="P28" s="6">
        <v>26</v>
      </c>
      <c r="Q28" s="1">
        <v>0.8</v>
      </c>
      <c r="R28" s="1">
        <v>7</v>
      </c>
      <c r="S28" s="1">
        <f>R28/Q28</f>
        <v>8.75</v>
      </c>
      <c r="U28" s="6"/>
    </row>
    <row r="29" spans="1:21" s="1" customFormat="1">
      <c r="A29" s="5" t="s">
        <v>45</v>
      </c>
      <c r="B29" s="5"/>
      <c r="C29" s="5"/>
      <c r="D29" s="5" t="s">
        <v>44</v>
      </c>
      <c r="F29" s="6"/>
      <c r="P29" s="6">
        <v>27</v>
      </c>
      <c r="Q29" s="1">
        <v>0.5</v>
      </c>
      <c r="R29" s="1">
        <v>1</v>
      </c>
      <c r="S29" s="1">
        <f>R29/Q29</f>
        <v>2</v>
      </c>
      <c r="U29" s="6"/>
    </row>
    <row r="30" spans="1:21" s="1" customFormat="1">
      <c r="A30" s="5" t="s">
        <v>34</v>
      </c>
      <c r="B30" s="5"/>
      <c r="C30" s="5"/>
      <c r="D30" s="5" t="s">
        <v>35</v>
      </c>
      <c r="F30" s="6"/>
      <c r="P30" s="6">
        <v>28</v>
      </c>
      <c r="Q30" s="1">
        <v>0.6</v>
      </c>
      <c r="R30" s="1">
        <v>5</v>
      </c>
      <c r="S30" s="1">
        <f>R30/Q30</f>
        <v>8.3333333333333339</v>
      </c>
      <c r="U30" s="6"/>
    </row>
    <row r="31" spans="1:21" s="1" customFormat="1">
      <c r="A31" s="5" t="s">
        <v>36</v>
      </c>
      <c r="B31" s="5"/>
      <c r="C31" s="5"/>
      <c r="D31" s="5" t="s">
        <v>35</v>
      </c>
      <c r="F31" s="6"/>
      <c r="P31" s="6">
        <v>29</v>
      </c>
      <c r="Q31" s="1">
        <v>1.1000000000000001</v>
      </c>
      <c r="R31" s="1">
        <v>14</v>
      </c>
      <c r="S31" s="1">
        <f>R31/Q31</f>
        <v>12.727272727272727</v>
      </c>
      <c r="U31" s="6"/>
    </row>
    <row r="32" spans="1:21" s="1" customFormat="1">
      <c r="A32" s="7" t="s">
        <v>37</v>
      </c>
      <c r="B32" s="5"/>
      <c r="C32" s="5"/>
      <c r="D32" s="5" t="s">
        <v>35</v>
      </c>
      <c r="F32" s="6"/>
      <c r="P32" s="6">
        <v>30</v>
      </c>
      <c r="Q32" s="1">
        <v>0.7</v>
      </c>
      <c r="R32" s="1">
        <v>7</v>
      </c>
      <c r="S32" s="1">
        <f>R32/Q32</f>
        <v>10</v>
      </c>
      <c r="U32" s="6"/>
    </row>
    <row r="33" spans="1:21" s="1" customFormat="1">
      <c r="A33" s="7" t="s">
        <v>38</v>
      </c>
      <c r="B33" s="5"/>
      <c r="C33" s="5"/>
      <c r="D33" s="5" t="s">
        <v>35</v>
      </c>
      <c r="F33" s="6"/>
      <c r="P33" s="6">
        <v>31</v>
      </c>
      <c r="Q33" s="1">
        <v>0.65</v>
      </c>
      <c r="R33" s="1">
        <v>8</v>
      </c>
      <c r="S33" s="1">
        <f>R33/Q33</f>
        <v>12.307692307692307</v>
      </c>
      <c r="U33" s="6"/>
    </row>
    <row r="34" spans="1:21" s="1" customFormat="1">
      <c r="A34" s="7" t="s">
        <v>39</v>
      </c>
      <c r="B34" s="5"/>
      <c r="C34" s="5"/>
      <c r="D34" s="5">
        <v>4.0000000000000002E-4</v>
      </c>
      <c r="F34" s="6"/>
      <c r="P34" s="6">
        <v>32</v>
      </c>
      <c r="Q34" s="1">
        <v>0.8</v>
      </c>
      <c r="R34" s="1">
        <v>10</v>
      </c>
      <c r="S34" s="1">
        <f>R34/Q34</f>
        <v>12.5</v>
      </c>
      <c r="U34" s="6"/>
    </row>
    <row r="35" spans="1:21" s="1" customFormat="1">
      <c r="A35" s="7" t="s">
        <v>41</v>
      </c>
      <c r="B35" s="5"/>
      <c r="C35" s="5"/>
      <c r="D35" s="5" t="s">
        <v>35</v>
      </c>
      <c r="F35" s="6"/>
      <c r="P35" s="6">
        <v>33</v>
      </c>
      <c r="Q35" s="1">
        <v>0.7</v>
      </c>
      <c r="R35" s="1">
        <v>8</v>
      </c>
      <c r="S35" s="1">
        <f>R35/Q35</f>
        <v>11.428571428571429</v>
      </c>
      <c r="U35" s="6"/>
    </row>
    <row r="36" spans="1:21" s="1" customFormat="1">
      <c r="A36" s="6"/>
      <c r="F36" s="6"/>
      <c r="P36" s="6"/>
      <c r="U36" s="6"/>
    </row>
    <row r="37" spans="1:21" s="1" customFormat="1">
      <c r="A37" s="6"/>
      <c r="F37" s="6"/>
      <c r="P37" s="1" t="s">
        <v>15</v>
      </c>
      <c r="Q37" s="1">
        <f>COUNT(Q3:Q35)</f>
        <v>33</v>
      </c>
      <c r="R37" s="1">
        <f>COUNT(R3:R35)</f>
        <v>33</v>
      </c>
      <c r="S37" s="1">
        <f>COUNT(S3:S35)</f>
        <v>33</v>
      </c>
    </row>
    <row r="38" spans="1:21" s="1" customFormat="1">
      <c r="A38" s="6"/>
      <c r="F38" s="6"/>
      <c r="P38" s="1" t="s">
        <v>14</v>
      </c>
      <c r="Q38" s="1">
        <f>SUM(Q3:Q34)/Q37</f>
        <v>0.72575757575757571</v>
      </c>
      <c r="R38" s="1">
        <f>SUM(R3:R34)/R37</f>
        <v>6.9393939393939394</v>
      </c>
      <c r="S38" s="1">
        <f>SUM(S3:S34)/S37</f>
        <v>9.1466589409173142</v>
      </c>
    </row>
    <row r="39" spans="1:21" s="1" customFormat="1">
      <c r="A39" s="6"/>
      <c r="F39" s="6"/>
      <c r="P39" s="1" t="s">
        <v>43</v>
      </c>
      <c r="Q39" s="1">
        <f>STDEVA(Q3:Q34)</f>
        <v>0.13940216536939967</v>
      </c>
      <c r="R39" s="1">
        <f>STDEVA(R3:R34)</f>
        <v>3.1531793990479904</v>
      </c>
      <c r="S39" s="1">
        <f>STDEVA(S3:S34)</f>
        <v>3.40699766991778</v>
      </c>
    </row>
    <row r="40" spans="1:21" s="1" customFormat="1">
      <c r="A40" s="6"/>
      <c r="F40" s="6"/>
      <c r="P40" s="1" t="s">
        <v>42</v>
      </c>
      <c r="Q40" s="1">
        <f>Q39/SQRT(Q37)</f>
        <v>2.4266802182653653E-2</v>
      </c>
      <c r="R40" s="1">
        <f>R39/SQRT(R37)</f>
        <v>0.54889807859407014</v>
      </c>
      <c r="S40" s="1">
        <f>S39/SQRT(S37)</f>
        <v>0.5930821682258115</v>
      </c>
    </row>
    <row r="41" spans="1:21" s="1" customFormat="1">
      <c r="F41" s="6"/>
    </row>
    <row r="42" spans="1:21" s="1" customFormat="1">
      <c r="F42" s="6"/>
    </row>
    <row r="43" spans="1:21" s="1" customFormat="1">
      <c r="F43" s="6"/>
    </row>
    <row r="44" spans="1:21" s="1" customFormat="1">
      <c r="F44" s="6"/>
    </row>
    <row r="45" spans="1:21" s="1" customFormat="1">
      <c r="F45" s="6"/>
    </row>
    <row r="46" spans="1:21" s="1" customFormat="1">
      <c r="A46" s="6"/>
      <c r="F46" s="6"/>
    </row>
    <row r="47" spans="1:21" s="1" customFormat="1">
      <c r="A47" s="6"/>
      <c r="F47" s="6"/>
    </row>
    <row r="48" spans="1:21" s="1" customFormat="1">
      <c r="A48" s="6"/>
      <c r="F48" s="6"/>
    </row>
    <row r="49" spans="1:6" s="1" customFormat="1">
      <c r="A49" s="6"/>
      <c r="F49" s="6"/>
    </row>
    <row r="50" spans="1:6" s="1" customFormat="1">
      <c r="A50" s="6"/>
      <c r="F50" s="6"/>
    </row>
    <row r="51" spans="1:6" s="1" customFormat="1">
      <c r="A51" s="6"/>
      <c r="F51" s="6"/>
    </row>
    <row r="52" spans="1:6" s="1" customFormat="1">
      <c r="A52" s="6"/>
      <c r="F52" s="6"/>
    </row>
    <row r="53" spans="1:6" s="1" customFormat="1">
      <c r="A53" s="6"/>
      <c r="F53" s="6"/>
    </row>
    <row r="54" spans="1:6" s="1" customFormat="1">
      <c r="A54" s="6"/>
      <c r="F54" s="6"/>
    </row>
    <row r="55" spans="1:6" s="1" customFormat="1">
      <c r="A55" s="6"/>
      <c r="F55" s="6"/>
    </row>
    <row r="56" spans="1:6" s="1" customFormat="1">
      <c r="A56" s="6"/>
      <c r="F56" s="6"/>
    </row>
    <row r="57" spans="1:6" s="1" customFormat="1">
      <c r="A57" s="6"/>
      <c r="F57" s="6"/>
    </row>
    <row r="58" spans="1:6" s="1" customFormat="1">
      <c r="A58" s="6"/>
      <c r="F58" s="6"/>
    </row>
    <row r="59" spans="1:6" s="1" customFormat="1">
      <c r="A59" s="6"/>
      <c r="F59" s="6"/>
    </row>
    <row r="60" spans="1:6" s="1" customFormat="1">
      <c r="A60" s="6"/>
      <c r="F60" s="6"/>
    </row>
    <row r="66" spans="1:1" s="1" customFormat="1">
      <c r="A66" s="6"/>
    </row>
  </sheetData>
  <mergeCells count="6">
    <mergeCell ref="B1:D1"/>
    <mergeCell ref="G1:I1"/>
    <mergeCell ref="L1:N1"/>
    <mergeCell ref="Q1:S1"/>
    <mergeCell ref="V1:X1"/>
    <mergeCell ref="G25:I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Fig2b</vt:lpstr>
      <vt:lpstr>Fig2c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2021-04-07T10:29:26Z</dcterms:created>
  <dcterms:modified xsi:type="dcterms:W3CDTF">2021-04-07T10:34:08Z</dcterms:modified>
</cp:coreProperties>
</file>