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kuya/Desktop/Source data /"/>
    </mc:Choice>
  </mc:AlternateContent>
  <xr:revisionPtr revIDLastSave="0" documentId="13_ncr:1_{E28A9358-7121-064E-BD8B-BA9ED6F723EB}" xr6:coauthVersionLast="47" xr6:coauthVersionMax="47" xr10:uidLastSave="{00000000-0000-0000-0000-000000000000}"/>
  <bookViews>
    <workbookView xWindow="0" yWindow="460" windowWidth="35840" windowHeight="20620" activeTab="4" xr2:uid="{B31FCBB7-7B5C-294D-A977-7A1F1FD1726D}"/>
  </bookViews>
  <sheets>
    <sheet name="SFig.1e" sheetId="9" r:id="rId1"/>
    <sheet name="SFig. 3e" sheetId="16" r:id="rId2"/>
    <sheet name="SFig. 4b" sheetId="8" r:id="rId3"/>
    <sheet name="SFig. 4c" sheetId="10" r:id="rId4"/>
    <sheet name="SFig. 11b" sheetId="17" r:id="rId5"/>
    <sheet name="SFig. 12b" sheetId="7" r:id="rId6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7" i="16" l="1"/>
  <c r="C47" i="16"/>
  <c r="D45" i="16"/>
  <c r="D46" i="16"/>
  <c r="C46" i="16"/>
  <c r="B46" i="16"/>
  <c r="C45" i="16"/>
  <c r="B45" i="16"/>
  <c r="K46" i="7" l="1"/>
  <c r="D32" i="9" l="1"/>
  <c r="E32" i="9"/>
  <c r="F32" i="9"/>
  <c r="G32" i="9"/>
  <c r="H32" i="9"/>
  <c r="I32" i="9"/>
  <c r="J32" i="9"/>
  <c r="K32" i="9"/>
  <c r="L32" i="9"/>
  <c r="M32" i="9"/>
  <c r="N32" i="9"/>
  <c r="C32" i="9"/>
  <c r="B31" i="9"/>
  <c r="C31" i="9"/>
  <c r="D31" i="9"/>
  <c r="E31" i="9"/>
  <c r="F31" i="9"/>
  <c r="G31" i="9"/>
  <c r="H31" i="9"/>
  <c r="I31" i="9"/>
  <c r="K31" i="9"/>
  <c r="L31" i="9"/>
  <c r="M31" i="9"/>
  <c r="N31" i="9"/>
  <c r="J31" i="9"/>
  <c r="D45" i="10" l="1"/>
  <c r="C45" i="10"/>
  <c r="B45" i="10"/>
  <c r="D44" i="10"/>
  <c r="C44" i="10"/>
  <c r="B44" i="10"/>
  <c r="L29" i="9"/>
  <c r="M29" i="9"/>
  <c r="N29" i="9"/>
  <c r="L30" i="9"/>
  <c r="M30" i="9"/>
  <c r="N30" i="9"/>
  <c r="H29" i="9"/>
  <c r="I29" i="9"/>
  <c r="J29" i="9"/>
  <c r="K29" i="9"/>
  <c r="H30" i="9"/>
  <c r="I30" i="9"/>
  <c r="J30" i="9"/>
  <c r="K30" i="9"/>
  <c r="D29" i="9"/>
  <c r="E29" i="9"/>
  <c r="F29" i="9"/>
  <c r="G29" i="9"/>
  <c r="D30" i="9"/>
  <c r="E30" i="9"/>
  <c r="F30" i="9"/>
  <c r="G30" i="9"/>
  <c r="C30" i="9"/>
  <c r="B30" i="9"/>
  <c r="C29" i="9"/>
  <c r="B29" i="9"/>
  <c r="C45" i="8"/>
  <c r="D45" i="8"/>
  <c r="B45" i="8"/>
  <c r="C44" i="8"/>
  <c r="D44" i="8"/>
  <c r="B44" i="8"/>
  <c r="B36" i="7"/>
  <c r="B38" i="7" s="1"/>
  <c r="C36" i="7"/>
  <c r="C38" i="7" s="1"/>
  <c r="D36" i="7"/>
  <c r="D38" i="7" s="1"/>
  <c r="E36" i="7"/>
  <c r="G36" i="7"/>
  <c r="G38" i="7" s="1"/>
  <c r="H36" i="7"/>
  <c r="H38" i="7" s="1"/>
  <c r="I36" i="7"/>
  <c r="I38" i="7" s="1"/>
  <c r="J36" i="7"/>
  <c r="J38" i="7" s="1"/>
  <c r="B37" i="7"/>
  <c r="L3" i="7" s="1"/>
  <c r="C37" i="7"/>
  <c r="M30" i="7" s="1"/>
  <c r="D37" i="7"/>
  <c r="N7" i="7" s="1"/>
  <c r="E37" i="7"/>
  <c r="O30" i="7" s="1"/>
  <c r="G37" i="7"/>
  <c r="H37" i="7"/>
  <c r="I37" i="7"/>
  <c r="J37" i="7"/>
  <c r="E38" i="7"/>
  <c r="K53" i="7"/>
  <c r="B79" i="7"/>
  <c r="C79" i="7"/>
  <c r="C81" i="7" s="1"/>
  <c r="D79" i="7"/>
  <c r="D81" i="7" s="1"/>
  <c r="F79" i="7"/>
  <c r="F81" i="7" s="1"/>
  <c r="G79" i="7"/>
  <c r="G81" i="7" s="1"/>
  <c r="H79" i="7"/>
  <c r="H81" i="7" s="1"/>
  <c r="B80" i="7"/>
  <c r="J47" i="7" s="1"/>
  <c r="C80" i="7"/>
  <c r="D80" i="7"/>
  <c r="L47" i="7" s="1"/>
  <c r="F80" i="7"/>
  <c r="G80" i="7"/>
  <c r="H80" i="7"/>
  <c r="B81" i="7"/>
  <c r="K47" i="7" l="1"/>
  <c r="O28" i="7"/>
  <c r="O26" i="7"/>
  <c r="O25" i="7"/>
  <c r="O21" i="7"/>
  <c r="O18" i="7"/>
  <c r="O24" i="7"/>
  <c r="O27" i="7"/>
  <c r="O19" i="7"/>
  <c r="O17" i="7"/>
  <c r="L68" i="7"/>
  <c r="L66" i="7"/>
  <c r="L49" i="7"/>
  <c r="K66" i="7"/>
  <c r="L48" i="7"/>
  <c r="L65" i="7"/>
  <c r="L46" i="7"/>
  <c r="K65" i="7"/>
  <c r="L61" i="7"/>
  <c r="L60" i="7"/>
  <c r="L58" i="7"/>
  <c r="L56" i="7"/>
  <c r="L73" i="7"/>
  <c r="L54" i="7"/>
  <c r="L72" i="7"/>
  <c r="K54" i="7"/>
  <c r="O33" i="7"/>
  <c r="L70" i="7"/>
  <c r="L53" i="7"/>
  <c r="O31" i="7"/>
  <c r="O16" i="7"/>
  <c r="L30" i="7"/>
  <c r="O29" i="7"/>
  <c r="J72" i="7"/>
  <c r="J60" i="7"/>
  <c r="J48" i="7"/>
  <c r="O13" i="7"/>
  <c r="O12" i="7"/>
  <c r="K70" i="7"/>
  <c r="J65" i="7"/>
  <c r="K58" i="7"/>
  <c r="J53" i="7"/>
  <c r="O23" i="7"/>
  <c r="O11" i="7"/>
  <c r="J77" i="7"/>
  <c r="J70" i="7"/>
  <c r="L64" i="7"/>
  <c r="J58" i="7"/>
  <c r="L52" i="7"/>
  <c r="J46" i="7"/>
  <c r="O34" i="7"/>
  <c r="O22" i="7"/>
  <c r="O10" i="7"/>
  <c r="J76" i="7"/>
  <c r="L69" i="7"/>
  <c r="J64" i="7"/>
  <c r="L57" i="7"/>
  <c r="J52" i="7"/>
  <c r="O9" i="7"/>
  <c r="L74" i="7"/>
  <c r="K69" i="7"/>
  <c r="L62" i="7"/>
  <c r="K57" i="7"/>
  <c r="L50" i="7"/>
  <c r="O32" i="7"/>
  <c r="O20" i="7"/>
  <c r="O8" i="7"/>
  <c r="K74" i="7"/>
  <c r="J69" i="7"/>
  <c r="K62" i="7"/>
  <c r="J57" i="7"/>
  <c r="K50" i="7"/>
  <c r="O7" i="7"/>
  <c r="J74" i="7"/>
  <c r="J62" i="7"/>
  <c r="J50" i="7"/>
  <c r="O6" i="7"/>
  <c r="O5" i="7"/>
  <c r="J68" i="7"/>
  <c r="J56" i="7"/>
  <c r="K73" i="7"/>
  <c r="K61" i="7"/>
  <c r="K49" i="7"/>
  <c r="O4" i="7"/>
  <c r="J73" i="7"/>
  <c r="J61" i="7"/>
  <c r="J49" i="7"/>
  <c r="O15" i="7"/>
  <c r="J66" i="7"/>
  <c r="J54" i="7"/>
  <c r="O14" i="7"/>
  <c r="N26" i="7"/>
  <c r="N23" i="7"/>
  <c r="N20" i="7"/>
  <c r="N17" i="7"/>
  <c r="N14" i="7"/>
  <c r="N11" i="7"/>
  <c r="N8" i="7"/>
  <c r="N5" i="7"/>
  <c r="M29" i="7"/>
  <c r="M26" i="7"/>
  <c r="M23" i="7"/>
  <c r="M20" i="7"/>
  <c r="M17" i="7"/>
  <c r="M14" i="7"/>
  <c r="M11" i="7"/>
  <c r="M8" i="7"/>
  <c r="M5" i="7"/>
  <c r="L29" i="7"/>
  <c r="L26" i="7"/>
  <c r="L23" i="7"/>
  <c r="L20" i="7"/>
  <c r="L17" i="7"/>
  <c r="L14" i="7"/>
  <c r="L11" i="7"/>
  <c r="L8" i="7"/>
  <c r="L5" i="7"/>
  <c r="N22" i="7"/>
  <c r="N4" i="7"/>
  <c r="N25" i="7"/>
  <c r="N19" i="7"/>
  <c r="M25" i="7"/>
  <c r="M19" i="7"/>
  <c r="M13" i="7"/>
  <c r="K72" i="7"/>
  <c r="K68" i="7"/>
  <c r="K64" i="7"/>
  <c r="K60" i="7"/>
  <c r="K56" i="7"/>
  <c r="K52" i="7"/>
  <c r="K48" i="7"/>
  <c r="L28" i="7"/>
  <c r="L25" i="7"/>
  <c r="L22" i="7"/>
  <c r="L19" i="7"/>
  <c r="L16" i="7"/>
  <c r="L13" i="7"/>
  <c r="L10" i="7"/>
  <c r="L7" i="7"/>
  <c r="L4" i="7"/>
  <c r="N28" i="7"/>
  <c r="N16" i="7"/>
  <c r="M22" i="7"/>
  <c r="M16" i="7"/>
  <c r="M31" i="7"/>
  <c r="O3" i="7"/>
  <c r="N13" i="7"/>
  <c r="M4" i="7"/>
  <c r="L75" i="7"/>
  <c r="L71" i="7"/>
  <c r="L67" i="7"/>
  <c r="L63" i="7"/>
  <c r="L59" i="7"/>
  <c r="L55" i="7"/>
  <c r="L51" i="7"/>
  <c r="L31" i="7"/>
  <c r="N27" i="7"/>
  <c r="N24" i="7"/>
  <c r="N21" i="7"/>
  <c r="N18" i="7"/>
  <c r="N15" i="7"/>
  <c r="N12" i="7"/>
  <c r="N9" i="7"/>
  <c r="N6" i="7"/>
  <c r="N3" i="7"/>
  <c r="N10" i="7"/>
  <c r="L32" i="7"/>
  <c r="M7" i="7"/>
  <c r="K75" i="7"/>
  <c r="K71" i="7"/>
  <c r="K67" i="7"/>
  <c r="K63" i="7"/>
  <c r="K59" i="7"/>
  <c r="K55" i="7"/>
  <c r="K51" i="7"/>
  <c r="M27" i="7"/>
  <c r="M24" i="7"/>
  <c r="M21" i="7"/>
  <c r="M18" i="7"/>
  <c r="M15" i="7"/>
  <c r="M12" i="7"/>
  <c r="M9" i="7"/>
  <c r="M6" i="7"/>
  <c r="M3" i="7"/>
  <c r="M28" i="7"/>
  <c r="M10" i="7"/>
  <c r="J75" i="7"/>
  <c r="J71" i="7"/>
  <c r="J67" i="7"/>
  <c r="J63" i="7"/>
  <c r="J59" i="7"/>
  <c r="J55" i="7"/>
  <c r="J51" i="7"/>
  <c r="L27" i="7"/>
  <c r="L24" i="7"/>
  <c r="L21" i="7"/>
  <c r="L18" i="7"/>
  <c r="L15" i="7"/>
  <c r="L12" i="7"/>
  <c r="L9" i="7"/>
  <c r="L6" i="7"/>
  <c r="J80" i="7" l="1"/>
  <c r="L79" i="7"/>
  <c r="L81" i="7" s="1"/>
  <c r="K80" i="7"/>
  <c r="L36" i="7"/>
  <c r="L38" i="7" s="1"/>
  <c r="L80" i="7"/>
  <c r="J79" i="7"/>
  <c r="J81" i="7" s="1"/>
  <c r="K79" i="7"/>
  <c r="K81" i="7" s="1"/>
  <c r="N37" i="7"/>
  <c r="N36" i="7"/>
  <c r="N38" i="7" s="1"/>
  <c r="L37" i="7"/>
  <c r="M36" i="7"/>
  <c r="M38" i="7" s="1"/>
  <c r="M37" i="7"/>
  <c r="O36" i="7"/>
  <c r="O38" i="7" s="1"/>
  <c r="O37" i="7"/>
</calcChain>
</file>

<file path=xl/sharedStrings.xml><?xml version="1.0" encoding="utf-8"?>
<sst xmlns="http://schemas.openxmlformats.org/spreadsheetml/2006/main" count="196" uniqueCount="76">
  <si>
    <t>Col-0</t>
  </si>
  <si>
    <t>cap-h2-2</t>
    <phoneticPr fontId="1"/>
  </si>
  <si>
    <t>Average</t>
    <phoneticPr fontId="1"/>
  </si>
  <si>
    <t>SE</t>
    <phoneticPr fontId="1"/>
  </si>
  <si>
    <t>N number</t>
    <phoneticPr fontId="1"/>
  </si>
  <si>
    <t>Genotype</t>
    <phoneticPr fontId="1"/>
  </si>
  <si>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value (ttest, vs Col-0)</t>
    </r>
    <phoneticPr fontId="1"/>
  </si>
  <si>
    <t>crwn1/4</t>
    <phoneticPr fontId="1"/>
  </si>
  <si>
    <t>Treatment</t>
    <phoneticPr fontId="1"/>
  </si>
  <si>
    <r>
      <t xml:space="preserve">**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>&lt;0.01</t>
    </r>
    <phoneticPr fontId="1"/>
  </si>
  <si>
    <r>
      <t xml:space="preserve">cap-h2-2 </t>
    </r>
    <r>
      <rPr>
        <sz val="12"/>
        <color theme="1"/>
        <rFont val="Calibri"/>
        <family val="2"/>
      </rPr>
      <t>vs</t>
    </r>
    <r>
      <rPr>
        <i/>
        <sz val="12"/>
        <color theme="1"/>
        <rFont val="Calibri"/>
        <family val="2"/>
      </rPr>
      <t xml:space="preserve"> crwn1/4</t>
    </r>
    <phoneticPr fontId="1"/>
  </si>
  <si>
    <t>insignificant</t>
  </si>
  <si>
    <r>
      <t xml:space="preserve">Col-0 vs </t>
    </r>
    <r>
      <rPr>
        <i/>
        <sz val="12"/>
        <color theme="1"/>
        <rFont val="Calibri"/>
        <family val="2"/>
      </rPr>
      <t>crwn1/4</t>
    </r>
    <phoneticPr fontId="1"/>
  </si>
  <si>
    <r>
      <t>Col-0 vs c</t>
    </r>
    <r>
      <rPr>
        <i/>
        <sz val="12"/>
        <color theme="1"/>
        <rFont val="Calibri"/>
        <family val="2"/>
      </rPr>
      <t>ap-h2-2</t>
    </r>
    <phoneticPr fontId="1"/>
  </si>
  <si>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>-value</t>
    </r>
    <phoneticPr fontId="1"/>
  </si>
  <si>
    <t>Q statistic</t>
  </si>
  <si>
    <t>Tukey HSD inferfence </t>
    <phoneticPr fontId="1"/>
  </si>
  <si>
    <t>Tukey HSD </t>
  </si>
  <si>
    <t>Treatments pair </t>
    <phoneticPr fontId="1"/>
  </si>
  <si>
    <t>total</t>
  </si>
  <si>
    <t>error</t>
  </si>
  <si>
    <t>treatment</t>
  </si>
  <si>
    <r>
      <rPr>
        <i/>
        <sz val="12"/>
        <color rgb="FF000000"/>
        <rFont val="Calibri"/>
        <family val="2"/>
      </rPr>
      <t>p</t>
    </r>
    <r>
      <rPr>
        <sz val="12"/>
        <color rgb="FF000000"/>
        <rFont val="Calibri"/>
        <family val="2"/>
      </rPr>
      <t>-value </t>
    </r>
    <phoneticPr fontId="1"/>
  </si>
  <si>
    <t>F statistic</t>
  </si>
  <si>
    <t>Mean square </t>
    <phoneticPr fontId="1"/>
  </si>
  <si>
    <t>Degrees of freedom</t>
    <phoneticPr fontId="1"/>
  </si>
  <si>
    <t>Sum of squares</t>
    <phoneticPr fontId="1"/>
  </si>
  <si>
    <t>Source</t>
    <phoneticPr fontId="1"/>
  </si>
  <si>
    <t>One-way ANOVA</t>
    <phoneticPr fontId="1"/>
  </si>
  <si>
    <t>Ratio</t>
    <phoneticPr fontId="1"/>
  </si>
  <si>
    <r>
      <t xml:space="preserve">Ws vs </t>
    </r>
    <r>
      <rPr>
        <i/>
        <sz val="12"/>
        <color theme="1"/>
        <rFont val="Calibri"/>
        <family val="2"/>
      </rPr>
      <t>sun1/2</t>
    </r>
    <phoneticPr fontId="1"/>
  </si>
  <si>
    <r>
      <t xml:space="preserve">Col-0 vs </t>
    </r>
    <r>
      <rPr>
        <i/>
        <sz val="12"/>
        <color theme="1"/>
        <rFont val="Calibri"/>
        <family val="2"/>
      </rPr>
      <t>sun1/2</t>
    </r>
    <phoneticPr fontId="1"/>
  </si>
  <si>
    <t>Col-0 vs Ws</t>
    <phoneticPr fontId="1"/>
  </si>
  <si>
    <t>sun1/2</t>
    <phoneticPr fontId="1"/>
  </si>
  <si>
    <t>Ws</t>
    <phoneticPr fontId="1"/>
  </si>
  <si>
    <t>0 μM zeocin</t>
    <phoneticPr fontId="1"/>
  </si>
  <si>
    <t>Col-0</t>
    <phoneticPr fontId="1"/>
  </si>
  <si>
    <t>2.5 μM zeocin</t>
    <phoneticPr fontId="1"/>
  </si>
  <si>
    <t>crwn1/4</t>
  </si>
  <si>
    <t>Number of CENH3 signals</t>
    <phoneticPr fontId="1"/>
  </si>
  <si>
    <t>Absolute value</t>
    <phoneticPr fontId="1"/>
  </si>
  <si>
    <t>Comparison</t>
    <phoneticPr fontId="1"/>
  </si>
  <si>
    <r>
      <t xml:space="preserve">Col-0 vs </t>
    </r>
    <r>
      <rPr>
        <i/>
        <sz val="12"/>
        <color theme="1"/>
        <rFont val="Calibri"/>
        <family val="2"/>
      </rPr>
      <t>cap-h2-2</t>
    </r>
    <r>
      <rPr>
        <sz val="12"/>
        <color theme="1"/>
        <rFont val="Calibri"/>
        <family val="2"/>
      </rPr>
      <t xml:space="preserve">  </t>
    </r>
    <phoneticPr fontId="1"/>
  </si>
  <si>
    <t>cap-g2-1</t>
    <phoneticPr fontId="1"/>
  </si>
  <si>
    <t>cap-d3-1</t>
    <phoneticPr fontId="1"/>
  </si>
  <si>
    <r>
      <t xml:space="preserve">CAP-H2-GFP in </t>
    </r>
    <r>
      <rPr>
        <i/>
        <sz val="12"/>
        <color theme="1"/>
        <rFont val="Calibri"/>
        <family val="2"/>
      </rPr>
      <t>cap-h2-2</t>
    </r>
    <phoneticPr fontId="1"/>
  </si>
  <si>
    <t>#1</t>
    <phoneticPr fontId="1"/>
  </si>
  <si>
    <t>#3</t>
    <phoneticPr fontId="1"/>
  </si>
  <si>
    <t>#5</t>
    <phoneticPr fontId="1"/>
  </si>
  <si>
    <r>
      <t xml:space="preserve">CAP-G2-GFP in </t>
    </r>
    <r>
      <rPr>
        <i/>
        <sz val="12"/>
        <color theme="1"/>
        <rFont val="Calibri"/>
        <family val="2"/>
      </rPr>
      <t>cap-g2-1</t>
    </r>
    <phoneticPr fontId="1"/>
  </si>
  <si>
    <t>#6</t>
    <phoneticPr fontId="1"/>
  </si>
  <si>
    <t>#7</t>
    <phoneticPr fontId="1"/>
  </si>
  <si>
    <t>#4</t>
    <phoneticPr fontId="1"/>
  </si>
  <si>
    <r>
      <t xml:space="preserve">CAP-D3-GFP in </t>
    </r>
    <r>
      <rPr>
        <i/>
        <sz val="12"/>
        <color theme="1"/>
        <rFont val="Calibri"/>
        <family val="2"/>
      </rPr>
      <t>cap-d3-1</t>
    </r>
    <phoneticPr fontId="1"/>
  </si>
  <si>
    <r>
      <t xml:space="preserve">Col-0 vs </t>
    </r>
    <r>
      <rPr>
        <i/>
        <sz val="12"/>
        <color theme="1"/>
        <rFont val="Calibri"/>
        <family val="2"/>
      </rPr>
      <t>cap-h2 crwn1/4</t>
    </r>
    <phoneticPr fontId="1"/>
  </si>
  <si>
    <r>
      <t xml:space="preserve">cap-h2-2 </t>
    </r>
    <r>
      <rPr>
        <sz val="12"/>
        <color theme="1"/>
        <rFont val="Calibri"/>
        <family val="2"/>
      </rPr>
      <t>vs</t>
    </r>
    <r>
      <rPr>
        <i/>
        <sz val="12"/>
        <color theme="1"/>
        <rFont val="Calibri"/>
        <family val="2"/>
      </rPr>
      <t xml:space="preserve"> cap-h2 crwn1/4</t>
    </r>
    <phoneticPr fontId="1"/>
  </si>
  <si>
    <r>
      <t xml:space="preserve">crwn1/4 </t>
    </r>
    <r>
      <rPr>
        <sz val="12"/>
        <color theme="1"/>
        <rFont val="Calibri"/>
        <family val="2"/>
      </rPr>
      <t>vs</t>
    </r>
    <r>
      <rPr>
        <i/>
        <sz val="12"/>
        <color theme="1"/>
        <rFont val="Calibri"/>
        <family val="2"/>
      </rPr>
      <t xml:space="preserve"> cap-h2 crwn1/4</t>
    </r>
    <phoneticPr fontId="1"/>
  </si>
  <si>
    <t>cap-h2 crwn1/4</t>
    <phoneticPr fontId="1"/>
  </si>
  <si>
    <t>Fisher’s exact test (two sided)</t>
    <phoneticPr fontId="1"/>
  </si>
  <si>
    <t>p-value</t>
  </si>
  <si>
    <t>Relative position of nucleolus
 in the nucleus (a.u.)</t>
    <phoneticPr fontId="1"/>
  </si>
  <si>
    <t>0h</t>
  </si>
  <si>
    <t>1h</t>
  </si>
  <si>
    <t>3h</t>
  </si>
  <si>
    <r>
      <t xml:space="preserve">1 </t>
    </r>
    <r>
      <rPr>
        <sz val="12"/>
        <color rgb="FF000000"/>
        <rFont val="Times New Roman"/>
        <family val="1"/>
      </rPr>
      <t>≤</t>
    </r>
    <r>
      <rPr>
        <sz val="12"/>
        <color rgb="FF000000"/>
        <rFont val="Calibri"/>
        <family val="2"/>
      </rPr>
      <t xml:space="preserve"> to &lt; 2</t>
    </r>
  </si>
  <si>
    <r>
      <t xml:space="preserve">2 </t>
    </r>
    <r>
      <rPr>
        <sz val="12"/>
        <color rgb="FF000000"/>
        <rFont val="Times New Roman"/>
        <family val="1"/>
      </rPr>
      <t>≤</t>
    </r>
  </si>
  <si>
    <r>
      <t xml:space="preserve">-1 </t>
    </r>
    <r>
      <rPr>
        <sz val="12"/>
        <color rgb="FF000000"/>
        <rFont val="Times New Roman"/>
        <family val="1"/>
      </rPr>
      <t>≥</t>
    </r>
    <r>
      <rPr>
        <sz val="12"/>
        <color rgb="FF000000"/>
        <rFont val="Calibri"/>
        <family val="2"/>
      </rPr>
      <t xml:space="preserve"> to &gt; -2</t>
    </r>
  </si>
  <si>
    <r>
      <t xml:space="preserve">-2 </t>
    </r>
    <r>
      <rPr>
        <sz val="12"/>
        <color rgb="FF000000"/>
        <rFont val="Times New Roman"/>
        <family val="1"/>
      </rPr>
      <t>≥</t>
    </r>
  </si>
  <si>
    <t>Zeocin treatment</t>
    <phoneticPr fontId="1"/>
  </si>
  <si>
    <r>
      <t>vs</t>
    </r>
    <r>
      <rPr>
        <i/>
        <sz val="12"/>
        <color rgb="FF000000"/>
        <rFont val="Calibri"/>
        <family val="2"/>
      </rPr>
      <t xml:space="preserve"> cap-h2 crwn1/4</t>
    </r>
    <phoneticPr fontId="1"/>
  </si>
  <si>
    <r>
      <t xml:space="preserve">vs </t>
    </r>
    <r>
      <rPr>
        <i/>
        <sz val="12"/>
        <color rgb="FF000000"/>
        <rFont val="Calibri"/>
        <family val="2"/>
      </rPr>
      <t>crwn1/4</t>
    </r>
    <phoneticPr fontId="1"/>
  </si>
  <si>
    <r>
      <t xml:space="preserve">vs </t>
    </r>
    <r>
      <rPr>
        <i/>
        <sz val="12"/>
        <color rgb="FF000000"/>
        <rFont val="Calibri"/>
        <family val="2"/>
      </rPr>
      <t>cap-h2</t>
    </r>
    <phoneticPr fontId="1"/>
  </si>
  <si>
    <t>Total</t>
    <phoneticPr fontId="1"/>
  </si>
  <si>
    <t>Up-regulated genes</t>
    <phoneticPr fontId="1"/>
  </si>
  <si>
    <t>Log2 fold change</t>
    <phoneticPr fontId="1"/>
  </si>
  <si>
    <t>Down-regulated genes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</si>
</sst>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"/>
    <numFmt numFmtId="177" formatCode="0.000_);[Red]\(0.000\)"/>
    <numFmt numFmtId="178" formatCode="0.0000_);[Red]\(0.0000\)"/>
    <numFmt numFmtId="179" formatCode="0.0"/>
    <numFmt numFmtId="180" formatCode="0.00.E+00"/>
  </numFmts>
  <fonts count="9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Calibri"/>
      <family val="2"/>
    </font>
    <font>
      <i/>
      <sz val="12"/>
      <color theme="1"/>
      <name val="Calibri"/>
      <family val="2"/>
    </font>
    <font>
      <sz val="12"/>
      <color rgb="FF000000"/>
      <name val="Calibri"/>
      <family val="2"/>
    </font>
    <font>
      <i/>
      <sz val="12"/>
      <color rgb="FF000000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178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1" fontId="4" fillId="0" borderId="0" xfId="0" applyNumberFormat="1" applyFont="1" applyAlignment="1">
      <alignment horizontal="center"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/>
    <xf numFmtId="2" fontId="2" fillId="0" borderId="0" xfId="0" applyNumberFormat="1" applyFont="1" applyAlignment="1"/>
    <xf numFmtId="1" fontId="2" fillId="0" borderId="0" xfId="0" applyNumberFormat="1" applyFont="1" applyAlignment="1"/>
    <xf numFmtId="0" fontId="2" fillId="0" borderId="0" xfId="0" applyFont="1" applyAlignment="1">
      <alignment horizontal="center" vertical="center"/>
    </xf>
    <xf numFmtId="179" fontId="2" fillId="0" borderId="0" xfId="0" applyNumberFormat="1" applyFont="1">
      <alignment vertical="center"/>
    </xf>
    <xf numFmtId="11" fontId="6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1" fontId="2" fillId="0" borderId="0" xfId="0" applyNumberFormat="1" applyFont="1">
      <alignment vertical="center"/>
    </xf>
    <xf numFmtId="0" fontId="2" fillId="0" borderId="0" xfId="0" applyNumberFormat="1" applyFont="1">
      <alignment vertical="center"/>
    </xf>
    <xf numFmtId="18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99629-77E4-9542-BB0F-BD2AE589143D}">
  <dimension ref="A1:N32"/>
  <sheetViews>
    <sheetView workbookViewId="0">
      <selection activeCell="F39" sqref="F39"/>
    </sheetView>
  </sheetViews>
  <sheetFormatPr baseColWidth="10" defaultRowHeight="16"/>
  <cols>
    <col min="1" max="2" width="10.7109375" style="1"/>
    <col min="3" max="3" width="11.140625" style="1" bestFit="1" customWidth="1"/>
    <col min="4" max="16384" width="10.7109375" style="1"/>
  </cols>
  <sheetData>
    <row r="1" spans="1:14">
      <c r="F1" s="31" t="s">
        <v>45</v>
      </c>
      <c r="G1" s="31"/>
      <c r="H1" s="31"/>
      <c r="I1" s="31" t="s">
        <v>49</v>
      </c>
      <c r="J1" s="31"/>
      <c r="K1" s="31"/>
      <c r="L1" s="31" t="s">
        <v>53</v>
      </c>
      <c r="M1" s="31"/>
      <c r="N1" s="31"/>
    </row>
    <row r="2" spans="1:14">
      <c r="A2" s="1" t="s">
        <v>5</v>
      </c>
      <c r="B2" s="1" t="s">
        <v>0</v>
      </c>
      <c r="C2" s="5" t="s">
        <v>1</v>
      </c>
      <c r="D2" s="5" t="s">
        <v>43</v>
      </c>
      <c r="E2" s="5" t="s">
        <v>44</v>
      </c>
      <c r="F2" s="5" t="s">
        <v>46</v>
      </c>
      <c r="G2" s="5" t="s">
        <v>47</v>
      </c>
      <c r="H2" s="5" t="s">
        <v>48</v>
      </c>
      <c r="I2" s="5" t="s">
        <v>48</v>
      </c>
      <c r="J2" s="5" t="s">
        <v>50</v>
      </c>
      <c r="K2" s="5" t="s">
        <v>51</v>
      </c>
      <c r="L2" s="5" t="s">
        <v>46</v>
      </c>
      <c r="M2" s="5" t="s">
        <v>47</v>
      </c>
      <c r="N2" s="5" t="s">
        <v>52</v>
      </c>
    </row>
    <row r="3" spans="1:14">
      <c r="B3" s="2">
        <v>0.55555555555555558</v>
      </c>
      <c r="C3" s="2">
        <v>0.8</v>
      </c>
      <c r="D3" s="2">
        <v>0.8</v>
      </c>
      <c r="E3" s="2">
        <v>0.88888888888888884</v>
      </c>
      <c r="F3" s="2">
        <v>0.55555555555555558</v>
      </c>
      <c r="G3" s="2">
        <v>0.6</v>
      </c>
      <c r="H3" s="2">
        <v>0.6</v>
      </c>
      <c r="I3" s="2">
        <v>0.7</v>
      </c>
      <c r="J3" s="2">
        <v>0.5</v>
      </c>
      <c r="K3" s="2">
        <v>0.55555555555555558</v>
      </c>
      <c r="L3" s="2">
        <v>0.5</v>
      </c>
      <c r="M3" s="2">
        <v>0.5</v>
      </c>
      <c r="N3" s="2">
        <v>0.55555555555555558</v>
      </c>
    </row>
    <row r="4" spans="1:14">
      <c r="B4" s="2">
        <v>0.5</v>
      </c>
      <c r="C4" s="2">
        <v>0.8</v>
      </c>
      <c r="D4" s="2">
        <v>0.8</v>
      </c>
      <c r="E4" s="2">
        <v>1</v>
      </c>
      <c r="F4" s="2">
        <v>0.55555555555555558</v>
      </c>
      <c r="G4" s="2">
        <v>0.55555555555555558</v>
      </c>
      <c r="H4" s="2">
        <v>0.55555555555555558</v>
      </c>
      <c r="I4" s="2">
        <v>0.6</v>
      </c>
      <c r="J4" s="2">
        <v>0.7</v>
      </c>
      <c r="K4" s="2">
        <v>0.6</v>
      </c>
      <c r="L4" s="2">
        <v>0.6</v>
      </c>
      <c r="M4" s="2">
        <v>0.66666666666666663</v>
      </c>
      <c r="N4" s="2">
        <v>0.5</v>
      </c>
    </row>
    <row r="5" spans="1:14">
      <c r="B5" s="2">
        <v>0.5</v>
      </c>
      <c r="C5" s="2">
        <v>1</v>
      </c>
      <c r="D5" s="2">
        <v>0.7</v>
      </c>
      <c r="E5" s="2">
        <v>1</v>
      </c>
      <c r="F5" s="2">
        <v>0.55555555555555558</v>
      </c>
      <c r="G5" s="2">
        <v>0.6</v>
      </c>
      <c r="H5" s="2">
        <v>0.5</v>
      </c>
      <c r="I5" s="2">
        <v>0.5</v>
      </c>
      <c r="J5" s="2">
        <v>0.55555555555555558</v>
      </c>
      <c r="K5" s="2">
        <v>0.5</v>
      </c>
      <c r="L5" s="2">
        <v>0.5</v>
      </c>
      <c r="M5" s="2">
        <v>0.66666666666666663</v>
      </c>
      <c r="N5" s="2">
        <v>0.55555555555555558</v>
      </c>
    </row>
    <row r="6" spans="1:14">
      <c r="B6" s="2">
        <v>0.7</v>
      </c>
      <c r="C6" s="2">
        <v>0.6</v>
      </c>
      <c r="D6" s="2">
        <v>1</v>
      </c>
      <c r="E6" s="2">
        <v>1</v>
      </c>
      <c r="F6" s="2">
        <v>0.55555555555555558</v>
      </c>
      <c r="G6" s="2">
        <v>0.5</v>
      </c>
      <c r="H6" s="2">
        <v>0.7</v>
      </c>
      <c r="I6" s="2">
        <v>0.6</v>
      </c>
      <c r="J6" s="2">
        <v>0.625</v>
      </c>
      <c r="K6" s="2">
        <v>0.5</v>
      </c>
      <c r="L6" s="2">
        <v>0.7</v>
      </c>
      <c r="M6" s="2">
        <v>0.6</v>
      </c>
      <c r="N6" s="2">
        <v>0.66666666666666663</v>
      </c>
    </row>
    <row r="7" spans="1:14">
      <c r="B7" s="2">
        <v>0.6</v>
      </c>
      <c r="C7" s="2">
        <v>0.5</v>
      </c>
      <c r="D7" s="2">
        <v>1</v>
      </c>
      <c r="E7" s="2">
        <v>0.9</v>
      </c>
      <c r="F7" s="2">
        <v>0.55555555555555558</v>
      </c>
      <c r="G7" s="2">
        <v>0.5</v>
      </c>
      <c r="H7" s="2">
        <v>0.6</v>
      </c>
      <c r="I7" s="2">
        <v>0.6</v>
      </c>
      <c r="J7" s="2">
        <v>0.55555555555555558</v>
      </c>
      <c r="K7" s="2">
        <v>0.55555555555555558</v>
      </c>
      <c r="L7" s="2">
        <v>0.66666666666666663</v>
      </c>
      <c r="M7" s="2">
        <v>0.5</v>
      </c>
      <c r="N7" s="2">
        <v>0.6</v>
      </c>
    </row>
    <row r="8" spans="1:14">
      <c r="B8" s="2">
        <v>0.5</v>
      </c>
      <c r="C8" s="2">
        <v>0.7</v>
      </c>
      <c r="D8" s="2">
        <v>1</v>
      </c>
      <c r="E8" s="2">
        <v>0.9</v>
      </c>
      <c r="F8" s="2">
        <v>0.5</v>
      </c>
      <c r="G8" s="2">
        <v>0.6</v>
      </c>
      <c r="H8" s="2">
        <v>0.6</v>
      </c>
      <c r="I8" s="2">
        <v>0.5</v>
      </c>
      <c r="J8" s="2">
        <v>0.55555555555555558</v>
      </c>
      <c r="K8" s="2">
        <v>0.66666666666666663</v>
      </c>
      <c r="L8" s="2">
        <v>0.5</v>
      </c>
      <c r="M8" s="2">
        <v>0.5</v>
      </c>
      <c r="N8" s="2">
        <v>0.55555555555555558</v>
      </c>
    </row>
    <row r="9" spans="1:14">
      <c r="B9" s="2">
        <v>0.5</v>
      </c>
      <c r="C9" s="2">
        <v>0.77777777777777779</v>
      </c>
      <c r="D9" s="2">
        <v>0.875</v>
      </c>
      <c r="E9" s="2">
        <v>0.8</v>
      </c>
      <c r="F9" s="2">
        <v>0.5</v>
      </c>
      <c r="G9" s="2">
        <v>0.6</v>
      </c>
      <c r="H9" s="2">
        <v>0.55555555555555558</v>
      </c>
      <c r="I9" s="2">
        <v>0.6</v>
      </c>
      <c r="J9" s="2">
        <v>0.5</v>
      </c>
      <c r="K9" s="2">
        <v>0.77777777777777779</v>
      </c>
      <c r="L9" s="2">
        <v>0.55555555555555558</v>
      </c>
      <c r="M9" s="2">
        <v>0.66666666666666663</v>
      </c>
      <c r="N9" s="2">
        <v>0.55555555555555558</v>
      </c>
    </row>
    <row r="10" spans="1:14">
      <c r="B10" s="2">
        <v>0.7</v>
      </c>
      <c r="C10" s="2">
        <v>0.8</v>
      </c>
      <c r="D10" s="2">
        <v>0.8</v>
      </c>
      <c r="E10" s="2">
        <v>1</v>
      </c>
      <c r="F10" s="2">
        <v>0.5</v>
      </c>
      <c r="G10" s="2">
        <v>0.9</v>
      </c>
      <c r="H10" s="2">
        <v>0.6</v>
      </c>
      <c r="I10" s="2">
        <v>0.6</v>
      </c>
      <c r="J10" s="2">
        <v>0.625</v>
      </c>
      <c r="K10" s="2">
        <v>0.66666666666666663</v>
      </c>
      <c r="L10" s="2">
        <v>0.6</v>
      </c>
      <c r="M10" s="2">
        <v>0.5</v>
      </c>
      <c r="N10" s="2">
        <v>0.66666666666666663</v>
      </c>
    </row>
    <row r="11" spans="1:14">
      <c r="B11" s="2">
        <v>0.55555555555555558</v>
      </c>
      <c r="C11" s="2">
        <v>1</v>
      </c>
      <c r="D11" s="2">
        <v>0.88888888888888884</v>
      </c>
      <c r="E11" s="2">
        <v>0.9</v>
      </c>
      <c r="F11" s="2">
        <v>0.6</v>
      </c>
      <c r="G11" s="2">
        <v>0.6</v>
      </c>
      <c r="H11" s="2">
        <v>0.7</v>
      </c>
      <c r="I11" s="2">
        <v>0.7</v>
      </c>
      <c r="J11" s="2">
        <v>0.5</v>
      </c>
      <c r="K11" s="2">
        <v>0.7</v>
      </c>
      <c r="L11" s="2">
        <v>0.6</v>
      </c>
      <c r="M11" s="2">
        <v>0.5</v>
      </c>
      <c r="N11" s="2">
        <v>0.55555555555555558</v>
      </c>
    </row>
    <row r="12" spans="1:14">
      <c r="B12" s="2">
        <v>0.5</v>
      </c>
      <c r="C12" s="2">
        <v>0.9</v>
      </c>
      <c r="D12" s="2">
        <v>0.66666666666666663</v>
      </c>
      <c r="E12" s="2">
        <v>1</v>
      </c>
      <c r="F12" s="2">
        <v>0.6</v>
      </c>
      <c r="G12" s="2">
        <v>0.5</v>
      </c>
      <c r="H12" s="2">
        <v>0.66666666666666663</v>
      </c>
      <c r="I12" s="2">
        <v>0.77777777777777779</v>
      </c>
      <c r="J12" s="2">
        <v>0.7</v>
      </c>
      <c r="K12" s="2">
        <v>0.55555555555555558</v>
      </c>
      <c r="L12" s="2">
        <v>0.6</v>
      </c>
      <c r="M12" s="2">
        <v>0.55555555555555558</v>
      </c>
      <c r="N12" s="2">
        <v>0.6</v>
      </c>
    </row>
    <row r="13" spans="1:14">
      <c r="B13" s="2">
        <v>0.55555555555555558</v>
      </c>
      <c r="C13" s="2">
        <v>0.9</v>
      </c>
      <c r="D13" s="2">
        <v>1</v>
      </c>
      <c r="E13" s="2">
        <v>1</v>
      </c>
      <c r="F13" s="2">
        <v>0.5</v>
      </c>
      <c r="G13" s="2">
        <v>0.6</v>
      </c>
      <c r="H13" s="2">
        <v>0.6</v>
      </c>
      <c r="I13" s="2">
        <v>0.7</v>
      </c>
      <c r="J13" s="2">
        <v>0.55555555555555558</v>
      </c>
      <c r="K13" s="2">
        <v>0.5</v>
      </c>
      <c r="L13" s="2">
        <v>0.6</v>
      </c>
      <c r="M13" s="2">
        <v>0.6</v>
      </c>
      <c r="N13" s="2">
        <v>0.7</v>
      </c>
    </row>
    <row r="14" spans="1:14">
      <c r="B14" s="2">
        <v>0.7</v>
      </c>
      <c r="C14" s="2">
        <v>0.8</v>
      </c>
      <c r="D14" s="2">
        <v>0.9</v>
      </c>
      <c r="E14" s="2">
        <v>1</v>
      </c>
      <c r="F14" s="2">
        <v>0.55555555555555558</v>
      </c>
      <c r="G14" s="2">
        <v>0.7</v>
      </c>
      <c r="H14" s="2">
        <v>0.55555555555555558</v>
      </c>
      <c r="I14" s="2">
        <v>0.5</v>
      </c>
      <c r="J14" s="2">
        <v>0.55555555555555558</v>
      </c>
      <c r="K14" s="2">
        <v>0.55555555555555558</v>
      </c>
      <c r="L14" s="2">
        <v>0.6</v>
      </c>
      <c r="M14" s="2">
        <v>0.5</v>
      </c>
      <c r="N14" s="2">
        <v>0.55555555555555558</v>
      </c>
    </row>
    <row r="15" spans="1:14">
      <c r="B15" s="2">
        <v>0.6</v>
      </c>
      <c r="C15" s="2">
        <v>1</v>
      </c>
      <c r="D15" s="2">
        <v>0.88888888888888884</v>
      </c>
      <c r="E15" s="2">
        <v>1</v>
      </c>
      <c r="F15" s="2">
        <v>0.66666666666666663</v>
      </c>
      <c r="G15" s="2">
        <v>0.6</v>
      </c>
      <c r="H15" s="2">
        <v>0.7</v>
      </c>
      <c r="I15" s="2">
        <v>0.55555555555555558</v>
      </c>
      <c r="J15" s="2">
        <v>0.55555555555555558</v>
      </c>
      <c r="K15" s="2">
        <v>0.5</v>
      </c>
      <c r="L15" s="2">
        <v>0.8</v>
      </c>
      <c r="M15" s="2">
        <v>0.55555555555555558</v>
      </c>
      <c r="N15" s="2">
        <v>0.55555555555555558</v>
      </c>
    </row>
    <row r="16" spans="1:14">
      <c r="B16" s="2">
        <v>0.66666666666666663</v>
      </c>
      <c r="C16" s="2">
        <v>0.66666666666666663</v>
      </c>
      <c r="D16" s="2">
        <v>1</v>
      </c>
      <c r="E16" s="2">
        <v>1</v>
      </c>
      <c r="F16" s="2">
        <v>0.66666666666666663</v>
      </c>
      <c r="G16" s="2">
        <v>0.55555555555555558</v>
      </c>
      <c r="H16" s="2">
        <v>0.6</v>
      </c>
      <c r="I16" s="2">
        <v>0.5</v>
      </c>
      <c r="J16" s="2">
        <v>0.66666666666666663</v>
      </c>
      <c r="K16" s="2">
        <v>0.55555555555555558</v>
      </c>
      <c r="L16" s="2">
        <v>0.5</v>
      </c>
      <c r="M16" s="2">
        <v>0.6</v>
      </c>
      <c r="N16" s="2">
        <v>0.6</v>
      </c>
    </row>
    <row r="17" spans="1:14">
      <c r="B17" s="2">
        <v>0.5</v>
      </c>
      <c r="C17" s="2">
        <v>0.55555555555555558</v>
      </c>
      <c r="D17" s="2">
        <v>1</v>
      </c>
      <c r="E17" s="2">
        <v>1</v>
      </c>
      <c r="F17" s="2">
        <v>0.5</v>
      </c>
      <c r="G17" s="2">
        <v>0.5</v>
      </c>
      <c r="H17" s="2">
        <v>0.7</v>
      </c>
      <c r="I17" s="2">
        <v>0.66666666666666663</v>
      </c>
      <c r="J17" s="2">
        <v>0.7</v>
      </c>
      <c r="K17" s="2">
        <v>0.6</v>
      </c>
      <c r="L17" s="2">
        <v>0.6</v>
      </c>
      <c r="M17" s="2">
        <v>0.7</v>
      </c>
      <c r="N17" s="2">
        <v>0.77777777777777779</v>
      </c>
    </row>
    <row r="18" spans="1:14">
      <c r="B18" s="2">
        <v>0.6</v>
      </c>
      <c r="C18" s="2">
        <v>0.9</v>
      </c>
      <c r="D18" s="2">
        <v>1</v>
      </c>
      <c r="E18" s="2">
        <v>0.66666666666666663</v>
      </c>
      <c r="F18" s="2">
        <v>0.625</v>
      </c>
      <c r="G18" s="2">
        <v>0.55555555555555558</v>
      </c>
      <c r="H18" s="2">
        <v>0.66666666666666663</v>
      </c>
      <c r="I18" s="2">
        <v>0.5</v>
      </c>
      <c r="J18" s="2">
        <v>0.77777777777777779</v>
      </c>
      <c r="K18" s="2">
        <v>0.55555555555555558</v>
      </c>
      <c r="L18" s="2">
        <v>0.5</v>
      </c>
      <c r="M18" s="2">
        <v>0.6</v>
      </c>
      <c r="N18" s="2">
        <v>0.66666666666666663</v>
      </c>
    </row>
    <row r="19" spans="1:14">
      <c r="B19" s="2">
        <v>0.6</v>
      </c>
      <c r="C19" s="2">
        <v>0.88888888888888884</v>
      </c>
      <c r="D19" s="2">
        <v>1</v>
      </c>
      <c r="E19" s="2">
        <v>0.875</v>
      </c>
      <c r="F19" s="2">
        <v>0.66666666666666663</v>
      </c>
      <c r="G19" s="2">
        <v>0.55555555555555558</v>
      </c>
      <c r="H19" s="2">
        <v>0.55555555555555558</v>
      </c>
      <c r="I19" s="2">
        <v>0.6</v>
      </c>
      <c r="J19" s="2">
        <v>0.7</v>
      </c>
      <c r="K19" s="2">
        <v>0.55555555555555558</v>
      </c>
      <c r="L19" s="2">
        <v>0.7</v>
      </c>
      <c r="M19" s="2">
        <v>0.6</v>
      </c>
      <c r="N19" s="2">
        <v>0.5</v>
      </c>
    </row>
    <row r="20" spans="1:14">
      <c r="B20" s="2">
        <v>0.7</v>
      </c>
      <c r="C20" s="2">
        <v>1</v>
      </c>
      <c r="D20" s="2">
        <v>1</v>
      </c>
      <c r="E20" s="2">
        <v>1</v>
      </c>
      <c r="F20" s="2">
        <v>0.55555555555555558</v>
      </c>
      <c r="G20" s="2">
        <v>0.625</v>
      </c>
      <c r="H20" s="2">
        <v>0.5</v>
      </c>
      <c r="I20" s="2">
        <v>0.5</v>
      </c>
      <c r="J20" s="2">
        <v>0.77777777777777779</v>
      </c>
      <c r="K20" s="2">
        <v>0.77777777777777779</v>
      </c>
      <c r="L20" s="2">
        <v>0.55555555555555558</v>
      </c>
      <c r="M20" s="2">
        <v>0.7</v>
      </c>
      <c r="N20" s="2">
        <v>0.6</v>
      </c>
    </row>
    <row r="21" spans="1:14">
      <c r="B21" s="2">
        <v>0.5</v>
      </c>
      <c r="C21" s="2">
        <v>0.77777777777777779</v>
      </c>
      <c r="D21" s="2">
        <v>1</v>
      </c>
      <c r="E21" s="2">
        <v>1</v>
      </c>
      <c r="F21" s="2">
        <v>0.6</v>
      </c>
      <c r="G21" s="2">
        <v>0.5</v>
      </c>
      <c r="H21" s="2">
        <v>0.6</v>
      </c>
      <c r="I21" s="2">
        <v>0.7</v>
      </c>
      <c r="J21" s="2">
        <v>0.7</v>
      </c>
      <c r="K21" s="2">
        <v>0.5</v>
      </c>
      <c r="L21" s="2">
        <v>0.5</v>
      </c>
      <c r="M21" s="2">
        <v>0.5</v>
      </c>
      <c r="N21" s="2">
        <v>0.6</v>
      </c>
    </row>
    <row r="22" spans="1:14">
      <c r="B22" s="2">
        <v>0.6</v>
      </c>
      <c r="C22" s="2">
        <v>0.9</v>
      </c>
      <c r="D22" s="2">
        <v>0.88888888888888884</v>
      </c>
      <c r="E22" s="2">
        <v>0.7</v>
      </c>
      <c r="F22" s="2">
        <v>0.6</v>
      </c>
      <c r="G22" s="2">
        <v>0.5</v>
      </c>
      <c r="H22" s="2">
        <v>0.6</v>
      </c>
      <c r="I22" s="2">
        <v>0.6</v>
      </c>
      <c r="J22" s="2">
        <v>0.5</v>
      </c>
      <c r="K22" s="2">
        <v>0.5</v>
      </c>
      <c r="L22" s="2">
        <v>0.6</v>
      </c>
      <c r="M22" s="2">
        <v>0.5</v>
      </c>
      <c r="N22" s="2">
        <v>0.6</v>
      </c>
    </row>
    <row r="23" spans="1:14">
      <c r="B23" s="2">
        <v>0.7</v>
      </c>
      <c r="C23" s="2">
        <v>0.9</v>
      </c>
      <c r="D23" s="2">
        <v>1</v>
      </c>
      <c r="E23" s="2">
        <v>0.88888888888888884</v>
      </c>
      <c r="F23" s="2">
        <v>0.6</v>
      </c>
      <c r="G23" s="2">
        <v>0.66666666666666663</v>
      </c>
      <c r="H23" s="2">
        <v>0.55555555555555558</v>
      </c>
      <c r="I23" s="2">
        <v>0.5</v>
      </c>
      <c r="J23" s="2">
        <v>0.6</v>
      </c>
      <c r="K23" s="2">
        <v>0.5</v>
      </c>
      <c r="L23" s="2">
        <v>0.55555555555555558</v>
      </c>
      <c r="M23" s="2">
        <v>0.55555555555555558</v>
      </c>
      <c r="N23" s="2">
        <v>0.55555555555555558</v>
      </c>
    </row>
    <row r="24" spans="1:14">
      <c r="B24" s="2">
        <v>0.5</v>
      </c>
      <c r="C24" s="2">
        <v>0.9</v>
      </c>
      <c r="D24" s="2">
        <v>1</v>
      </c>
      <c r="E24" s="2">
        <v>1</v>
      </c>
      <c r="F24" s="2">
        <v>0.6</v>
      </c>
      <c r="G24" s="2">
        <v>0.5</v>
      </c>
      <c r="H24" s="2">
        <v>0.55555555555555558</v>
      </c>
      <c r="I24" s="2">
        <v>0.6</v>
      </c>
      <c r="J24" s="2">
        <v>0.6</v>
      </c>
      <c r="K24" s="2">
        <v>0.55555555555555558</v>
      </c>
      <c r="L24" s="2">
        <v>0.8</v>
      </c>
      <c r="M24" s="2">
        <v>0.75</v>
      </c>
      <c r="N24" s="2">
        <v>0.6</v>
      </c>
    </row>
    <row r="25" spans="1:14">
      <c r="B25" s="2">
        <v>0.6</v>
      </c>
      <c r="C25" s="2">
        <v>1</v>
      </c>
      <c r="D25" s="2">
        <v>1</v>
      </c>
      <c r="E25" s="2">
        <v>1</v>
      </c>
      <c r="F25" s="2">
        <v>0.55555555555555558</v>
      </c>
      <c r="G25" s="2">
        <v>0.7</v>
      </c>
      <c r="H25" s="2">
        <v>0.55555555555555558</v>
      </c>
      <c r="I25" s="2">
        <v>0.5</v>
      </c>
      <c r="J25" s="2">
        <v>0.6</v>
      </c>
      <c r="K25" s="2">
        <v>0.5</v>
      </c>
      <c r="L25" s="2">
        <v>0.55555555555555558</v>
      </c>
      <c r="M25" s="2">
        <v>0.66666666666666663</v>
      </c>
      <c r="N25" s="2">
        <v>0.6</v>
      </c>
    </row>
    <row r="26" spans="1:14">
      <c r="B26" s="2"/>
      <c r="C26" s="2"/>
    </row>
    <row r="27" spans="1:14">
      <c r="B27" s="2"/>
      <c r="C27" s="2"/>
    </row>
    <row r="29" spans="1:14">
      <c r="A29" s="1" t="s">
        <v>4</v>
      </c>
      <c r="B29" s="1">
        <f>COUNT(B3:B27)</f>
        <v>23</v>
      </c>
      <c r="C29" s="1">
        <f t="shared" ref="C29" si="0">COUNT(C3:C27)</f>
        <v>23</v>
      </c>
      <c r="D29" s="1">
        <f t="shared" ref="D29:G29" si="1">COUNT(D3:D27)</f>
        <v>23</v>
      </c>
      <c r="E29" s="1">
        <f t="shared" si="1"/>
        <v>23</v>
      </c>
      <c r="F29" s="1">
        <f t="shared" si="1"/>
        <v>23</v>
      </c>
      <c r="G29" s="1">
        <f t="shared" si="1"/>
        <v>23</v>
      </c>
      <c r="H29" s="1">
        <f t="shared" ref="H29:K29" si="2">COUNT(H3:H27)</f>
        <v>23</v>
      </c>
      <c r="I29" s="1">
        <f t="shared" si="2"/>
        <v>23</v>
      </c>
      <c r="J29" s="1">
        <f t="shared" si="2"/>
        <v>23</v>
      </c>
      <c r="K29" s="1">
        <f t="shared" si="2"/>
        <v>23</v>
      </c>
      <c r="L29" s="1">
        <f t="shared" ref="L29:N29" si="3">COUNT(L3:L27)</f>
        <v>23</v>
      </c>
      <c r="M29" s="1">
        <f t="shared" si="3"/>
        <v>23</v>
      </c>
      <c r="N29" s="1">
        <f t="shared" si="3"/>
        <v>23</v>
      </c>
    </row>
    <row r="30" spans="1:14">
      <c r="A30" s="1" t="s">
        <v>2</v>
      </c>
      <c r="B30" s="3">
        <f>AVERAGE(B3:B27)-0.5</f>
        <v>8.4057971014492638E-2</v>
      </c>
      <c r="C30" s="4">
        <f t="shared" ref="C30" si="4">AVERAGE(C3:C27)-0.5</f>
        <v>0.32898550724637676</v>
      </c>
      <c r="D30" s="4">
        <f t="shared" ref="D30:G30" si="5">AVERAGE(D3:D27)-0.5</f>
        <v>0.42210144927536231</v>
      </c>
      <c r="E30" s="4">
        <f t="shared" si="5"/>
        <v>0.43562801932367157</v>
      </c>
      <c r="F30" s="3">
        <f t="shared" si="5"/>
        <v>7.2584541062801877E-2</v>
      </c>
      <c r="G30" s="3">
        <f t="shared" si="5"/>
        <v>8.7560386473429896E-2</v>
      </c>
      <c r="H30" s="4">
        <f t="shared" ref="H30:K30" si="6">AVERAGE(H3:H27)-0.5</f>
        <v>0.10096618357487908</v>
      </c>
      <c r="I30" s="3">
        <f t="shared" si="6"/>
        <v>9.1304347826086873E-2</v>
      </c>
      <c r="J30" s="4">
        <f t="shared" si="6"/>
        <v>0.11328502415458919</v>
      </c>
      <c r="K30" s="3">
        <f t="shared" si="6"/>
        <v>7.5362318840579756E-2</v>
      </c>
      <c r="L30" s="3">
        <f t="shared" ref="L30:N30" si="7">AVERAGE(L3:L27)-0.5</f>
        <v>9.516908212560371E-2</v>
      </c>
      <c r="M30" s="3">
        <f t="shared" si="7"/>
        <v>8.6231884057970776E-2</v>
      </c>
      <c r="N30" s="3">
        <f t="shared" si="7"/>
        <v>9.6618357487922579E-2</v>
      </c>
    </row>
    <row r="31" spans="1:14">
      <c r="A31" s="1" t="s">
        <v>3</v>
      </c>
      <c r="B31" s="3">
        <f t="shared" ref="B31:I31" si="8">_xlfn.STDEV.P(B3:B26)/SQRT(COUNT(B3:B26))</f>
        <v>1.5946801905283237E-2</v>
      </c>
      <c r="C31" s="3">
        <f t="shared" si="8"/>
        <v>2.9714968623260625E-2</v>
      </c>
      <c r="D31" s="3">
        <f t="shared" si="8"/>
        <v>2.1485692757214549E-2</v>
      </c>
      <c r="E31" s="3">
        <f t="shared" si="8"/>
        <v>2.0212536842311273E-2</v>
      </c>
      <c r="F31" s="3">
        <f t="shared" si="8"/>
        <v>1.0867289546840044E-2</v>
      </c>
      <c r="G31" s="3">
        <f t="shared" si="8"/>
        <v>1.8922364887574369E-2</v>
      </c>
      <c r="H31" s="3">
        <f t="shared" si="8"/>
        <v>1.2502897859681065E-2</v>
      </c>
      <c r="I31" s="3">
        <f t="shared" si="8"/>
        <v>1.7188247233359596E-2</v>
      </c>
      <c r="J31" s="3">
        <f>_xlfn.STDEV.P(J3:J26)/SQRT(COUNT(J3:J26))</f>
        <v>1.7751533382654828E-2</v>
      </c>
      <c r="K31" s="3">
        <f t="shared" ref="K31:N31" si="9">_xlfn.STDEV.P(K3:K26)/SQRT(COUNT(K3:K26))</f>
        <v>1.7604126187083787E-2</v>
      </c>
      <c r="L31" s="3">
        <f t="shared" si="9"/>
        <v>1.8021668870668087E-2</v>
      </c>
      <c r="M31" s="3">
        <f t="shared" si="9"/>
        <v>1.6374850484725135E-2</v>
      </c>
      <c r="N31" s="3">
        <f t="shared" si="9"/>
        <v>1.3078050132792654E-2</v>
      </c>
    </row>
    <row r="32" spans="1:14">
      <c r="A32" s="1" t="s">
        <v>6</v>
      </c>
      <c r="B32" s="3"/>
      <c r="C32" s="16">
        <f>TTEST($B3:$B26,C3:C26,2,2)</f>
        <v>8.0731582385018195E-9</v>
      </c>
      <c r="D32" s="16">
        <f t="shared" ref="D32:N32" si="10">TTEST($B3:$B26,D3:D26,2,2)</f>
        <v>6.6613862903982243E-16</v>
      </c>
      <c r="E32" s="16">
        <f t="shared" si="10"/>
        <v>4.4045434952821025E-17</v>
      </c>
      <c r="F32" s="16">
        <f t="shared" si="10"/>
        <v>0.56388248901301019</v>
      </c>
      <c r="G32" s="16">
        <f t="shared" si="10"/>
        <v>0.89053652750782564</v>
      </c>
      <c r="H32" s="16">
        <f t="shared" si="10"/>
        <v>0.41886043107644422</v>
      </c>
      <c r="I32" s="16">
        <f t="shared" si="10"/>
        <v>0.76387259599017576</v>
      </c>
      <c r="J32" s="16">
        <f t="shared" si="10"/>
        <v>0.23737282183063593</v>
      </c>
      <c r="K32" s="16">
        <f t="shared" si="10"/>
        <v>0.72202582561538886</v>
      </c>
      <c r="L32" s="16">
        <f t="shared" si="10"/>
        <v>0.65378929265477437</v>
      </c>
      <c r="M32" s="16">
        <f t="shared" si="10"/>
        <v>0.92631051358341754</v>
      </c>
      <c r="N32" s="16">
        <f t="shared" si="10"/>
        <v>0.55446690568485513</v>
      </c>
    </row>
  </sheetData>
  <mergeCells count="3">
    <mergeCell ref="F1:H1"/>
    <mergeCell ref="I1:K1"/>
    <mergeCell ref="L1:N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164D6-8E3A-754F-A413-782E249819D1}">
  <dimension ref="A1:N48"/>
  <sheetViews>
    <sheetView workbookViewId="0">
      <selection activeCell="D48" sqref="D48"/>
    </sheetView>
  </sheetViews>
  <sheetFormatPr baseColWidth="10" defaultRowHeight="16"/>
  <cols>
    <col min="1" max="1" width="10.7109375" style="1"/>
    <col min="2" max="2" width="8.7109375" style="21" customWidth="1"/>
    <col min="3" max="4" width="8.7109375" style="1" customWidth="1"/>
    <col min="5" max="5" width="10.7109375" style="1"/>
    <col min="6" max="6" width="15" style="1" customWidth="1"/>
    <col min="7" max="10" width="10.7109375" style="1"/>
    <col min="11" max="11" width="13.85546875" style="1" customWidth="1"/>
    <col min="12" max="16384" width="10.7109375" style="1"/>
  </cols>
  <sheetData>
    <row r="1" spans="2:14" ht="40" customHeight="1">
      <c r="B1" s="32" t="s">
        <v>60</v>
      </c>
      <c r="C1" s="32"/>
      <c r="D1" s="32"/>
      <c r="F1" s="26"/>
      <c r="G1" s="25"/>
      <c r="H1" s="25"/>
      <c r="I1" s="25"/>
      <c r="J1" s="21"/>
      <c r="K1" s="26"/>
      <c r="L1" s="25"/>
      <c r="M1" s="25"/>
      <c r="N1" s="25"/>
    </row>
    <row r="2" spans="2:14" ht="20" customHeight="1">
      <c r="B2" s="20" t="s">
        <v>36</v>
      </c>
      <c r="C2" s="27" t="s">
        <v>1</v>
      </c>
      <c r="D2" s="28" t="s">
        <v>44</v>
      </c>
      <c r="F2" s="26"/>
      <c r="G2" s="25"/>
      <c r="H2" s="25"/>
      <c r="I2" s="25"/>
      <c r="J2" s="21"/>
      <c r="K2" s="26"/>
      <c r="L2" s="25"/>
      <c r="M2" s="25"/>
      <c r="N2" s="25"/>
    </row>
    <row r="3" spans="2:14">
      <c r="B3" s="29">
        <v>7.9476287001049952</v>
      </c>
      <c r="C3" s="30">
        <v>13.903715667243635</v>
      </c>
      <c r="D3" s="30">
        <v>7.1556837368414579</v>
      </c>
      <c r="F3" s="26"/>
      <c r="H3" s="5"/>
      <c r="I3" s="5"/>
      <c r="J3" s="5"/>
      <c r="K3" s="26"/>
      <c r="M3" s="5"/>
      <c r="N3" s="5"/>
    </row>
    <row r="4" spans="2:14">
      <c r="B4" s="29">
        <v>6.8076580199235197</v>
      </c>
      <c r="C4" s="30">
        <v>14.989782681062529</v>
      </c>
      <c r="D4" s="30">
        <v>11.512036287195174</v>
      </c>
    </row>
    <row r="5" spans="2:14">
      <c r="B5" s="29">
        <v>14.275405500091436</v>
      </c>
      <c r="C5" s="30">
        <v>15.310665725746233</v>
      </c>
      <c r="D5" s="30">
        <v>5.1604025499966797</v>
      </c>
    </row>
    <row r="6" spans="2:14">
      <c r="B6" s="29">
        <v>9.5657858695034008</v>
      </c>
      <c r="C6" s="30">
        <v>10.623378254998121</v>
      </c>
      <c r="D6" s="30">
        <v>9.6235366928227215</v>
      </c>
    </row>
    <row r="7" spans="2:14">
      <c r="B7" s="29">
        <v>15.567761381380446</v>
      </c>
      <c r="C7" s="30">
        <v>31.296631363770985</v>
      </c>
      <c r="D7" s="30">
        <v>13.437736111736175</v>
      </c>
    </row>
    <row r="8" spans="2:14">
      <c r="B8" s="29">
        <v>17.947983378914213</v>
      </c>
      <c r="C8" s="30">
        <v>6.0666002655886411</v>
      </c>
      <c r="D8" s="30">
        <v>10.861284700841345</v>
      </c>
    </row>
    <row r="9" spans="2:14">
      <c r="B9" s="29">
        <v>5.0216528925619599</v>
      </c>
      <c r="C9" s="30">
        <v>9.5085286939875342</v>
      </c>
      <c r="D9" s="30">
        <v>15.349404270082342</v>
      </c>
    </row>
    <row r="10" spans="2:14">
      <c r="B10" s="29">
        <v>2.1953563686835498</v>
      </c>
      <c r="C10" s="30">
        <v>11.144884723833805</v>
      </c>
      <c r="D10" s="30">
        <v>9.8486400765486408</v>
      </c>
    </row>
    <row r="11" spans="2:14">
      <c r="B11" s="29">
        <v>18.592143045885777</v>
      </c>
      <c r="C11" s="30">
        <v>5.5568103543660472</v>
      </c>
      <c r="D11" s="30">
        <v>6.8750126677459118</v>
      </c>
    </row>
    <row r="12" spans="2:14">
      <c r="B12" s="29">
        <v>21.625322612456767</v>
      </c>
      <c r="C12" s="30">
        <v>2.5112791087082669</v>
      </c>
      <c r="D12" s="30">
        <v>26.785489532681648</v>
      </c>
    </row>
    <row r="13" spans="2:14">
      <c r="B13" s="29">
        <v>7.7619881074263812</v>
      </c>
      <c r="C13" s="30">
        <v>13.318010753506845</v>
      </c>
      <c r="D13" s="30">
        <v>4.473649722802441</v>
      </c>
    </row>
    <row r="14" spans="2:14">
      <c r="B14" s="29">
        <v>8.23655160943777</v>
      </c>
      <c r="C14" s="30">
        <v>14.11049590816641</v>
      </c>
      <c r="D14" s="30">
        <v>16.901909290028335</v>
      </c>
    </row>
    <row r="15" spans="2:14">
      <c r="B15" s="29">
        <v>14.314538375986977</v>
      </c>
      <c r="C15" s="30">
        <v>15.989117554066951</v>
      </c>
      <c r="D15" s="30">
        <v>18.794391825889257</v>
      </c>
    </row>
    <row r="16" spans="2:14">
      <c r="B16" s="29">
        <v>10.713102903513169</v>
      </c>
      <c r="C16" s="30">
        <v>12.534372249148134</v>
      </c>
      <c r="D16" s="30">
        <v>11.045135804969904</v>
      </c>
    </row>
    <row r="17" spans="2:7">
      <c r="B17" s="29">
        <v>19.123723497475094</v>
      </c>
      <c r="C17" s="30">
        <v>17.400887052621631</v>
      </c>
      <c r="D17" s="30">
        <v>6.5634986804328488</v>
      </c>
    </row>
    <row r="18" spans="2:7">
      <c r="B18" s="29">
        <v>30.493392075843413</v>
      </c>
      <c r="C18" s="30">
        <v>2.3301350960620804</v>
      </c>
      <c r="D18" s="30">
        <v>11.300296848105232</v>
      </c>
    </row>
    <row r="19" spans="2:7">
      <c r="B19" s="29">
        <v>13.824842436777287</v>
      </c>
      <c r="C19" s="30">
        <v>7.7986558919726203</v>
      </c>
      <c r="D19" s="30">
        <v>11.644479525887823</v>
      </c>
    </row>
    <row r="20" spans="2:7">
      <c r="B20" s="29">
        <v>3.5343487632959785</v>
      </c>
      <c r="C20" s="30">
        <v>5.391782332147903</v>
      </c>
      <c r="D20" s="30">
        <v>11.786172288450302</v>
      </c>
      <c r="G20" s="22"/>
    </row>
    <row r="21" spans="2:7">
      <c r="B21" s="29">
        <v>2.4424802456923547</v>
      </c>
      <c r="C21" s="30">
        <v>7.5038139780239161</v>
      </c>
      <c r="D21" s="30">
        <v>7.5320977470036148</v>
      </c>
      <c r="G21" s="22"/>
    </row>
    <row r="22" spans="2:7">
      <c r="B22" s="29">
        <v>14.573380390359537</v>
      </c>
      <c r="C22" s="30">
        <v>0.99783948009919621</v>
      </c>
      <c r="D22" s="30">
        <v>5.9528321227896432</v>
      </c>
    </row>
    <row r="23" spans="2:7">
      <c r="B23" s="29">
        <v>7.1400470866719408</v>
      </c>
      <c r="C23" s="30">
        <v>14.737293180276092</v>
      </c>
      <c r="D23" s="30">
        <v>6.7417681339464988</v>
      </c>
    </row>
    <row r="24" spans="2:7">
      <c r="B24" s="29">
        <v>1.62230825062433</v>
      </c>
      <c r="C24" s="30">
        <v>7.0789499928368</v>
      </c>
      <c r="D24" s="30">
        <v>9.3238082529639872</v>
      </c>
    </row>
    <row r="25" spans="2:7">
      <c r="B25" s="29">
        <v>5.3361407134744567</v>
      </c>
      <c r="C25" s="30">
        <v>8.6985512049980578</v>
      </c>
      <c r="D25" s="30">
        <v>5.9498760169840015</v>
      </c>
    </row>
    <row r="26" spans="2:7">
      <c r="B26" s="29">
        <v>2.8480483001604635</v>
      </c>
      <c r="C26" s="30">
        <v>10.979241540453833</v>
      </c>
      <c r="D26" s="30">
        <v>10.095938831481773</v>
      </c>
    </row>
    <row r="27" spans="2:7">
      <c r="B27" s="29">
        <v>9.6293202092473038</v>
      </c>
      <c r="C27" s="30">
        <v>7.9214228626209886</v>
      </c>
      <c r="D27" s="30">
        <v>10.817011481250855</v>
      </c>
    </row>
    <row r="28" spans="2:7">
      <c r="B28" s="29">
        <v>7.9038042046000703</v>
      </c>
      <c r="C28" s="30">
        <v>14.636922904093682</v>
      </c>
      <c r="D28" s="30">
        <v>5.8339991005004848</v>
      </c>
    </row>
    <row r="29" spans="2:7">
      <c r="B29" s="29">
        <v>9.2996607306626604</v>
      </c>
      <c r="C29" s="30">
        <v>5.2677902364624876</v>
      </c>
      <c r="D29" s="30">
        <v>11.775409895555972</v>
      </c>
    </row>
    <row r="30" spans="2:7">
      <c r="B30" s="29">
        <v>11.495481725563929</v>
      </c>
      <c r="C30" s="30">
        <v>8.831833630592314</v>
      </c>
      <c r="D30" s="30">
        <v>8.5099813265695499</v>
      </c>
    </row>
    <row r="31" spans="2:7">
      <c r="B31" s="29">
        <v>11.367147115314648</v>
      </c>
      <c r="C31" s="30">
        <v>8.0299218630133016</v>
      </c>
      <c r="D31" s="30">
        <v>5.8064806120481158</v>
      </c>
    </row>
    <row r="32" spans="2:7">
      <c r="B32" s="29">
        <v>9.4167821378776218</v>
      </c>
      <c r="C32" s="30">
        <v>9.7134123778509753</v>
      </c>
      <c r="D32" s="30">
        <v>5.338803263849079</v>
      </c>
    </row>
    <row r="33" spans="1:4">
      <c r="B33" s="29">
        <v>6.7139724854268312</v>
      </c>
      <c r="C33" s="30">
        <v>5.2252462692663482</v>
      </c>
      <c r="D33" s="30">
        <v>8.2113740256650676</v>
      </c>
    </row>
    <row r="34" spans="1:4">
      <c r="B34" s="29">
        <v>17.935378950600125</v>
      </c>
      <c r="C34" s="30">
        <v>6.248558640828402</v>
      </c>
      <c r="D34" s="30">
        <v>6.2355928504349976</v>
      </c>
    </row>
    <row r="35" spans="1:4">
      <c r="B35" s="29">
        <v>17.437016539399114</v>
      </c>
      <c r="C35" s="30">
        <v>2.4567327314485192</v>
      </c>
      <c r="D35" s="30">
        <v>12.788720649012939</v>
      </c>
    </row>
    <row r="36" spans="1:4">
      <c r="B36" s="29">
        <v>18.343015493869959</v>
      </c>
      <c r="C36" s="30">
        <v>9.5418052147022205</v>
      </c>
      <c r="D36" s="30">
        <v>13.336856549778989</v>
      </c>
    </row>
    <row r="37" spans="1:4">
      <c r="B37" s="29">
        <v>4.3650166418583316</v>
      </c>
      <c r="C37" s="30">
        <v>9.1364911204210077</v>
      </c>
      <c r="D37" s="30">
        <v>8.5506871615799529</v>
      </c>
    </row>
    <row r="38" spans="1:4">
      <c r="B38" s="29">
        <v>6.4684519804513032</v>
      </c>
      <c r="C38" s="30">
        <v>1.0283681968102234</v>
      </c>
      <c r="D38" s="30">
        <v>6.2147594796782464</v>
      </c>
    </row>
    <row r="39" spans="1:4">
      <c r="B39" s="29">
        <v>4.4226644278543352</v>
      </c>
      <c r="C39" s="30">
        <v>5.6599899167812078</v>
      </c>
      <c r="D39" s="30">
        <v>6.5600365544207495</v>
      </c>
    </row>
    <row r="40" spans="1:4">
      <c r="B40" s="29">
        <v>3.0508148138435547</v>
      </c>
      <c r="C40" s="30">
        <v>5.5781792958631984</v>
      </c>
      <c r="D40" s="30">
        <v>3.1609756641949676</v>
      </c>
    </row>
    <row r="41" spans="1:4">
      <c r="B41" s="29">
        <v>4.6815612833488718</v>
      </c>
      <c r="C41" s="30">
        <v>1.4467109224168095</v>
      </c>
      <c r="D41" s="30">
        <v>9.9330055418653096</v>
      </c>
    </row>
    <row r="42" spans="1:4">
      <c r="B42" s="29">
        <v>5.5072831505187834</v>
      </c>
      <c r="C42" s="30">
        <v>9.0644751484172961</v>
      </c>
      <c r="D42" s="30">
        <v>4.5360534248705742</v>
      </c>
    </row>
    <row r="43" spans="1:4">
      <c r="B43" s="29"/>
      <c r="C43" s="30"/>
    </row>
    <row r="44" spans="1:4">
      <c r="A44" s="1" t="s">
        <v>4</v>
      </c>
      <c r="B44" s="19">
        <v>40</v>
      </c>
      <c r="C44" s="23">
        <v>40</v>
      </c>
      <c r="D44" s="23">
        <v>40</v>
      </c>
    </row>
    <row r="45" spans="1:4">
      <c r="A45" s="1" t="s">
        <v>2</v>
      </c>
      <c r="B45" s="29">
        <f>AVERAGE(B3:B42)</f>
        <v>10.238724060417066</v>
      </c>
      <c r="C45" s="29">
        <f>AVERAGE(C3:C42)</f>
        <v>9.2392321096318817</v>
      </c>
      <c r="D45" s="29">
        <f>AVERAGE(D3:D42)</f>
        <v>9.5581207324875912</v>
      </c>
    </row>
    <row r="46" spans="1:4">
      <c r="A46" s="1" t="s">
        <v>3</v>
      </c>
      <c r="B46" s="29">
        <f>STDEV(B3:B42)/SQRT(40)</f>
        <v>1.0177501085679685</v>
      </c>
      <c r="C46" s="29">
        <f>STDEV(C3:C42)/SQRT(40)</f>
        <v>0.90011803898668041</v>
      </c>
      <c r="D46" s="29">
        <f>STDEV(D3:D42)/SQRT(40)</f>
        <v>0.71103520146769039</v>
      </c>
    </row>
    <row r="47" spans="1:4">
      <c r="A47" s="1" t="s">
        <v>6</v>
      </c>
      <c r="C47" s="16">
        <f>TTEST($B3:$B42,C3:C42,2,2)</f>
        <v>0.46416148937806778</v>
      </c>
      <c r="D47" s="16">
        <f>TTEST($B3:$B42,D3:D42,2,2)</f>
        <v>0.58512077448297772</v>
      </c>
    </row>
    <row r="48" spans="1:4">
      <c r="C48" s="15"/>
      <c r="D48" s="15"/>
    </row>
  </sheetData>
  <mergeCells count="1">
    <mergeCell ref="B1:D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056AC-4185-F04B-981D-7799496F9DA2}">
  <dimension ref="A1:N45"/>
  <sheetViews>
    <sheetView topLeftCell="B5" zoomScale="84" workbookViewId="0">
      <selection activeCell="I28" sqref="I28"/>
    </sheetView>
  </sheetViews>
  <sheetFormatPr baseColWidth="10" defaultRowHeight="16"/>
  <cols>
    <col min="1" max="5" width="10.7109375" style="1"/>
    <col min="6" max="6" width="15" style="1" customWidth="1"/>
    <col min="7" max="10" width="10.7109375" style="1"/>
    <col min="11" max="11" width="13.85546875" style="1" customWidth="1"/>
    <col min="12" max="16384" width="10.7109375" style="1"/>
  </cols>
  <sheetData>
    <row r="1" spans="1:14" ht="20" customHeight="1">
      <c r="A1" s="8"/>
      <c r="B1" s="31" t="s">
        <v>39</v>
      </c>
      <c r="C1" s="31"/>
      <c r="D1" s="31"/>
      <c r="F1" s="32" t="s">
        <v>39</v>
      </c>
      <c r="G1" s="31" t="s">
        <v>40</v>
      </c>
      <c r="H1" s="31"/>
      <c r="I1" s="31"/>
      <c r="J1" s="9"/>
      <c r="K1" s="32" t="s">
        <v>39</v>
      </c>
      <c r="L1" s="31" t="s">
        <v>29</v>
      </c>
      <c r="M1" s="31"/>
      <c r="N1" s="31"/>
    </row>
    <row r="2" spans="1:14">
      <c r="A2" s="1" t="s">
        <v>5</v>
      </c>
      <c r="B2" s="1" t="s">
        <v>0</v>
      </c>
      <c r="C2" s="5" t="s">
        <v>1</v>
      </c>
      <c r="D2" s="5" t="s">
        <v>38</v>
      </c>
      <c r="F2" s="32"/>
      <c r="G2" s="1" t="s">
        <v>0</v>
      </c>
      <c r="H2" s="5" t="s">
        <v>1</v>
      </c>
      <c r="I2" s="5" t="s">
        <v>38</v>
      </c>
      <c r="J2" s="5"/>
      <c r="K2" s="32"/>
      <c r="L2" s="1" t="s">
        <v>0</v>
      </c>
      <c r="M2" s="5" t="s">
        <v>1</v>
      </c>
      <c r="N2" s="5" t="s">
        <v>38</v>
      </c>
    </row>
    <row r="3" spans="1:14">
      <c r="B3" s="1">
        <v>10</v>
      </c>
      <c r="C3" s="1">
        <v>10</v>
      </c>
      <c r="D3" s="1">
        <v>8</v>
      </c>
      <c r="F3" s="1">
        <v>1</v>
      </c>
      <c r="G3" s="1">
        <v>0</v>
      </c>
      <c r="H3" s="1">
        <v>0</v>
      </c>
      <c r="I3" s="1">
        <v>0</v>
      </c>
      <c r="K3" s="1">
        <v>1</v>
      </c>
      <c r="L3" s="1">
        <v>0</v>
      </c>
      <c r="M3" s="1">
        <v>0</v>
      </c>
      <c r="N3" s="1">
        <v>0</v>
      </c>
    </row>
    <row r="4" spans="1:14">
      <c r="B4" s="1">
        <v>10</v>
      </c>
      <c r="C4" s="1">
        <v>9</v>
      </c>
      <c r="D4" s="1">
        <v>8</v>
      </c>
      <c r="F4" s="1">
        <v>2</v>
      </c>
      <c r="G4" s="1">
        <v>0</v>
      </c>
      <c r="H4" s="1">
        <v>0</v>
      </c>
      <c r="I4" s="1">
        <v>0</v>
      </c>
      <c r="K4" s="1">
        <v>2</v>
      </c>
      <c r="L4" s="1">
        <v>0</v>
      </c>
      <c r="M4" s="1">
        <v>0</v>
      </c>
      <c r="N4" s="1">
        <v>0</v>
      </c>
    </row>
    <row r="5" spans="1:14">
      <c r="B5" s="1">
        <v>10</v>
      </c>
      <c r="C5" s="1">
        <v>7</v>
      </c>
      <c r="D5" s="1">
        <v>10</v>
      </c>
      <c r="F5" s="1">
        <v>3</v>
      </c>
      <c r="G5" s="1">
        <v>0</v>
      </c>
      <c r="H5" s="1">
        <v>0</v>
      </c>
      <c r="I5" s="1">
        <v>0</v>
      </c>
      <c r="K5" s="1">
        <v>3</v>
      </c>
      <c r="L5" s="1">
        <v>0</v>
      </c>
      <c r="M5" s="1">
        <v>0</v>
      </c>
      <c r="N5" s="1">
        <v>0</v>
      </c>
    </row>
    <row r="6" spans="1:14">
      <c r="B6" s="1">
        <v>10</v>
      </c>
      <c r="C6" s="1">
        <v>10</v>
      </c>
      <c r="D6" s="1">
        <v>8</v>
      </c>
      <c r="F6" s="1">
        <v>4</v>
      </c>
      <c r="G6" s="1">
        <v>0</v>
      </c>
      <c r="H6" s="1">
        <v>0</v>
      </c>
      <c r="I6" s="1">
        <v>0</v>
      </c>
      <c r="K6" s="1">
        <v>4</v>
      </c>
      <c r="L6" s="1">
        <v>0</v>
      </c>
      <c r="M6" s="1">
        <v>0</v>
      </c>
      <c r="N6" s="1">
        <v>0</v>
      </c>
    </row>
    <row r="7" spans="1:14">
      <c r="B7" s="1">
        <v>10</v>
      </c>
      <c r="C7" s="1">
        <v>6</v>
      </c>
      <c r="D7" s="1">
        <v>10</v>
      </c>
      <c r="F7" s="1">
        <v>5</v>
      </c>
      <c r="G7" s="1">
        <v>0</v>
      </c>
      <c r="H7" s="1">
        <v>0</v>
      </c>
      <c r="I7" s="1">
        <v>1</v>
      </c>
      <c r="K7" s="1">
        <v>5</v>
      </c>
      <c r="L7" s="1">
        <v>0</v>
      </c>
      <c r="M7" s="1">
        <v>0</v>
      </c>
      <c r="N7" s="1">
        <v>2.5</v>
      </c>
    </row>
    <row r="8" spans="1:14">
      <c r="B8" s="1">
        <v>10</v>
      </c>
      <c r="C8" s="1">
        <v>8</v>
      </c>
      <c r="D8" s="1">
        <v>9</v>
      </c>
      <c r="F8" s="1">
        <v>6</v>
      </c>
      <c r="G8" s="1">
        <v>0</v>
      </c>
      <c r="H8" s="1">
        <v>1</v>
      </c>
      <c r="I8" s="1">
        <v>1</v>
      </c>
      <c r="K8" s="1">
        <v>6</v>
      </c>
      <c r="L8" s="1">
        <v>0</v>
      </c>
      <c r="M8" s="1">
        <v>2.5</v>
      </c>
      <c r="N8" s="1">
        <v>2.5</v>
      </c>
    </row>
    <row r="9" spans="1:14">
      <c r="B9" s="1">
        <v>9</v>
      </c>
      <c r="C9" s="1">
        <v>8</v>
      </c>
      <c r="D9" s="1">
        <v>8</v>
      </c>
      <c r="F9" s="1">
        <v>7</v>
      </c>
      <c r="G9" s="1">
        <v>0</v>
      </c>
      <c r="H9" s="1">
        <v>7</v>
      </c>
      <c r="I9" s="1">
        <v>9</v>
      </c>
      <c r="K9" s="1">
        <v>7</v>
      </c>
      <c r="L9" s="1">
        <v>0</v>
      </c>
      <c r="M9" s="1">
        <v>17.5</v>
      </c>
      <c r="N9" s="1">
        <v>22.5</v>
      </c>
    </row>
    <row r="10" spans="1:14">
      <c r="B10" s="1">
        <v>8</v>
      </c>
      <c r="C10" s="1">
        <v>9</v>
      </c>
      <c r="D10" s="1">
        <v>8</v>
      </c>
      <c r="F10" s="1">
        <v>8</v>
      </c>
      <c r="G10" s="1">
        <v>1</v>
      </c>
      <c r="H10" s="1">
        <v>9</v>
      </c>
      <c r="I10" s="1">
        <v>12</v>
      </c>
      <c r="K10" s="1">
        <v>8</v>
      </c>
      <c r="L10" s="1">
        <v>2.5</v>
      </c>
      <c r="M10" s="1">
        <v>22.5</v>
      </c>
      <c r="N10" s="1">
        <v>30</v>
      </c>
    </row>
    <row r="11" spans="1:14">
      <c r="B11" s="1">
        <v>10</v>
      </c>
      <c r="C11" s="1">
        <v>9</v>
      </c>
      <c r="D11" s="1">
        <v>9</v>
      </c>
      <c r="F11" s="1">
        <v>9</v>
      </c>
      <c r="G11" s="1">
        <v>11</v>
      </c>
      <c r="H11" s="1">
        <v>12</v>
      </c>
      <c r="I11" s="1">
        <v>11</v>
      </c>
      <c r="K11" s="1">
        <v>9</v>
      </c>
      <c r="L11" s="1">
        <v>27.500000000000004</v>
      </c>
      <c r="M11" s="1">
        <v>30</v>
      </c>
      <c r="N11" s="1">
        <v>27.500000000000004</v>
      </c>
    </row>
    <row r="12" spans="1:14">
      <c r="B12" s="1">
        <v>10</v>
      </c>
      <c r="C12" s="1">
        <v>7</v>
      </c>
      <c r="D12" s="1">
        <v>7</v>
      </c>
      <c r="F12" s="1">
        <v>10</v>
      </c>
      <c r="G12" s="1">
        <v>28</v>
      </c>
      <c r="H12" s="1">
        <v>11</v>
      </c>
      <c r="I12" s="1">
        <v>6</v>
      </c>
      <c r="K12" s="1">
        <v>10</v>
      </c>
      <c r="L12" s="1">
        <v>70</v>
      </c>
      <c r="M12" s="1">
        <v>27.500000000000004</v>
      </c>
      <c r="N12" s="1">
        <v>15</v>
      </c>
    </row>
    <row r="13" spans="1:14">
      <c r="B13" s="1">
        <v>10</v>
      </c>
      <c r="C13" s="1">
        <v>9</v>
      </c>
      <c r="D13" s="1">
        <v>9</v>
      </c>
    </row>
    <row r="14" spans="1:14">
      <c r="B14" s="1">
        <v>10</v>
      </c>
      <c r="C14" s="1">
        <v>10</v>
      </c>
      <c r="D14" s="1">
        <v>9</v>
      </c>
    </row>
    <row r="15" spans="1:14">
      <c r="B15" s="1">
        <v>10</v>
      </c>
      <c r="C15" s="1">
        <v>9</v>
      </c>
      <c r="D15" s="1">
        <v>8</v>
      </c>
    </row>
    <row r="16" spans="1:14">
      <c r="B16" s="1">
        <v>9</v>
      </c>
      <c r="C16" s="1">
        <v>9</v>
      </c>
      <c r="D16" s="1">
        <v>8</v>
      </c>
    </row>
    <row r="17" spans="2:7">
      <c r="B17" s="1">
        <v>9</v>
      </c>
      <c r="C17" s="1">
        <v>8</v>
      </c>
      <c r="D17" s="1">
        <v>7</v>
      </c>
      <c r="F17" s="1" t="s">
        <v>58</v>
      </c>
    </row>
    <row r="18" spans="2:7">
      <c r="B18" s="1">
        <v>9</v>
      </c>
      <c r="C18" s="1">
        <v>8</v>
      </c>
      <c r="D18" s="1">
        <v>7</v>
      </c>
      <c r="F18" s="1" t="s">
        <v>41</v>
      </c>
      <c r="G18" s="1" t="s">
        <v>59</v>
      </c>
    </row>
    <row r="19" spans="2:7">
      <c r="B19" s="1">
        <v>10</v>
      </c>
      <c r="C19" s="1">
        <v>8</v>
      </c>
      <c r="D19" s="1">
        <v>9</v>
      </c>
      <c r="F19" s="1" t="s">
        <v>42</v>
      </c>
      <c r="G19" s="22">
        <v>3.5859999999999999E-5</v>
      </c>
    </row>
    <row r="20" spans="2:7">
      <c r="B20" s="1">
        <v>10</v>
      </c>
      <c r="C20" s="1">
        <v>8</v>
      </c>
      <c r="D20" s="1">
        <v>9</v>
      </c>
      <c r="F20" s="1" t="s">
        <v>12</v>
      </c>
      <c r="G20" s="22">
        <v>3.9739999999999997E-8</v>
      </c>
    </row>
    <row r="21" spans="2:7">
      <c r="B21" s="1">
        <v>10</v>
      </c>
      <c r="C21" s="1">
        <v>8</v>
      </c>
      <c r="D21" s="1">
        <v>9</v>
      </c>
    </row>
    <row r="22" spans="2:7">
      <c r="B22" s="1">
        <v>10</v>
      </c>
      <c r="C22" s="1">
        <v>10</v>
      </c>
      <c r="D22" s="1">
        <v>7</v>
      </c>
    </row>
    <row r="23" spans="2:7">
      <c r="B23" s="1">
        <v>10</v>
      </c>
      <c r="C23" s="1">
        <v>9</v>
      </c>
      <c r="D23" s="1">
        <v>8</v>
      </c>
    </row>
    <row r="24" spans="2:7">
      <c r="B24" s="1">
        <v>9</v>
      </c>
      <c r="C24" s="1">
        <v>10</v>
      </c>
      <c r="D24" s="1">
        <v>9</v>
      </c>
    </row>
    <row r="25" spans="2:7">
      <c r="B25" s="1">
        <v>10</v>
      </c>
      <c r="C25" s="1">
        <v>7</v>
      </c>
      <c r="D25" s="1">
        <v>9</v>
      </c>
    </row>
    <row r="26" spans="2:7">
      <c r="B26" s="1">
        <v>10</v>
      </c>
      <c r="C26" s="1">
        <v>7</v>
      </c>
      <c r="D26" s="1">
        <v>10</v>
      </c>
    </row>
    <row r="27" spans="2:7">
      <c r="B27" s="1">
        <v>10</v>
      </c>
      <c r="C27" s="1">
        <v>10</v>
      </c>
      <c r="D27" s="1">
        <v>9</v>
      </c>
    </row>
    <row r="28" spans="2:7">
      <c r="B28" s="1">
        <v>9</v>
      </c>
      <c r="C28" s="1">
        <v>10</v>
      </c>
      <c r="D28" s="1">
        <v>8</v>
      </c>
    </row>
    <row r="29" spans="2:7">
      <c r="B29" s="1">
        <v>9</v>
      </c>
      <c r="C29" s="1">
        <v>9</v>
      </c>
      <c r="D29" s="1">
        <v>7</v>
      </c>
    </row>
    <row r="30" spans="2:7">
      <c r="B30" s="1">
        <v>10</v>
      </c>
      <c r="C30" s="1">
        <v>10</v>
      </c>
      <c r="D30" s="1">
        <v>9</v>
      </c>
    </row>
    <row r="31" spans="2:7">
      <c r="B31" s="1">
        <v>9</v>
      </c>
      <c r="C31" s="1">
        <v>7</v>
      </c>
      <c r="D31" s="1">
        <v>8</v>
      </c>
    </row>
    <row r="32" spans="2:7">
      <c r="B32" s="1">
        <v>9</v>
      </c>
      <c r="C32" s="1">
        <v>8</v>
      </c>
      <c r="D32" s="1">
        <v>10</v>
      </c>
    </row>
    <row r="33" spans="1:4">
      <c r="B33" s="1">
        <v>10</v>
      </c>
      <c r="C33" s="1">
        <v>9</v>
      </c>
      <c r="D33" s="1">
        <v>6</v>
      </c>
    </row>
    <row r="34" spans="1:4">
      <c r="B34" s="1">
        <v>10</v>
      </c>
      <c r="C34" s="1">
        <v>9</v>
      </c>
      <c r="D34" s="1">
        <v>8</v>
      </c>
    </row>
    <row r="35" spans="1:4">
      <c r="B35" s="1">
        <v>10</v>
      </c>
      <c r="C35" s="1">
        <v>8</v>
      </c>
      <c r="D35" s="1">
        <v>10</v>
      </c>
    </row>
    <row r="36" spans="1:4">
      <c r="B36" s="1">
        <v>10</v>
      </c>
      <c r="C36" s="1">
        <v>9</v>
      </c>
      <c r="D36" s="1">
        <v>7</v>
      </c>
    </row>
    <row r="37" spans="1:4">
      <c r="B37" s="1">
        <v>10</v>
      </c>
      <c r="C37" s="1">
        <v>7</v>
      </c>
      <c r="D37" s="1">
        <v>8</v>
      </c>
    </row>
    <row r="38" spans="1:4">
      <c r="B38" s="1">
        <v>9</v>
      </c>
      <c r="C38" s="1">
        <v>7</v>
      </c>
      <c r="D38" s="1">
        <v>7</v>
      </c>
    </row>
    <row r="39" spans="1:4">
      <c r="B39" s="1">
        <v>9</v>
      </c>
      <c r="C39" s="1">
        <v>9</v>
      </c>
      <c r="D39" s="1">
        <v>7</v>
      </c>
    </row>
    <row r="40" spans="1:4">
      <c r="B40" s="1">
        <v>10</v>
      </c>
      <c r="C40" s="1">
        <v>10</v>
      </c>
      <c r="D40" s="1">
        <v>10</v>
      </c>
    </row>
    <row r="41" spans="1:4">
      <c r="B41" s="1">
        <v>10</v>
      </c>
      <c r="C41" s="1">
        <v>10</v>
      </c>
      <c r="D41" s="1">
        <v>5</v>
      </c>
    </row>
    <row r="42" spans="1:4">
      <c r="B42" s="1">
        <v>10</v>
      </c>
      <c r="C42" s="1">
        <v>10</v>
      </c>
      <c r="D42" s="1">
        <v>7</v>
      </c>
    </row>
    <row r="44" spans="1:4">
      <c r="A44" s="1" t="s">
        <v>4</v>
      </c>
      <c r="B44" s="1">
        <f>COUNT(B3:B42)</f>
        <v>40</v>
      </c>
      <c r="C44" s="1">
        <f t="shared" ref="C44:D44" si="0">COUNT(C3:C42)</f>
        <v>40</v>
      </c>
      <c r="D44" s="1">
        <f t="shared" si="0"/>
        <v>40</v>
      </c>
    </row>
    <row r="45" spans="1:4">
      <c r="A45" s="1" t="s">
        <v>2</v>
      </c>
      <c r="B45" s="15">
        <f>AVERAGE(B3:B42)</f>
        <v>9.6750000000000007</v>
      </c>
      <c r="C45" s="15">
        <f t="shared" ref="C45:D45" si="1">AVERAGE(C3:C42)</f>
        <v>8.625</v>
      </c>
      <c r="D45" s="15">
        <f t="shared" si="1"/>
        <v>8.2249999999999996</v>
      </c>
    </row>
  </sheetData>
  <mergeCells count="5">
    <mergeCell ref="F1:F2"/>
    <mergeCell ref="K1:K2"/>
    <mergeCell ref="L1:N1"/>
    <mergeCell ref="G1:I1"/>
    <mergeCell ref="B1:D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D34B0-94BB-8E46-8682-D65F0ABC6E88}">
  <dimension ref="A1:N45"/>
  <sheetViews>
    <sheetView workbookViewId="0">
      <selection activeCell="J44" sqref="J44"/>
    </sheetView>
  </sheetViews>
  <sheetFormatPr baseColWidth="10" defaultRowHeight="16"/>
  <cols>
    <col min="1" max="5" width="10.7109375" style="1"/>
    <col min="6" max="6" width="15" style="1" customWidth="1"/>
    <col min="7" max="10" width="10.7109375" style="1"/>
    <col min="11" max="11" width="13.85546875" style="1" customWidth="1"/>
    <col min="12" max="16384" width="10.7109375" style="1"/>
  </cols>
  <sheetData>
    <row r="1" spans="1:14" ht="20" customHeight="1">
      <c r="B1" s="31" t="s">
        <v>39</v>
      </c>
      <c r="C1" s="31"/>
      <c r="D1" s="31"/>
      <c r="F1" s="32" t="s">
        <v>39</v>
      </c>
      <c r="G1" s="31" t="s">
        <v>40</v>
      </c>
      <c r="H1" s="31"/>
      <c r="I1" s="31"/>
      <c r="J1" s="14"/>
      <c r="K1" s="32" t="s">
        <v>39</v>
      </c>
      <c r="L1" s="31" t="s">
        <v>29</v>
      </c>
      <c r="M1" s="31"/>
      <c r="N1" s="31"/>
    </row>
    <row r="2" spans="1:14">
      <c r="A2" s="1" t="s">
        <v>5</v>
      </c>
      <c r="B2" s="1" t="s">
        <v>0</v>
      </c>
      <c r="C2" s="5" t="s">
        <v>1</v>
      </c>
      <c r="D2" s="5" t="s">
        <v>38</v>
      </c>
      <c r="F2" s="32"/>
      <c r="G2" s="1" t="s">
        <v>0</v>
      </c>
      <c r="H2" s="5" t="s">
        <v>1</v>
      </c>
      <c r="I2" s="5" t="s">
        <v>38</v>
      </c>
      <c r="J2" s="5"/>
      <c r="K2" s="32"/>
      <c r="L2" s="1" t="s">
        <v>0</v>
      </c>
      <c r="M2" s="5" t="s">
        <v>1</v>
      </c>
      <c r="N2" s="5" t="s">
        <v>38</v>
      </c>
    </row>
    <row r="3" spans="1:14">
      <c r="B3" s="1">
        <v>10</v>
      </c>
      <c r="C3" s="1">
        <v>3</v>
      </c>
      <c r="D3" s="1">
        <v>10</v>
      </c>
      <c r="F3" s="1">
        <v>1</v>
      </c>
      <c r="G3" s="1">
        <v>0</v>
      </c>
      <c r="H3" s="1">
        <v>0</v>
      </c>
      <c r="I3" s="1">
        <v>0</v>
      </c>
      <c r="K3" s="1">
        <v>1</v>
      </c>
      <c r="L3" s="1">
        <v>0</v>
      </c>
      <c r="M3" s="1">
        <v>0</v>
      </c>
      <c r="N3" s="1">
        <v>0</v>
      </c>
    </row>
    <row r="4" spans="1:14">
      <c r="B4" s="1">
        <v>10</v>
      </c>
      <c r="C4" s="1">
        <v>3</v>
      </c>
      <c r="D4" s="1">
        <v>9</v>
      </c>
      <c r="F4" s="1">
        <v>2</v>
      </c>
      <c r="G4" s="1">
        <v>0</v>
      </c>
      <c r="H4" s="1">
        <v>2</v>
      </c>
      <c r="I4" s="1">
        <v>0</v>
      </c>
      <c r="K4" s="1">
        <v>2</v>
      </c>
      <c r="L4" s="1">
        <v>0</v>
      </c>
      <c r="M4" s="1">
        <v>5</v>
      </c>
      <c r="N4" s="1">
        <v>0</v>
      </c>
    </row>
    <row r="5" spans="1:14">
      <c r="B5" s="1">
        <v>8</v>
      </c>
      <c r="C5" s="1">
        <v>4</v>
      </c>
      <c r="D5" s="1">
        <v>4</v>
      </c>
      <c r="F5" s="1">
        <v>3</v>
      </c>
      <c r="G5" s="1">
        <v>0</v>
      </c>
      <c r="H5" s="1">
        <v>8</v>
      </c>
      <c r="I5" s="1">
        <v>3</v>
      </c>
      <c r="K5" s="1">
        <v>3</v>
      </c>
      <c r="L5" s="1">
        <v>0</v>
      </c>
      <c r="M5" s="1">
        <v>20</v>
      </c>
      <c r="N5" s="1">
        <v>7.5</v>
      </c>
    </row>
    <row r="6" spans="1:14">
      <c r="B6" s="1">
        <v>10</v>
      </c>
      <c r="C6" s="1">
        <v>3</v>
      </c>
      <c r="D6" s="1">
        <v>4</v>
      </c>
      <c r="F6" s="1">
        <v>4</v>
      </c>
      <c r="G6" s="1">
        <v>0</v>
      </c>
      <c r="H6" s="1">
        <v>7</v>
      </c>
      <c r="I6" s="1">
        <v>8</v>
      </c>
      <c r="K6" s="1">
        <v>4</v>
      </c>
      <c r="L6" s="1">
        <v>0</v>
      </c>
      <c r="M6" s="1">
        <v>17.5</v>
      </c>
      <c r="N6" s="1">
        <v>20</v>
      </c>
    </row>
    <row r="7" spans="1:14">
      <c r="B7" s="1">
        <v>9</v>
      </c>
      <c r="C7" s="1">
        <v>4</v>
      </c>
      <c r="D7" s="1">
        <v>6</v>
      </c>
      <c r="F7" s="1">
        <v>5</v>
      </c>
      <c r="G7" s="1">
        <v>0</v>
      </c>
      <c r="H7" s="1">
        <v>7</v>
      </c>
      <c r="I7" s="1">
        <v>5</v>
      </c>
      <c r="K7" s="1">
        <v>5</v>
      </c>
      <c r="L7" s="1">
        <v>0</v>
      </c>
      <c r="M7" s="1">
        <v>17.5</v>
      </c>
      <c r="N7" s="1">
        <v>12.5</v>
      </c>
    </row>
    <row r="8" spans="1:14">
      <c r="B8" s="1">
        <v>9</v>
      </c>
      <c r="C8" s="1">
        <v>5</v>
      </c>
      <c r="D8" s="1">
        <v>4</v>
      </c>
      <c r="F8" s="1">
        <v>6</v>
      </c>
      <c r="G8" s="1">
        <v>2</v>
      </c>
      <c r="H8" s="1">
        <v>11</v>
      </c>
      <c r="I8" s="1">
        <v>2</v>
      </c>
      <c r="K8" s="1">
        <v>6</v>
      </c>
      <c r="L8" s="1">
        <v>5</v>
      </c>
      <c r="M8" s="1">
        <v>27.500000000000004</v>
      </c>
      <c r="N8" s="1">
        <v>5</v>
      </c>
    </row>
    <row r="9" spans="1:14">
      <c r="B9" s="1">
        <v>7</v>
      </c>
      <c r="C9" s="1">
        <v>4</v>
      </c>
      <c r="D9" s="1">
        <v>5</v>
      </c>
      <c r="F9" s="1">
        <v>7</v>
      </c>
      <c r="G9" s="1">
        <v>2</v>
      </c>
      <c r="H9" s="1">
        <v>4</v>
      </c>
      <c r="I9" s="1">
        <v>2</v>
      </c>
      <c r="K9" s="1">
        <v>7</v>
      </c>
      <c r="L9" s="1">
        <v>5</v>
      </c>
      <c r="M9" s="1">
        <v>10</v>
      </c>
      <c r="N9" s="1">
        <v>5</v>
      </c>
    </row>
    <row r="10" spans="1:14">
      <c r="B10" s="1">
        <v>8</v>
      </c>
      <c r="C10" s="1">
        <v>4</v>
      </c>
      <c r="D10" s="1">
        <v>3</v>
      </c>
      <c r="F10" s="1">
        <v>8</v>
      </c>
      <c r="G10" s="1">
        <v>9</v>
      </c>
      <c r="H10" s="1">
        <v>1</v>
      </c>
      <c r="I10" s="1">
        <v>4</v>
      </c>
      <c r="K10" s="1">
        <v>8</v>
      </c>
      <c r="L10" s="1">
        <v>22.5</v>
      </c>
      <c r="M10" s="1">
        <v>2.5</v>
      </c>
      <c r="N10" s="1">
        <v>10</v>
      </c>
    </row>
    <row r="11" spans="1:14">
      <c r="B11" s="1">
        <v>8</v>
      </c>
      <c r="C11" s="1">
        <v>3</v>
      </c>
      <c r="D11" s="1">
        <v>10</v>
      </c>
      <c r="F11" s="1">
        <v>9</v>
      </c>
      <c r="G11" s="1">
        <v>12</v>
      </c>
      <c r="H11" s="1">
        <v>0</v>
      </c>
      <c r="I11" s="1">
        <v>10</v>
      </c>
      <c r="K11" s="1">
        <v>9</v>
      </c>
      <c r="L11" s="1">
        <v>30</v>
      </c>
      <c r="M11" s="1">
        <v>0</v>
      </c>
      <c r="N11" s="1">
        <v>25</v>
      </c>
    </row>
    <row r="12" spans="1:14">
      <c r="B12" s="1">
        <v>10</v>
      </c>
      <c r="C12" s="1">
        <v>6</v>
      </c>
      <c r="D12" s="1">
        <v>8</v>
      </c>
      <c r="F12" s="1">
        <v>10</v>
      </c>
      <c r="G12" s="1">
        <v>15</v>
      </c>
      <c r="H12" s="1">
        <v>0</v>
      </c>
      <c r="I12" s="1">
        <v>6</v>
      </c>
      <c r="K12" s="1">
        <v>10</v>
      </c>
      <c r="L12" s="1">
        <v>37.5</v>
      </c>
      <c r="M12" s="1">
        <v>0</v>
      </c>
      <c r="N12" s="1">
        <v>15</v>
      </c>
    </row>
    <row r="13" spans="1:14">
      <c r="B13" s="1">
        <v>10</v>
      </c>
      <c r="C13" s="1">
        <v>3</v>
      </c>
      <c r="D13" s="1">
        <v>5</v>
      </c>
    </row>
    <row r="14" spans="1:14">
      <c r="B14" s="1">
        <v>8</v>
      </c>
      <c r="C14" s="1">
        <v>5</v>
      </c>
      <c r="D14" s="1">
        <v>9</v>
      </c>
    </row>
    <row r="15" spans="1:14">
      <c r="B15" s="1">
        <v>8</v>
      </c>
      <c r="C15" s="1">
        <v>6</v>
      </c>
      <c r="D15" s="1">
        <v>5</v>
      </c>
    </row>
    <row r="16" spans="1:14">
      <c r="B16" s="1">
        <v>8</v>
      </c>
      <c r="C16" s="1">
        <v>4</v>
      </c>
      <c r="D16" s="1">
        <v>3</v>
      </c>
    </row>
    <row r="17" spans="2:7">
      <c r="B17" s="1">
        <v>10</v>
      </c>
      <c r="C17" s="1">
        <v>6</v>
      </c>
      <c r="D17" s="1">
        <v>9</v>
      </c>
      <c r="F17" s="1" t="s">
        <v>58</v>
      </c>
    </row>
    <row r="18" spans="2:7">
      <c r="B18" s="1">
        <v>10</v>
      </c>
      <c r="C18" s="1">
        <v>3</v>
      </c>
      <c r="D18" s="1">
        <v>9</v>
      </c>
      <c r="F18" s="1" t="s">
        <v>41</v>
      </c>
      <c r="G18" s="1" t="s">
        <v>59</v>
      </c>
    </row>
    <row r="19" spans="2:7">
      <c r="B19" s="1">
        <v>6</v>
      </c>
      <c r="C19" s="1">
        <v>5</v>
      </c>
      <c r="D19" s="1">
        <v>9</v>
      </c>
      <c r="F19" s="1" t="s">
        <v>42</v>
      </c>
      <c r="G19" s="22">
        <v>6.9690000000000004E-16</v>
      </c>
    </row>
    <row r="20" spans="2:7">
      <c r="B20" s="1">
        <v>8</v>
      </c>
      <c r="C20" s="1">
        <v>2</v>
      </c>
      <c r="D20" s="1">
        <v>7</v>
      </c>
      <c r="F20" s="1" t="s">
        <v>12</v>
      </c>
      <c r="G20" s="22">
        <v>6.5660000000000002E-4</v>
      </c>
    </row>
    <row r="21" spans="2:7">
      <c r="B21" s="1">
        <v>8</v>
      </c>
      <c r="C21" s="1">
        <v>2</v>
      </c>
      <c r="D21" s="1">
        <v>8</v>
      </c>
    </row>
    <row r="22" spans="2:7">
      <c r="B22" s="1">
        <v>9</v>
      </c>
      <c r="C22" s="1">
        <v>6</v>
      </c>
      <c r="D22" s="1">
        <v>10</v>
      </c>
    </row>
    <row r="23" spans="2:7">
      <c r="B23" s="1">
        <v>9</v>
      </c>
      <c r="C23" s="1">
        <v>6</v>
      </c>
      <c r="D23" s="1">
        <v>9</v>
      </c>
    </row>
    <row r="24" spans="2:7">
      <c r="B24" s="1">
        <v>9</v>
      </c>
      <c r="C24" s="1">
        <v>4</v>
      </c>
      <c r="D24" s="1">
        <v>4</v>
      </c>
    </row>
    <row r="25" spans="2:7">
      <c r="B25" s="1">
        <v>10</v>
      </c>
      <c r="C25" s="1">
        <v>5</v>
      </c>
      <c r="D25" s="1">
        <v>7</v>
      </c>
    </row>
    <row r="26" spans="2:7">
      <c r="B26" s="1">
        <v>10</v>
      </c>
      <c r="C26" s="1">
        <v>6</v>
      </c>
      <c r="D26" s="1">
        <v>10</v>
      </c>
    </row>
    <row r="27" spans="2:7">
      <c r="B27" s="1">
        <v>10</v>
      </c>
      <c r="C27" s="1">
        <v>6</v>
      </c>
      <c r="D27" s="1">
        <v>9</v>
      </c>
    </row>
    <row r="28" spans="2:7">
      <c r="B28" s="1">
        <v>8</v>
      </c>
      <c r="C28" s="1">
        <v>5</v>
      </c>
      <c r="D28" s="1">
        <v>4</v>
      </c>
    </row>
    <row r="29" spans="2:7">
      <c r="B29" s="1">
        <v>10</v>
      </c>
      <c r="C29" s="1">
        <v>6</v>
      </c>
      <c r="D29" s="1">
        <v>3</v>
      </c>
    </row>
    <row r="30" spans="2:7">
      <c r="B30" s="1">
        <v>9</v>
      </c>
      <c r="C30" s="1">
        <v>6</v>
      </c>
      <c r="D30" s="1">
        <v>4</v>
      </c>
    </row>
    <row r="31" spans="2:7">
      <c r="B31" s="1">
        <v>10</v>
      </c>
      <c r="C31" s="1">
        <v>6</v>
      </c>
      <c r="D31" s="1">
        <v>6</v>
      </c>
    </row>
    <row r="32" spans="2:7">
      <c r="B32" s="1">
        <v>9</v>
      </c>
      <c r="C32" s="1">
        <v>7</v>
      </c>
      <c r="D32" s="1">
        <v>9</v>
      </c>
    </row>
    <row r="33" spans="1:4">
      <c r="B33" s="1">
        <v>9</v>
      </c>
      <c r="C33" s="1">
        <v>3</v>
      </c>
      <c r="D33" s="1">
        <v>4</v>
      </c>
    </row>
    <row r="34" spans="1:4">
      <c r="B34" s="1">
        <v>9</v>
      </c>
      <c r="C34" s="1">
        <v>5</v>
      </c>
      <c r="D34" s="1">
        <v>8</v>
      </c>
    </row>
    <row r="35" spans="1:4">
      <c r="B35" s="1">
        <v>7</v>
      </c>
      <c r="C35" s="1">
        <v>7</v>
      </c>
      <c r="D35" s="1">
        <v>5</v>
      </c>
    </row>
    <row r="36" spans="1:4">
      <c r="B36" s="1">
        <v>6</v>
      </c>
      <c r="C36" s="1">
        <v>7</v>
      </c>
      <c r="D36" s="1">
        <v>9</v>
      </c>
    </row>
    <row r="37" spans="1:4">
      <c r="B37" s="1">
        <v>9</v>
      </c>
      <c r="C37" s="1">
        <v>7</v>
      </c>
      <c r="D37" s="1">
        <v>9</v>
      </c>
    </row>
    <row r="38" spans="1:4">
      <c r="B38" s="1">
        <v>9</v>
      </c>
      <c r="C38" s="1">
        <v>4</v>
      </c>
      <c r="D38" s="1">
        <v>10</v>
      </c>
    </row>
    <row r="39" spans="1:4">
      <c r="B39" s="1">
        <v>10</v>
      </c>
      <c r="C39" s="1">
        <v>6</v>
      </c>
      <c r="D39" s="1">
        <v>8</v>
      </c>
    </row>
    <row r="40" spans="1:4">
      <c r="B40" s="1">
        <v>10</v>
      </c>
      <c r="C40" s="1">
        <v>3</v>
      </c>
      <c r="D40" s="1">
        <v>4</v>
      </c>
    </row>
    <row r="41" spans="1:4">
      <c r="B41" s="1">
        <v>9</v>
      </c>
      <c r="C41" s="1">
        <v>5</v>
      </c>
      <c r="D41" s="1">
        <v>5</v>
      </c>
    </row>
    <row r="42" spans="1:4">
      <c r="B42" s="1">
        <v>10</v>
      </c>
      <c r="C42" s="1">
        <v>8</v>
      </c>
      <c r="D42" s="1">
        <v>10</v>
      </c>
    </row>
    <row r="44" spans="1:4">
      <c r="A44" s="1" t="s">
        <v>4</v>
      </c>
      <c r="B44" s="1">
        <f>COUNT(B3:B42)</f>
        <v>40</v>
      </c>
      <c r="C44" s="1">
        <f t="shared" ref="C44:D44" si="0">COUNT(C3:C42)</f>
        <v>40</v>
      </c>
      <c r="D44" s="1">
        <f t="shared" si="0"/>
        <v>40</v>
      </c>
    </row>
    <row r="45" spans="1:4">
      <c r="A45" s="1" t="s">
        <v>2</v>
      </c>
      <c r="B45" s="1">
        <f>AVERAGE(B3:B42)</f>
        <v>8.9</v>
      </c>
      <c r="C45" s="15">
        <f t="shared" ref="C45:D45" si="1">AVERAGE(C3:C42)</f>
        <v>4.8250000000000002</v>
      </c>
      <c r="D45" s="15">
        <f t="shared" si="1"/>
        <v>6.85</v>
      </c>
    </row>
  </sheetData>
  <mergeCells count="5">
    <mergeCell ref="B1:D1"/>
    <mergeCell ref="F1:F2"/>
    <mergeCell ref="G1:I1"/>
    <mergeCell ref="K1:K2"/>
    <mergeCell ref="L1:N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938BE-4767-FB4E-9373-0C353A2A3B89}">
  <dimension ref="A1:E27"/>
  <sheetViews>
    <sheetView tabSelected="1" workbookViewId="0">
      <selection activeCell="D32" sqref="D32"/>
    </sheetView>
  </sheetViews>
  <sheetFormatPr baseColWidth="10" defaultRowHeight="16"/>
  <cols>
    <col min="1" max="1" width="13.42578125" style="1" customWidth="1"/>
    <col min="2" max="2" width="13.28515625" style="1" customWidth="1"/>
    <col min="3" max="16384" width="10.7109375" style="1"/>
  </cols>
  <sheetData>
    <row r="1" spans="1:5">
      <c r="A1" s="8" t="s">
        <v>73</v>
      </c>
    </row>
    <row r="2" spans="1:5">
      <c r="A2" s="36" t="s">
        <v>68</v>
      </c>
      <c r="B2" s="36" t="s">
        <v>74</v>
      </c>
      <c r="C2" s="36" t="s">
        <v>71</v>
      </c>
      <c r="D2" s="36" t="s">
        <v>70</v>
      </c>
      <c r="E2" s="36" t="s">
        <v>69</v>
      </c>
    </row>
    <row r="3" spans="1:5">
      <c r="A3" s="36" t="s">
        <v>61</v>
      </c>
      <c r="B3" s="36" t="s">
        <v>64</v>
      </c>
      <c r="C3" s="36">
        <v>11</v>
      </c>
      <c r="D3" s="36">
        <v>16</v>
      </c>
      <c r="E3" s="36">
        <v>153</v>
      </c>
    </row>
    <row r="4" spans="1:5">
      <c r="A4" s="36"/>
      <c r="B4" s="36" t="s">
        <v>65</v>
      </c>
      <c r="C4" s="36">
        <v>17</v>
      </c>
      <c r="D4" s="36">
        <v>40</v>
      </c>
      <c r="E4" s="36">
        <v>369</v>
      </c>
    </row>
    <row r="5" spans="1:5" ht="20">
      <c r="A5" s="36"/>
      <c r="B5" s="36" t="s">
        <v>72</v>
      </c>
      <c r="C5" s="36">
        <v>28</v>
      </c>
      <c r="D5" s="36">
        <v>56</v>
      </c>
      <c r="E5" s="36">
        <v>522</v>
      </c>
    </row>
    <row r="6" spans="1:5">
      <c r="A6" s="36"/>
      <c r="B6" s="36"/>
      <c r="C6" s="36"/>
      <c r="D6" s="36"/>
      <c r="E6" s="36"/>
    </row>
    <row r="7" spans="1:5">
      <c r="A7" s="36" t="s">
        <v>62</v>
      </c>
      <c r="B7" s="36" t="s">
        <v>64</v>
      </c>
      <c r="C7" s="36">
        <v>2</v>
      </c>
      <c r="D7" s="36">
        <v>25</v>
      </c>
      <c r="E7" s="36">
        <v>156</v>
      </c>
    </row>
    <row r="8" spans="1:5">
      <c r="A8" s="36"/>
      <c r="B8" s="36" t="s">
        <v>65</v>
      </c>
      <c r="C8" s="36">
        <v>1</v>
      </c>
      <c r="D8" s="36">
        <v>55</v>
      </c>
      <c r="E8" s="36">
        <v>364</v>
      </c>
    </row>
    <row r="9" spans="1:5">
      <c r="A9" s="36"/>
      <c r="B9" s="36" t="s">
        <v>72</v>
      </c>
      <c r="C9" s="36">
        <v>3</v>
      </c>
      <c r="D9" s="36">
        <v>80</v>
      </c>
      <c r="E9" s="36">
        <v>520</v>
      </c>
    </row>
    <row r="10" spans="1:5">
      <c r="A10" s="36"/>
      <c r="B10" s="36"/>
      <c r="C10" s="36"/>
      <c r="D10" s="36"/>
      <c r="E10" s="36"/>
    </row>
    <row r="11" spans="1:5">
      <c r="A11" s="36" t="s">
        <v>63</v>
      </c>
      <c r="B11" s="36" t="s">
        <v>64</v>
      </c>
      <c r="C11" s="36">
        <v>8</v>
      </c>
      <c r="D11" s="36">
        <v>11</v>
      </c>
      <c r="E11" s="36">
        <v>9</v>
      </c>
    </row>
    <row r="12" spans="1:5">
      <c r="A12" s="36"/>
      <c r="B12" s="36" t="s">
        <v>65</v>
      </c>
      <c r="C12" s="36">
        <v>4</v>
      </c>
      <c r="D12" s="36">
        <v>46</v>
      </c>
      <c r="E12" s="36">
        <v>100</v>
      </c>
    </row>
    <row r="13" spans="1:5">
      <c r="A13" s="36"/>
      <c r="B13" s="36" t="s">
        <v>72</v>
      </c>
      <c r="C13" s="36">
        <v>12</v>
      </c>
      <c r="D13" s="36">
        <v>57</v>
      </c>
      <c r="E13" s="36">
        <v>109</v>
      </c>
    </row>
    <row r="15" spans="1:5">
      <c r="A15" s="8" t="s">
        <v>75</v>
      </c>
    </row>
    <row r="16" spans="1:5">
      <c r="A16" s="36" t="s">
        <v>68</v>
      </c>
      <c r="B16" s="36" t="s">
        <v>74</v>
      </c>
      <c r="C16" s="36" t="s">
        <v>71</v>
      </c>
      <c r="D16" s="36" t="s">
        <v>70</v>
      </c>
      <c r="E16" s="36" t="s">
        <v>69</v>
      </c>
    </row>
    <row r="17" spans="1:5">
      <c r="A17" s="36" t="s">
        <v>61</v>
      </c>
      <c r="B17" s="36" t="s">
        <v>66</v>
      </c>
      <c r="C17" s="36">
        <v>18</v>
      </c>
      <c r="D17" s="36">
        <v>18</v>
      </c>
      <c r="E17" s="36">
        <v>70</v>
      </c>
    </row>
    <row r="18" spans="1:5">
      <c r="A18" s="36"/>
      <c r="B18" s="36" t="s">
        <v>67</v>
      </c>
      <c r="C18" s="36">
        <v>74</v>
      </c>
      <c r="D18" s="36">
        <v>54</v>
      </c>
      <c r="E18" s="36">
        <v>275</v>
      </c>
    </row>
    <row r="19" spans="1:5">
      <c r="A19" s="36"/>
      <c r="B19" s="36" t="s">
        <v>72</v>
      </c>
      <c r="C19" s="36">
        <v>92</v>
      </c>
      <c r="D19" s="36">
        <v>72</v>
      </c>
      <c r="E19" s="36">
        <v>345</v>
      </c>
    </row>
    <row r="20" spans="1:5">
      <c r="A20" s="36"/>
      <c r="B20" s="36"/>
      <c r="C20" s="36"/>
      <c r="D20" s="36"/>
      <c r="E20" s="36"/>
    </row>
    <row r="21" spans="1:5">
      <c r="A21" s="36" t="s">
        <v>62</v>
      </c>
      <c r="B21" s="36" t="s">
        <v>64</v>
      </c>
      <c r="C21" s="36">
        <v>2</v>
      </c>
      <c r="D21" s="36">
        <v>8</v>
      </c>
      <c r="E21" s="36">
        <v>27</v>
      </c>
    </row>
    <row r="22" spans="1:5">
      <c r="A22" s="36"/>
      <c r="B22" s="36" t="s">
        <v>65</v>
      </c>
      <c r="C22" s="36">
        <v>4</v>
      </c>
      <c r="D22" s="36">
        <v>22</v>
      </c>
      <c r="E22" s="36">
        <v>127</v>
      </c>
    </row>
    <row r="23" spans="1:5">
      <c r="A23" s="36"/>
      <c r="B23" s="36" t="s">
        <v>72</v>
      </c>
      <c r="C23" s="36">
        <v>6</v>
      </c>
      <c r="D23" s="36">
        <v>30</v>
      </c>
      <c r="E23" s="36">
        <v>154</v>
      </c>
    </row>
    <row r="24" spans="1:5">
      <c r="A24" s="36"/>
      <c r="B24" s="36"/>
      <c r="C24" s="36"/>
      <c r="D24" s="36"/>
      <c r="E24" s="36"/>
    </row>
    <row r="25" spans="1:5">
      <c r="A25" s="36" t="s">
        <v>63</v>
      </c>
      <c r="B25" s="36" t="s">
        <v>64</v>
      </c>
      <c r="C25" s="36">
        <v>13</v>
      </c>
      <c r="D25" s="36">
        <v>20</v>
      </c>
      <c r="E25" s="36">
        <v>45</v>
      </c>
    </row>
    <row r="26" spans="1:5">
      <c r="A26" s="36"/>
      <c r="B26" s="36" t="s">
        <v>65</v>
      </c>
      <c r="C26" s="36">
        <v>34</v>
      </c>
      <c r="D26" s="36">
        <v>60</v>
      </c>
      <c r="E26" s="36">
        <v>179</v>
      </c>
    </row>
    <row r="27" spans="1:5">
      <c r="A27" s="36"/>
      <c r="B27" s="36" t="s">
        <v>72</v>
      </c>
      <c r="C27" s="36">
        <v>47</v>
      </c>
      <c r="D27" s="36">
        <v>80</v>
      </c>
      <c r="E27" s="36">
        <v>224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CD193-9398-B149-B9C3-80DBE894B742}">
  <dimension ref="A1:V125"/>
  <sheetViews>
    <sheetView workbookViewId="0">
      <selection activeCell="J34" sqref="J34"/>
    </sheetView>
  </sheetViews>
  <sheetFormatPr baseColWidth="10" defaultRowHeight="16"/>
  <cols>
    <col min="1" max="1" width="10.7109375" style="1"/>
    <col min="2" max="2" width="12.28515625" style="1" customWidth="1"/>
    <col min="3" max="16" width="10.7109375" style="1"/>
    <col min="17" max="17" width="22.140625" style="1" customWidth="1"/>
    <col min="18" max="16384" width="10.7109375" style="1"/>
  </cols>
  <sheetData>
    <row r="1" spans="1:22">
      <c r="A1" s="1" t="s">
        <v>8</v>
      </c>
      <c r="B1" s="35" t="s">
        <v>35</v>
      </c>
      <c r="C1" s="35"/>
      <c r="D1" s="35"/>
      <c r="E1" s="35"/>
      <c r="F1" s="10"/>
      <c r="G1" s="35" t="s">
        <v>37</v>
      </c>
      <c r="H1" s="35"/>
      <c r="I1" s="35"/>
      <c r="J1" s="35"/>
      <c r="K1" s="10"/>
      <c r="L1" s="35" t="s">
        <v>29</v>
      </c>
      <c r="M1" s="35"/>
      <c r="N1" s="35"/>
      <c r="O1" s="35"/>
      <c r="Q1" s="18" t="s">
        <v>28</v>
      </c>
      <c r="R1" s="18"/>
      <c r="S1" s="18"/>
      <c r="T1" s="18"/>
      <c r="U1" s="18"/>
      <c r="V1" s="18"/>
    </row>
    <row r="2" spans="1:22">
      <c r="A2" s="1" t="s">
        <v>5</v>
      </c>
      <c r="B2" s="10" t="s">
        <v>36</v>
      </c>
      <c r="C2" s="11" t="s">
        <v>1</v>
      </c>
      <c r="D2" s="11" t="s">
        <v>7</v>
      </c>
      <c r="E2" s="5" t="s">
        <v>57</v>
      </c>
      <c r="F2" s="10"/>
      <c r="G2" s="10" t="s">
        <v>36</v>
      </c>
      <c r="H2" s="11" t="s">
        <v>1</v>
      </c>
      <c r="I2" s="11" t="s">
        <v>7</v>
      </c>
      <c r="J2" s="5" t="s">
        <v>57</v>
      </c>
      <c r="K2" s="10"/>
      <c r="L2" s="10" t="s">
        <v>36</v>
      </c>
      <c r="M2" s="11" t="s">
        <v>1</v>
      </c>
      <c r="N2" s="11" t="s">
        <v>7</v>
      </c>
      <c r="O2" s="5" t="s">
        <v>57</v>
      </c>
      <c r="Q2" s="33" t="s">
        <v>27</v>
      </c>
      <c r="R2" s="34" t="s">
        <v>26</v>
      </c>
      <c r="S2" s="34" t="s">
        <v>25</v>
      </c>
      <c r="T2" s="34" t="s">
        <v>24</v>
      </c>
      <c r="U2" s="33" t="s">
        <v>23</v>
      </c>
      <c r="V2" s="33" t="s">
        <v>22</v>
      </c>
    </row>
    <row r="3" spans="1:22">
      <c r="B3" s="10">
        <v>44</v>
      </c>
      <c r="C3" s="10">
        <v>39</v>
      </c>
      <c r="D3" s="10">
        <v>35</v>
      </c>
      <c r="E3" s="10">
        <v>37</v>
      </c>
      <c r="F3" s="10"/>
      <c r="G3" s="10">
        <v>20</v>
      </c>
      <c r="H3" s="10">
        <v>17</v>
      </c>
      <c r="I3" s="10">
        <v>14</v>
      </c>
      <c r="J3" s="10">
        <v>8</v>
      </c>
      <c r="K3" s="10"/>
      <c r="L3" s="12">
        <f t="shared" ref="L3:L28" si="0">G3/B$37</f>
        <v>0.51858254105445112</v>
      </c>
      <c r="M3" s="12">
        <f t="shared" ref="M3:M28" si="1">H3/C$37</f>
        <v>0.4421140939597315</v>
      </c>
      <c r="N3" s="12">
        <f t="shared" ref="N3:N28" si="2">I3/D$37</f>
        <v>0.34803528468323974</v>
      </c>
      <c r="O3" s="12">
        <f t="shared" ref="O3:O28" si="3">J3/E$37</f>
        <v>0.23376623376623376</v>
      </c>
      <c r="Q3" s="33"/>
      <c r="R3" s="34"/>
      <c r="S3" s="34"/>
      <c r="T3" s="34"/>
      <c r="U3" s="33"/>
      <c r="V3" s="33"/>
    </row>
    <row r="4" spans="1:22">
      <c r="B4" s="10">
        <v>44</v>
      </c>
      <c r="C4" s="10">
        <v>46</v>
      </c>
      <c r="D4" s="10">
        <v>35</v>
      </c>
      <c r="E4" s="10">
        <v>41</v>
      </c>
      <c r="F4" s="10"/>
      <c r="G4" s="10">
        <v>20</v>
      </c>
      <c r="H4" s="10">
        <v>22</v>
      </c>
      <c r="I4" s="10">
        <v>12</v>
      </c>
      <c r="J4" s="10">
        <v>9</v>
      </c>
      <c r="K4" s="10"/>
      <c r="L4" s="12">
        <f t="shared" si="0"/>
        <v>0.51858254105445112</v>
      </c>
      <c r="M4" s="12">
        <f t="shared" si="1"/>
        <v>0.57214765100671139</v>
      </c>
      <c r="N4" s="12">
        <f t="shared" si="2"/>
        <v>0.2983159582999198</v>
      </c>
      <c r="O4" s="12">
        <f t="shared" si="3"/>
        <v>0.26298701298701299</v>
      </c>
      <c r="Q4" s="17" t="s">
        <v>21</v>
      </c>
      <c r="R4" s="17">
        <v>0.99229999999999996</v>
      </c>
      <c r="S4" s="17">
        <v>3</v>
      </c>
      <c r="T4" s="17">
        <v>0.33079999999999998</v>
      </c>
      <c r="U4" s="17">
        <v>27.247</v>
      </c>
      <c r="V4" s="7">
        <v>2.4691000000000001E-13</v>
      </c>
    </row>
    <row r="5" spans="1:22">
      <c r="B5" s="10">
        <v>39</v>
      </c>
      <c r="C5" s="10">
        <v>29</v>
      </c>
      <c r="D5" s="10">
        <v>46</v>
      </c>
      <c r="E5" s="10">
        <v>36</v>
      </c>
      <c r="F5" s="10"/>
      <c r="G5" s="10">
        <v>37</v>
      </c>
      <c r="H5" s="10">
        <v>17</v>
      </c>
      <c r="I5" s="10">
        <v>14</v>
      </c>
      <c r="J5" s="10">
        <v>10</v>
      </c>
      <c r="K5" s="10"/>
      <c r="L5" s="12">
        <f t="shared" si="0"/>
        <v>0.9593777009507346</v>
      </c>
      <c r="M5" s="12">
        <f t="shared" si="1"/>
        <v>0.4421140939597315</v>
      </c>
      <c r="N5" s="12">
        <f t="shared" si="2"/>
        <v>0.34803528468323974</v>
      </c>
      <c r="O5" s="12">
        <f t="shared" si="3"/>
        <v>0.29220779220779219</v>
      </c>
      <c r="Q5" s="17" t="s">
        <v>20</v>
      </c>
      <c r="R5" s="17">
        <v>1.3717999999999999</v>
      </c>
      <c r="S5" s="17">
        <v>113</v>
      </c>
      <c r="T5" s="17">
        <v>1.21E-2</v>
      </c>
      <c r="U5" s="18"/>
      <c r="V5" s="18"/>
    </row>
    <row r="6" spans="1:22">
      <c r="B6" s="10">
        <v>38</v>
      </c>
      <c r="C6" s="10">
        <v>32</v>
      </c>
      <c r="D6" s="10">
        <v>51</v>
      </c>
      <c r="E6" s="10">
        <v>39</v>
      </c>
      <c r="F6" s="10"/>
      <c r="G6" s="10">
        <v>36</v>
      </c>
      <c r="H6" s="10">
        <v>15</v>
      </c>
      <c r="I6" s="10">
        <v>13</v>
      </c>
      <c r="J6" s="10">
        <v>12</v>
      </c>
      <c r="K6" s="10"/>
      <c r="L6" s="12">
        <f t="shared" si="0"/>
        <v>0.93344857389801206</v>
      </c>
      <c r="M6" s="12">
        <f t="shared" si="1"/>
        <v>0.3901006711409396</v>
      </c>
      <c r="N6" s="12">
        <f t="shared" si="2"/>
        <v>0.3231756214915798</v>
      </c>
      <c r="O6" s="12">
        <f t="shared" si="3"/>
        <v>0.35064935064935066</v>
      </c>
      <c r="Q6" s="17" t="s">
        <v>19</v>
      </c>
      <c r="R6" s="17">
        <v>2.3641000000000001</v>
      </c>
      <c r="S6" s="17">
        <v>116</v>
      </c>
      <c r="T6" s="18"/>
      <c r="U6" s="18"/>
      <c r="V6" s="18"/>
    </row>
    <row r="7" spans="1:22">
      <c r="B7" s="10">
        <v>32</v>
      </c>
      <c r="C7" s="10">
        <v>47</v>
      </c>
      <c r="D7" s="10">
        <v>35</v>
      </c>
      <c r="E7" s="10">
        <v>33</v>
      </c>
      <c r="F7" s="10"/>
      <c r="G7" s="10">
        <v>17</v>
      </c>
      <c r="H7" s="10">
        <v>17</v>
      </c>
      <c r="I7" s="10">
        <v>9</v>
      </c>
      <c r="J7" s="10">
        <v>11</v>
      </c>
      <c r="K7" s="10"/>
      <c r="L7" s="12">
        <f t="shared" si="0"/>
        <v>0.44079515989628343</v>
      </c>
      <c r="M7" s="12">
        <f t="shared" si="1"/>
        <v>0.4421140939597315</v>
      </c>
      <c r="N7" s="12">
        <f t="shared" si="2"/>
        <v>0.22373696872493984</v>
      </c>
      <c r="O7" s="12">
        <f t="shared" si="3"/>
        <v>0.32142857142857145</v>
      </c>
      <c r="Q7" s="18"/>
      <c r="R7" s="18"/>
      <c r="S7" s="18"/>
      <c r="T7" s="18"/>
      <c r="U7" s="18"/>
      <c r="V7" s="18"/>
    </row>
    <row r="8" spans="1:22">
      <c r="B8" s="10">
        <v>39</v>
      </c>
      <c r="C8" s="10">
        <v>32</v>
      </c>
      <c r="D8" s="10">
        <v>34</v>
      </c>
      <c r="E8" s="10">
        <v>36</v>
      </c>
      <c r="F8" s="10"/>
      <c r="G8" s="10">
        <v>16</v>
      </c>
      <c r="H8" s="10">
        <v>16</v>
      </c>
      <c r="I8" s="10">
        <v>12</v>
      </c>
      <c r="J8" s="10">
        <v>9</v>
      </c>
      <c r="K8" s="10"/>
      <c r="L8" s="12">
        <f t="shared" si="0"/>
        <v>0.41486603284356088</v>
      </c>
      <c r="M8" s="12">
        <f t="shared" si="1"/>
        <v>0.41610738255033558</v>
      </c>
      <c r="N8" s="12">
        <f t="shared" si="2"/>
        <v>0.2983159582999198</v>
      </c>
      <c r="O8" s="12">
        <f t="shared" si="3"/>
        <v>0.26298701298701299</v>
      </c>
      <c r="Q8" s="18"/>
      <c r="R8" s="18"/>
      <c r="S8" s="18"/>
      <c r="T8" s="18"/>
      <c r="U8" s="18"/>
      <c r="V8" s="18"/>
    </row>
    <row r="9" spans="1:22">
      <c r="B9" s="10">
        <v>39</v>
      </c>
      <c r="C9" s="10">
        <v>39</v>
      </c>
      <c r="D9" s="10">
        <v>44</v>
      </c>
      <c r="E9" s="10">
        <v>29</v>
      </c>
      <c r="F9" s="10"/>
      <c r="G9" s="10">
        <v>14</v>
      </c>
      <c r="H9" s="10">
        <v>14</v>
      </c>
      <c r="I9" s="10">
        <v>14</v>
      </c>
      <c r="J9" s="10">
        <v>15</v>
      </c>
      <c r="K9" s="10"/>
      <c r="L9" s="12">
        <f t="shared" si="0"/>
        <v>0.36300777873811579</v>
      </c>
      <c r="M9" s="12">
        <f t="shared" si="1"/>
        <v>0.36409395973154363</v>
      </c>
      <c r="N9" s="12">
        <f t="shared" si="2"/>
        <v>0.34803528468323974</v>
      </c>
      <c r="O9" s="12">
        <f t="shared" si="3"/>
        <v>0.43831168831168832</v>
      </c>
      <c r="Q9" s="32" t="s">
        <v>18</v>
      </c>
      <c r="R9" s="18" t="s">
        <v>17</v>
      </c>
      <c r="S9" s="18" t="s">
        <v>17</v>
      </c>
      <c r="T9" s="32" t="s">
        <v>16</v>
      </c>
      <c r="U9" s="18"/>
      <c r="V9" s="18"/>
    </row>
    <row r="10" spans="1:22">
      <c r="B10" s="10">
        <v>38</v>
      </c>
      <c r="C10" s="10">
        <v>40</v>
      </c>
      <c r="D10" s="10">
        <v>45</v>
      </c>
      <c r="E10" s="10">
        <v>35</v>
      </c>
      <c r="F10" s="10"/>
      <c r="G10" s="10">
        <v>14</v>
      </c>
      <c r="H10" s="10">
        <v>19</v>
      </c>
      <c r="I10" s="10">
        <v>12</v>
      </c>
      <c r="J10" s="10">
        <v>13</v>
      </c>
      <c r="K10" s="10"/>
      <c r="L10" s="12">
        <f t="shared" si="0"/>
        <v>0.36300777873811579</v>
      </c>
      <c r="M10" s="12">
        <f t="shared" si="1"/>
        <v>0.49412751677852346</v>
      </c>
      <c r="N10" s="12">
        <f t="shared" si="2"/>
        <v>0.2983159582999198</v>
      </c>
      <c r="O10" s="12">
        <f t="shared" si="3"/>
        <v>0.37987012987012986</v>
      </c>
      <c r="Q10" s="32"/>
      <c r="R10" s="18" t="s">
        <v>15</v>
      </c>
      <c r="S10" s="18" t="s">
        <v>14</v>
      </c>
      <c r="T10" s="32"/>
      <c r="U10" s="18"/>
      <c r="V10" s="18"/>
    </row>
    <row r="11" spans="1:22">
      <c r="B11" s="10">
        <v>42</v>
      </c>
      <c r="C11" s="10">
        <v>33</v>
      </c>
      <c r="D11" s="10">
        <v>38</v>
      </c>
      <c r="E11" s="10">
        <v>31</v>
      </c>
      <c r="F11" s="10"/>
      <c r="G11" s="10">
        <v>15</v>
      </c>
      <c r="H11" s="10">
        <v>14</v>
      </c>
      <c r="I11" s="10">
        <v>10</v>
      </c>
      <c r="J11" s="10">
        <v>9</v>
      </c>
      <c r="K11" s="10"/>
      <c r="L11" s="12">
        <f t="shared" si="0"/>
        <v>0.38893690579083834</v>
      </c>
      <c r="M11" s="12">
        <f t="shared" si="1"/>
        <v>0.36409395973154363</v>
      </c>
      <c r="N11" s="12">
        <f t="shared" si="2"/>
        <v>0.24859663191659984</v>
      </c>
      <c r="O11" s="12">
        <f t="shared" si="3"/>
        <v>0.26298701298701299</v>
      </c>
      <c r="Q11" s="18" t="s">
        <v>13</v>
      </c>
      <c r="R11" s="18">
        <v>4.8955000000000002</v>
      </c>
      <c r="S11" s="24">
        <v>4.1736000000000004E-3</v>
      </c>
      <c r="T11" s="18" t="s">
        <v>9</v>
      </c>
      <c r="U11" s="18"/>
      <c r="V11" s="18"/>
    </row>
    <row r="12" spans="1:22">
      <c r="B12" s="10">
        <v>47</v>
      </c>
      <c r="C12" s="10">
        <v>42</v>
      </c>
      <c r="D12" s="10">
        <v>41</v>
      </c>
      <c r="E12" s="10">
        <v>27</v>
      </c>
      <c r="F12" s="10"/>
      <c r="G12" s="10">
        <v>18</v>
      </c>
      <c r="H12" s="10">
        <v>13</v>
      </c>
      <c r="I12" s="10">
        <v>9</v>
      </c>
      <c r="J12" s="10">
        <v>8</v>
      </c>
      <c r="K12" s="10"/>
      <c r="L12" s="12">
        <f t="shared" si="0"/>
        <v>0.46672428694900603</v>
      </c>
      <c r="M12" s="12">
        <f t="shared" si="1"/>
        <v>0.33808724832214765</v>
      </c>
      <c r="N12" s="12">
        <f t="shared" si="2"/>
        <v>0.22373696872493984</v>
      </c>
      <c r="O12" s="12">
        <f t="shared" si="3"/>
        <v>0.23376623376623376</v>
      </c>
      <c r="Q12" s="18" t="s">
        <v>12</v>
      </c>
      <c r="R12" s="18">
        <v>10.486000000000001</v>
      </c>
      <c r="S12" s="24">
        <v>1.0053E-3</v>
      </c>
      <c r="T12" s="18" t="s">
        <v>9</v>
      </c>
      <c r="U12" s="18"/>
      <c r="V12" s="18"/>
    </row>
    <row r="13" spans="1:22">
      <c r="B13" s="10">
        <v>42</v>
      </c>
      <c r="C13" s="10">
        <v>41</v>
      </c>
      <c r="D13" s="10">
        <v>43</v>
      </c>
      <c r="E13" s="10">
        <v>28</v>
      </c>
      <c r="F13" s="10"/>
      <c r="G13" s="10">
        <v>22</v>
      </c>
      <c r="H13" s="10">
        <v>15</v>
      </c>
      <c r="I13" s="10">
        <v>9</v>
      </c>
      <c r="J13" s="10">
        <v>8</v>
      </c>
      <c r="K13" s="10"/>
      <c r="L13" s="12">
        <f t="shared" si="0"/>
        <v>0.57044079515989621</v>
      </c>
      <c r="M13" s="12">
        <f t="shared" si="1"/>
        <v>0.3901006711409396</v>
      </c>
      <c r="N13" s="12">
        <f t="shared" si="2"/>
        <v>0.22373696872493984</v>
      </c>
      <c r="O13" s="12">
        <f t="shared" si="3"/>
        <v>0.23376623376623376</v>
      </c>
      <c r="Q13" s="18" t="s">
        <v>54</v>
      </c>
      <c r="R13" s="18">
        <v>11.0632</v>
      </c>
      <c r="S13" s="24">
        <v>1.0053E-3</v>
      </c>
      <c r="T13" s="18" t="s">
        <v>9</v>
      </c>
      <c r="U13" s="18"/>
      <c r="V13" s="18"/>
    </row>
    <row r="14" spans="1:22">
      <c r="B14" s="10">
        <v>37</v>
      </c>
      <c r="C14" s="10">
        <v>41</v>
      </c>
      <c r="D14" s="10">
        <v>36</v>
      </c>
      <c r="E14" s="10">
        <v>28</v>
      </c>
      <c r="F14" s="10"/>
      <c r="G14" s="10">
        <v>20</v>
      </c>
      <c r="H14" s="10">
        <v>15</v>
      </c>
      <c r="I14" s="10">
        <v>13</v>
      </c>
      <c r="J14" s="10">
        <v>8</v>
      </c>
      <c r="K14" s="10"/>
      <c r="L14" s="12">
        <f t="shared" si="0"/>
        <v>0.51858254105445112</v>
      </c>
      <c r="M14" s="12">
        <f t="shared" si="1"/>
        <v>0.3901006711409396</v>
      </c>
      <c r="N14" s="12">
        <f t="shared" si="2"/>
        <v>0.3231756214915798</v>
      </c>
      <c r="O14" s="12">
        <f t="shared" si="3"/>
        <v>0.23376623376623376</v>
      </c>
      <c r="Q14" s="6" t="s">
        <v>10</v>
      </c>
      <c r="R14" s="18">
        <v>5.6828000000000003</v>
      </c>
      <c r="S14" s="24">
        <v>1.0053E-3</v>
      </c>
      <c r="T14" s="18" t="s">
        <v>9</v>
      </c>
      <c r="U14" s="18"/>
      <c r="V14" s="18"/>
    </row>
    <row r="15" spans="1:22">
      <c r="B15" s="10">
        <v>41</v>
      </c>
      <c r="C15" s="10">
        <v>48</v>
      </c>
      <c r="D15" s="10">
        <v>47</v>
      </c>
      <c r="E15" s="10">
        <v>44</v>
      </c>
      <c r="F15" s="10"/>
      <c r="G15" s="10">
        <v>18</v>
      </c>
      <c r="H15" s="10">
        <v>18</v>
      </c>
      <c r="I15" s="10">
        <v>16</v>
      </c>
      <c r="J15" s="10">
        <v>13</v>
      </c>
      <c r="K15" s="10"/>
      <c r="L15" s="12">
        <f t="shared" si="0"/>
        <v>0.46672428694900603</v>
      </c>
      <c r="M15" s="12">
        <f t="shared" si="1"/>
        <v>0.46812080536912748</v>
      </c>
      <c r="N15" s="12">
        <f t="shared" si="2"/>
        <v>0.39775461106655974</v>
      </c>
      <c r="O15" s="12">
        <f t="shared" si="3"/>
        <v>0.37987012987012986</v>
      </c>
      <c r="Q15" s="6" t="s">
        <v>55</v>
      </c>
      <c r="R15" s="18">
        <v>5.9935999999999998</v>
      </c>
      <c r="S15" s="24">
        <v>1.0053E-3</v>
      </c>
      <c r="T15" s="18" t="s">
        <v>9</v>
      </c>
      <c r="U15" s="18"/>
      <c r="V15" s="18"/>
    </row>
    <row r="16" spans="1:22">
      <c r="B16" s="10">
        <v>27</v>
      </c>
      <c r="C16" s="10">
        <v>38</v>
      </c>
      <c r="D16" s="10">
        <v>41</v>
      </c>
      <c r="E16" s="10">
        <v>34</v>
      </c>
      <c r="F16" s="10"/>
      <c r="G16" s="10">
        <v>17</v>
      </c>
      <c r="H16" s="10">
        <v>17</v>
      </c>
      <c r="I16" s="10">
        <v>15</v>
      </c>
      <c r="J16" s="10">
        <v>13</v>
      </c>
      <c r="K16" s="10"/>
      <c r="L16" s="12">
        <f t="shared" si="0"/>
        <v>0.44079515989628343</v>
      </c>
      <c r="M16" s="12">
        <f t="shared" si="1"/>
        <v>0.4421140939597315</v>
      </c>
      <c r="N16" s="12">
        <f t="shared" si="2"/>
        <v>0.37289494787489974</v>
      </c>
      <c r="O16" s="12">
        <f t="shared" si="3"/>
        <v>0.37987012987012986</v>
      </c>
      <c r="Q16" s="6" t="s">
        <v>56</v>
      </c>
      <c r="R16" s="18">
        <v>7.0000000000000001E-3</v>
      </c>
      <c r="S16" s="24">
        <v>0.89999470000000004</v>
      </c>
      <c r="T16" s="18" t="s">
        <v>11</v>
      </c>
      <c r="U16" s="18"/>
      <c r="V16" s="18"/>
    </row>
    <row r="17" spans="2:22">
      <c r="B17" s="10">
        <v>29</v>
      </c>
      <c r="C17" s="10">
        <v>35</v>
      </c>
      <c r="D17" s="10">
        <v>42</v>
      </c>
      <c r="E17" s="10">
        <v>29</v>
      </c>
      <c r="F17" s="10"/>
      <c r="G17" s="10">
        <v>14</v>
      </c>
      <c r="H17" s="10">
        <v>14</v>
      </c>
      <c r="I17" s="10">
        <v>14</v>
      </c>
      <c r="J17" s="10">
        <v>11</v>
      </c>
      <c r="K17" s="10"/>
      <c r="L17" s="12">
        <f t="shared" si="0"/>
        <v>0.36300777873811579</v>
      </c>
      <c r="M17" s="12">
        <f t="shared" si="1"/>
        <v>0.36409395973154363</v>
      </c>
      <c r="N17" s="12">
        <f t="shared" si="2"/>
        <v>0.34803528468323974</v>
      </c>
      <c r="O17" s="12">
        <f t="shared" si="3"/>
        <v>0.32142857142857145</v>
      </c>
      <c r="Q17" s="6"/>
      <c r="R17" s="18"/>
      <c r="S17" s="18"/>
      <c r="T17" s="18"/>
      <c r="U17" s="18"/>
      <c r="V17" s="18"/>
    </row>
    <row r="18" spans="2:22">
      <c r="B18" s="10">
        <v>36</v>
      </c>
      <c r="C18" s="10">
        <v>41</v>
      </c>
      <c r="D18" s="10">
        <v>39</v>
      </c>
      <c r="E18" s="10">
        <v>29</v>
      </c>
      <c r="F18" s="10"/>
      <c r="G18" s="10">
        <v>13</v>
      </c>
      <c r="H18" s="10">
        <v>15</v>
      </c>
      <c r="I18" s="10">
        <v>14</v>
      </c>
      <c r="J18" s="10">
        <v>11</v>
      </c>
      <c r="K18" s="10"/>
      <c r="L18" s="12">
        <f t="shared" si="0"/>
        <v>0.33707865168539325</v>
      </c>
      <c r="M18" s="12">
        <f t="shared" si="1"/>
        <v>0.3901006711409396</v>
      </c>
      <c r="N18" s="12">
        <f t="shared" si="2"/>
        <v>0.34803528468323974</v>
      </c>
      <c r="O18" s="12">
        <f t="shared" si="3"/>
        <v>0.32142857142857145</v>
      </c>
    </row>
    <row r="19" spans="2:22">
      <c r="B19" s="10">
        <v>36</v>
      </c>
      <c r="C19" s="10">
        <v>37</v>
      </c>
      <c r="D19" s="10">
        <v>36</v>
      </c>
      <c r="E19" s="10">
        <v>35</v>
      </c>
      <c r="F19" s="10"/>
      <c r="G19" s="10">
        <v>31</v>
      </c>
      <c r="H19" s="10">
        <v>22</v>
      </c>
      <c r="I19" s="10">
        <v>10</v>
      </c>
      <c r="J19" s="10">
        <v>10</v>
      </c>
      <c r="K19" s="10"/>
      <c r="L19" s="12">
        <f t="shared" si="0"/>
        <v>0.80380293863439922</v>
      </c>
      <c r="M19" s="12">
        <f t="shared" si="1"/>
        <v>0.57214765100671139</v>
      </c>
      <c r="N19" s="12">
        <f t="shared" si="2"/>
        <v>0.24859663191659984</v>
      </c>
      <c r="O19" s="12">
        <f t="shared" si="3"/>
        <v>0.29220779220779219</v>
      </c>
    </row>
    <row r="20" spans="2:22">
      <c r="B20" s="10">
        <v>36</v>
      </c>
      <c r="C20" s="10">
        <v>45</v>
      </c>
      <c r="D20" s="10">
        <v>39</v>
      </c>
      <c r="E20" s="10">
        <v>36</v>
      </c>
      <c r="F20" s="10"/>
      <c r="G20" s="10">
        <v>36</v>
      </c>
      <c r="H20" s="10">
        <v>24</v>
      </c>
      <c r="I20" s="10">
        <v>12</v>
      </c>
      <c r="J20" s="10">
        <v>9</v>
      </c>
      <c r="K20" s="10"/>
      <c r="L20" s="12">
        <f t="shared" si="0"/>
        <v>0.93344857389801206</v>
      </c>
      <c r="M20" s="12">
        <f t="shared" si="1"/>
        <v>0.62416107382550334</v>
      </c>
      <c r="N20" s="12">
        <f t="shared" si="2"/>
        <v>0.2983159582999198</v>
      </c>
      <c r="O20" s="12">
        <f t="shared" si="3"/>
        <v>0.26298701298701299</v>
      </c>
      <c r="Q20" s="18"/>
      <c r="R20" s="18"/>
      <c r="S20" s="18"/>
      <c r="T20" s="18"/>
      <c r="U20" s="18"/>
      <c r="V20" s="18"/>
    </row>
    <row r="21" spans="2:22">
      <c r="B21" s="10">
        <v>32</v>
      </c>
      <c r="C21" s="10">
        <v>31</v>
      </c>
      <c r="D21" s="10">
        <v>43</v>
      </c>
      <c r="E21" s="10">
        <v>41</v>
      </c>
      <c r="F21" s="10"/>
      <c r="G21" s="10">
        <v>16</v>
      </c>
      <c r="H21" s="10">
        <v>23</v>
      </c>
      <c r="I21" s="10">
        <v>14</v>
      </c>
      <c r="J21" s="10">
        <v>6</v>
      </c>
      <c r="K21" s="10"/>
      <c r="L21" s="12">
        <f t="shared" si="0"/>
        <v>0.41486603284356088</v>
      </c>
      <c r="M21" s="12">
        <f t="shared" si="1"/>
        <v>0.59815436241610731</v>
      </c>
      <c r="N21" s="12">
        <f t="shared" si="2"/>
        <v>0.34803528468323974</v>
      </c>
      <c r="O21" s="12">
        <f t="shared" si="3"/>
        <v>0.17532467532467533</v>
      </c>
      <c r="Q21" s="33"/>
      <c r="R21" s="34"/>
      <c r="S21" s="34"/>
      <c r="T21" s="34"/>
      <c r="U21" s="33"/>
      <c r="V21" s="33"/>
    </row>
    <row r="22" spans="2:22">
      <c r="B22" s="10">
        <v>38</v>
      </c>
      <c r="C22" s="10">
        <v>33</v>
      </c>
      <c r="D22" s="10">
        <v>41</v>
      </c>
      <c r="E22" s="10">
        <v>34</v>
      </c>
      <c r="F22" s="10"/>
      <c r="G22" s="10">
        <v>17</v>
      </c>
      <c r="H22" s="10">
        <v>14</v>
      </c>
      <c r="I22" s="10">
        <v>13</v>
      </c>
      <c r="J22" s="10">
        <v>7</v>
      </c>
      <c r="K22" s="10"/>
      <c r="L22" s="12">
        <f t="shared" si="0"/>
        <v>0.44079515989628343</v>
      </c>
      <c r="M22" s="12">
        <f t="shared" si="1"/>
        <v>0.36409395973154363</v>
      </c>
      <c r="N22" s="12">
        <f t="shared" si="2"/>
        <v>0.3231756214915798</v>
      </c>
      <c r="O22" s="12">
        <f t="shared" si="3"/>
        <v>0.20454545454545456</v>
      </c>
      <c r="Q22" s="33"/>
      <c r="R22" s="34"/>
      <c r="S22" s="34"/>
      <c r="T22" s="34"/>
      <c r="U22" s="33"/>
      <c r="V22" s="33"/>
    </row>
    <row r="23" spans="2:22">
      <c r="B23" s="10">
        <v>36</v>
      </c>
      <c r="C23" s="10">
        <v>43</v>
      </c>
      <c r="D23" s="10">
        <v>37</v>
      </c>
      <c r="E23" s="10">
        <v>37</v>
      </c>
      <c r="F23" s="10"/>
      <c r="G23" s="10">
        <v>19</v>
      </c>
      <c r="H23" s="10">
        <v>15</v>
      </c>
      <c r="I23" s="10">
        <v>13</v>
      </c>
      <c r="J23" s="10">
        <v>14</v>
      </c>
      <c r="K23" s="10"/>
      <c r="L23" s="12">
        <f t="shared" si="0"/>
        <v>0.49265341400172857</v>
      </c>
      <c r="M23" s="12">
        <f t="shared" si="1"/>
        <v>0.3901006711409396</v>
      </c>
      <c r="N23" s="12">
        <f t="shared" si="2"/>
        <v>0.3231756214915798</v>
      </c>
      <c r="O23" s="12">
        <f t="shared" si="3"/>
        <v>0.40909090909090912</v>
      </c>
      <c r="Q23" s="17"/>
      <c r="R23" s="17"/>
      <c r="S23" s="17"/>
      <c r="T23" s="17"/>
      <c r="U23" s="17"/>
      <c r="V23" s="7"/>
    </row>
    <row r="24" spans="2:22">
      <c r="B24" s="10">
        <v>40</v>
      </c>
      <c r="C24" s="10">
        <v>46</v>
      </c>
      <c r="D24" s="10">
        <v>32</v>
      </c>
      <c r="E24" s="10">
        <v>34</v>
      </c>
      <c r="F24" s="10"/>
      <c r="G24" s="10">
        <v>19</v>
      </c>
      <c r="H24" s="10">
        <v>17</v>
      </c>
      <c r="I24" s="10">
        <v>11</v>
      </c>
      <c r="J24" s="10">
        <v>14</v>
      </c>
      <c r="K24" s="10"/>
      <c r="L24" s="12">
        <f t="shared" si="0"/>
        <v>0.49265341400172857</v>
      </c>
      <c r="M24" s="12">
        <f t="shared" si="1"/>
        <v>0.4421140939597315</v>
      </c>
      <c r="N24" s="12">
        <f t="shared" si="2"/>
        <v>0.27345629510825981</v>
      </c>
      <c r="O24" s="12">
        <f t="shared" si="3"/>
        <v>0.40909090909090912</v>
      </c>
      <c r="Q24" s="17"/>
      <c r="R24" s="17"/>
      <c r="S24" s="17"/>
      <c r="T24" s="17"/>
      <c r="U24" s="18"/>
      <c r="V24" s="18"/>
    </row>
    <row r="25" spans="2:22">
      <c r="B25" s="10">
        <v>40</v>
      </c>
      <c r="C25" s="10">
        <v>43</v>
      </c>
      <c r="D25" s="10">
        <v>37</v>
      </c>
      <c r="E25" s="10">
        <v>35</v>
      </c>
      <c r="F25" s="10"/>
      <c r="G25" s="10">
        <v>19</v>
      </c>
      <c r="H25" s="10">
        <v>15</v>
      </c>
      <c r="I25" s="10">
        <v>13</v>
      </c>
      <c r="J25" s="10">
        <v>12</v>
      </c>
      <c r="K25" s="10"/>
      <c r="L25" s="12">
        <f t="shared" si="0"/>
        <v>0.49265341400172857</v>
      </c>
      <c r="M25" s="12">
        <f t="shared" si="1"/>
        <v>0.3901006711409396</v>
      </c>
      <c r="N25" s="12">
        <f t="shared" si="2"/>
        <v>0.3231756214915798</v>
      </c>
      <c r="O25" s="12">
        <f t="shared" si="3"/>
        <v>0.35064935064935066</v>
      </c>
      <c r="Q25" s="17"/>
      <c r="R25" s="17"/>
      <c r="S25" s="17"/>
      <c r="T25" s="18"/>
      <c r="U25" s="18"/>
      <c r="V25" s="18"/>
    </row>
    <row r="26" spans="2:22">
      <c r="B26" s="10">
        <v>46</v>
      </c>
      <c r="C26" s="10">
        <v>35</v>
      </c>
      <c r="D26" s="10">
        <v>42</v>
      </c>
      <c r="E26" s="10">
        <v>37</v>
      </c>
      <c r="F26" s="10"/>
      <c r="G26" s="10">
        <v>23</v>
      </c>
      <c r="H26" s="10">
        <v>20</v>
      </c>
      <c r="I26" s="10">
        <v>9</v>
      </c>
      <c r="J26" s="10">
        <v>7</v>
      </c>
      <c r="K26" s="10"/>
      <c r="L26" s="12">
        <f t="shared" si="0"/>
        <v>0.59636992221261875</v>
      </c>
      <c r="M26" s="12">
        <f t="shared" si="1"/>
        <v>0.52013422818791943</v>
      </c>
      <c r="N26" s="12">
        <f t="shared" si="2"/>
        <v>0.22373696872493984</v>
      </c>
      <c r="O26" s="12">
        <f t="shared" si="3"/>
        <v>0.20454545454545456</v>
      </c>
    </row>
    <row r="27" spans="2:22">
      <c r="B27" s="10">
        <v>49</v>
      </c>
      <c r="C27" s="10">
        <v>36</v>
      </c>
      <c r="D27" s="10">
        <v>43</v>
      </c>
      <c r="E27" s="10">
        <v>35</v>
      </c>
      <c r="F27" s="10"/>
      <c r="G27" s="10">
        <v>27</v>
      </c>
      <c r="H27" s="10">
        <v>17</v>
      </c>
      <c r="I27" s="10">
        <v>10</v>
      </c>
      <c r="J27" s="10">
        <v>10</v>
      </c>
      <c r="K27" s="10"/>
      <c r="L27" s="12">
        <f t="shared" si="0"/>
        <v>0.70008643042350904</v>
      </c>
      <c r="M27" s="12">
        <f t="shared" si="1"/>
        <v>0.4421140939597315</v>
      </c>
      <c r="N27" s="12">
        <f t="shared" si="2"/>
        <v>0.24859663191659984</v>
      </c>
      <c r="O27" s="12">
        <f t="shared" si="3"/>
        <v>0.29220779220779219</v>
      </c>
    </row>
    <row r="28" spans="2:22">
      <c r="B28" s="10">
        <v>42</v>
      </c>
      <c r="C28" s="10">
        <v>35</v>
      </c>
      <c r="D28" s="10">
        <v>45</v>
      </c>
      <c r="E28" s="10">
        <v>33</v>
      </c>
      <c r="F28" s="10"/>
      <c r="G28" s="10">
        <v>21</v>
      </c>
      <c r="H28" s="10">
        <v>13</v>
      </c>
      <c r="I28" s="10">
        <v>10</v>
      </c>
      <c r="J28" s="10">
        <v>11</v>
      </c>
      <c r="K28" s="10"/>
      <c r="L28" s="12">
        <f t="shared" si="0"/>
        <v>0.54451166810717366</v>
      </c>
      <c r="M28" s="12">
        <f t="shared" si="1"/>
        <v>0.33808724832214765</v>
      </c>
      <c r="N28" s="12">
        <f t="shared" si="2"/>
        <v>0.24859663191659984</v>
      </c>
      <c r="O28" s="12">
        <f t="shared" si="3"/>
        <v>0.32142857142857145</v>
      </c>
      <c r="Q28" s="32"/>
      <c r="R28" s="18"/>
      <c r="S28" s="18"/>
      <c r="T28" s="32"/>
    </row>
    <row r="29" spans="2:22">
      <c r="B29" s="10">
        <v>36</v>
      </c>
      <c r="C29" s="10">
        <v>35</v>
      </c>
      <c r="D29" s="10">
        <v>48</v>
      </c>
      <c r="E29" s="10">
        <v>31</v>
      </c>
      <c r="F29" s="10"/>
      <c r="G29" s="10">
        <v>13</v>
      </c>
      <c r="H29" s="10">
        <v>12</v>
      </c>
      <c r="I29" s="10"/>
      <c r="J29" s="10">
        <v>9</v>
      </c>
      <c r="K29" s="10"/>
      <c r="L29" s="12">
        <f t="shared" ref="L29:L31" si="4">G29/B$37</f>
        <v>0.33707865168539325</v>
      </c>
      <c r="M29" s="12">
        <f>H29/C$37</f>
        <v>0.31208053691275167</v>
      </c>
      <c r="N29" s="12"/>
      <c r="O29" s="12">
        <f t="shared" ref="O29:O34" si="5">J29/E$37</f>
        <v>0.26298701298701299</v>
      </c>
      <c r="Q29" s="32"/>
      <c r="R29" s="18"/>
      <c r="S29" s="18"/>
      <c r="T29" s="32"/>
    </row>
    <row r="30" spans="2:22">
      <c r="B30" s="10">
        <v>38</v>
      </c>
      <c r="C30" s="10">
        <v>41</v>
      </c>
      <c r="D30" s="10">
        <v>41</v>
      </c>
      <c r="E30" s="10"/>
      <c r="F30" s="10"/>
      <c r="G30" s="10">
        <v>11</v>
      </c>
      <c r="H30" s="10">
        <v>10</v>
      </c>
      <c r="I30" s="10"/>
      <c r="J30" s="10">
        <v>7</v>
      </c>
      <c r="K30" s="10"/>
      <c r="L30" s="12">
        <f t="shared" si="4"/>
        <v>0.2852203975799481</v>
      </c>
      <c r="M30" s="12">
        <f>H30/C$37</f>
        <v>0.26006711409395972</v>
      </c>
      <c r="N30" s="12"/>
      <c r="O30" s="12">
        <f t="shared" si="5"/>
        <v>0.20454545454545456</v>
      </c>
      <c r="Q30" s="18"/>
      <c r="R30" s="18"/>
      <c r="S30" s="18"/>
      <c r="T30" s="18"/>
    </row>
    <row r="31" spans="2:22">
      <c r="B31" s="10">
        <v>38</v>
      </c>
      <c r="C31" s="10">
        <v>50</v>
      </c>
      <c r="D31" s="10">
        <v>37</v>
      </c>
      <c r="E31" s="10"/>
      <c r="F31" s="10"/>
      <c r="G31" s="10">
        <v>19</v>
      </c>
      <c r="H31" s="10">
        <v>10</v>
      </c>
      <c r="I31" s="10"/>
      <c r="J31" s="10">
        <v>12</v>
      </c>
      <c r="K31" s="10"/>
      <c r="L31" s="12">
        <f t="shared" si="4"/>
        <v>0.49265341400172857</v>
      </c>
      <c r="M31" s="12">
        <f>H31/C$37</f>
        <v>0.26006711409395972</v>
      </c>
      <c r="N31" s="12"/>
      <c r="O31" s="12">
        <f t="shared" si="5"/>
        <v>0.35064935064935066</v>
      </c>
      <c r="Q31" s="18"/>
      <c r="R31" s="18"/>
      <c r="S31" s="18"/>
      <c r="T31" s="18"/>
    </row>
    <row r="32" spans="2:22">
      <c r="B32" s="10">
        <v>36</v>
      </c>
      <c r="C32" s="10">
        <v>27</v>
      </c>
      <c r="D32" s="10">
        <v>41</v>
      </c>
      <c r="E32" s="10"/>
      <c r="F32" s="10"/>
      <c r="G32" s="10">
        <v>20</v>
      </c>
      <c r="H32" s="10"/>
      <c r="I32" s="10"/>
      <c r="J32" s="10">
        <v>14</v>
      </c>
      <c r="K32" s="10"/>
      <c r="L32" s="12">
        <f>G32/B$37</f>
        <v>0.51858254105445112</v>
      </c>
      <c r="M32" s="12"/>
      <c r="N32" s="12"/>
      <c r="O32" s="12">
        <f t="shared" si="5"/>
        <v>0.40909090909090912</v>
      </c>
      <c r="Q32" s="18"/>
      <c r="R32" s="18"/>
      <c r="S32" s="18"/>
      <c r="T32" s="18"/>
    </row>
    <row r="33" spans="1:22">
      <c r="B33" s="10"/>
      <c r="C33" s="10">
        <v>32</v>
      </c>
      <c r="D33" s="10">
        <v>33</v>
      </c>
      <c r="E33" s="10"/>
      <c r="F33" s="10"/>
      <c r="G33" s="10"/>
      <c r="H33" s="10"/>
      <c r="I33" s="10"/>
      <c r="J33" s="10">
        <v>11</v>
      </c>
      <c r="K33" s="10"/>
      <c r="L33" s="12"/>
      <c r="M33" s="12"/>
      <c r="N33" s="12"/>
      <c r="O33" s="12">
        <f t="shared" si="5"/>
        <v>0.32142857142857145</v>
      </c>
      <c r="Q33" s="6"/>
      <c r="R33" s="18"/>
      <c r="S33" s="18"/>
      <c r="T33" s="18"/>
    </row>
    <row r="34" spans="1:22">
      <c r="B34" s="10"/>
      <c r="C34" s="10"/>
      <c r="D34" s="10"/>
      <c r="E34" s="10"/>
      <c r="F34" s="10"/>
      <c r="G34" s="10"/>
      <c r="H34" s="10"/>
      <c r="I34" s="10"/>
      <c r="J34" s="10">
        <v>10</v>
      </c>
      <c r="K34" s="10"/>
      <c r="L34" s="12"/>
      <c r="M34" s="12"/>
      <c r="N34" s="12"/>
      <c r="O34" s="12">
        <f t="shared" si="5"/>
        <v>0.29220779220779219</v>
      </c>
      <c r="Q34" s="6"/>
      <c r="R34" s="18"/>
      <c r="S34" s="18"/>
      <c r="T34" s="18"/>
    </row>
    <row r="35" spans="1:22"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2"/>
      <c r="M35" s="12"/>
      <c r="N35" s="12"/>
      <c r="O35" s="12"/>
      <c r="Q35" s="6"/>
      <c r="R35" s="18"/>
      <c r="S35" s="18"/>
      <c r="T35" s="18"/>
    </row>
    <row r="36" spans="1:22">
      <c r="A36" s="1" t="s">
        <v>4</v>
      </c>
      <c r="B36" s="1">
        <f>COUNT(B3:B34)</f>
        <v>30</v>
      </c>
      <c r="C36" s="1">
        <f>COUNT(C3:C34)</f>
        <v>31</v>
      </c>
      <c r="D36" s="1">
        <f>COUNT(D3:D34)</f>
        <v>31</v>
      </c>
      <c r="E36" s="1">
        <f>COUNT(E3:E34)</f>
        <v>27</v>
      </c>
      <c r="G36" s="1">
        <f>COUNT(G3:G34)</f>
        <v>30</v>
      </c>
      <c r="H36" s="1">
        <f>COUNT(H3:H34)</f>
        <v>29</v>
      </c>
      <c r="I36" s="1">
        <f>COUNT(I3:I34)</f>
        <v>26</v>
      </c>
      <c r="J36" s="1">
        <f>COUNT(J3:J34)</f>
        <v>32</v>
      </c>
      <c r="L36" s="1">
        <f>COUNT(L3:L34)</f>
        <v>30</v>
      </c>
      <c r="M36" s="1">
        <f>COUNT(M3:M34)</f>
        <v>29</v>
      </c>
      <c r="N36" s="1">
        <f>COUNT(N3:N34)</f>
        <v>26</v>
      </c>
      <c r="O36" s="1">
        <f>COUNT(O3:O34)</f>
        <v>32</v>
      </c>
      <c r="Q36" s="6"/>
      <c r="R36" s="18"/>
      <c r="S36" s="18"/>
      <c r="T36" s="18"/>
    </row>
    <row r="37" spans="1:22">
      <c r="A37" s="1" t="s">
        <v>2</v>
      </c>
      <c r="B37" s="13">
        <f>AVERAGE(B3:B34)</f>
        <v>38.56666666666667</v>
      </c>
      <c r="C37" s="13">
        <f>AVERAGE(C3:C34)</f>
        <v>38.451612903225808</v>
      </c>
      <c r="D37" s="13">
        <f>AVERAGE(D3:D34)</f>
        <v>40.225806451612904</v>
      </c>
      <c r="E37" s="13">
        <f>AVERAGE(E3:E34)</f>
        <v>34.222222222222221</v>
      </c>
      <c r="F37" s="10"/>
      <c r="G37" s="13">
        <f>AVERAGE(G3:G34)</f>
        <v>20.066666666666666</v>
      </c>
      <c r="H37" s="13">
        <f>AVERAGE(H3:H34)</f>
        <v>16.206896551724139</v>
      </c>
      <c r="I37" s="13">
        <f>AVERAGE(I3:I34)</f>
        <v>12.115384615384615</v>
      </c>
      <c r="J37" s="13">
        <f>AVERAGE(J3:J34)</f>
        <v>10.34375</v>
      </c>
      <c r="K37" s="10"/>
      <c r="L37" s="12">
        <f>AVERAGE(L3:L34)</f>
        <v>0.52031114952463253</v>
      </c>
      <c r="M37" s="12">
        <f>AVERAGE(M3:M34)</f>
        <v>0.4214880814626244</v>
      </c>
      <c r="N37" s="12">
        <f>AVERAGE(N3:N34)</f>
        <v>0.30118438097588068</v>
      </c>
      <c r="O37" s="12">
        <f>AVERAGE(O3:O34)</f>
        <v>0.30225243506493493</v>
      </c>
    </row>
    <row r="38" spans="1:22">
      <c r="A38" s="1" t="s">
        <v>3</v>
      </c>
      <c r="B38" s="12">
        <f>STDEV(B3:B34)/SQRT(B36)</f>
        <v>0.89402015114388966</v>
      </c>
      <c r="C38" s="12">
        <f>STDEV(C3:C34)/SQRT(C36)</f>
        <v>1.0644183728330512</v>
      </c>
      <c r="D38" s="12">
        <f>STDEV(D3:D34)/SQRT(D36)</f>
        <v>0.84460295108877192</v>
      </c>
      <c r="E38" s="12">
        <f>STDEV(E3:E34)/SQRT(E36)</f>
        <v>0.82747226622831271</v>
      </c>
      <c r="F38" s="10"/>
      <c r="G38" s="12">
        <f>STDEV(G3:G34)/SQRT(G36)</f>
        <v>1.2538981363725155</v>
      </c>
      <c r="H38" s="12">
        <f>STDEV(H3:H34)/SQRT(H36)</f>
        <v>0.65348499318447173</v>
      </c>
      <c r="I38" s="12">
        <f>STDEV(I3:I34)/SQRT(I36)</f>
        <v>0.40507140140558734</v>
      </c>
      <c r="J38" s="12">
        <f>STDEV(J3:J34)/SQRT(J36)</f>
        <v>0.42266763948490538</v>
      </c>
      <c r="K38" s="10"/>
      <c r="L38" s="12">
        <f>STDEV(L3:L34)/SQRT(L36)</f>
        <v>3.2512484089175023E-2</v>
      </c>
      <c r="M38" s="12">
        <f>STDEV(M3:M34)/SQRT(M36)</f>
        <v>1.6994995628119604E-2</v>
      </c>
      <c r="N38" s="12">
        <f>STDEV(N3:N34)/SQRT(N36)</f>
        <v>1.006993860751643E-2</v>
      </c>
      <c r="O38" s="12">
        <f>STDEV(O3:O34)/SQRT(O36)</f>
        <v>1.2350677777156472E-2</v>
      </c>
    </row>
    <row r="39" spans="1:22">
      <c r="C39" s="4"/>
      <c r="D39" s="4"/>
      <c r="E39" s="4"/>
      <c r="F39" s="4"/>
      <c r="G39" s="4"/>
      <c r="H39" s="4"/>
      <c r="J39" s="4"/>
      <c r="K39" s="4"/>
      <c r="L39" s="4"/>
      <c r="M39" s="4"/>
      <c r="N39" s="4"/>
      <c r="O39" s="4"/>
    </row>
    <row r="40" spans="1:22">
      <c r="C40" s="4"/>
      <c r="D40" s="4"/>
      <c r="E40" s="4"/>
      <c r="F40" s="4"/>
      <c r="G40" s="4"/>
      <c r="H40" s="4"/>
      <c r="J40" s="4"/>
      <c r="K40" s="4"/>
      <c r="L40" s="4"/>
      <c r="M40" s="4"/>
      <c r="N40" s="4"/>
      <c r="O40" s="4"/>
    </row>
    <row r="41" spans="1:22">
      <c r="C41" s="4"/>
      <c r="D41" s="4"/>
      <c r="E41" s="4"/>
      <c r="F41" s="4"/>
      <c r="G41" s="4"/>
      <c r="H41" s="4"/>
      <c r="J41" s="4"/>
      <c r="K41" s="4"/>
      <c r="L41" s="4"/>
      <c r="M41" s="4"/>
      <c r="N41" s="4"/>
      <c r="O41" s="4"/>
    </row>
    <row r="42" spans="1:22">
      <c r="C42" s="4"/>
      <c r="D42" s="4"/>
      <c r="E42" s="4"/>
      <c r="F42" s="4"/>
      <c r="G42" s="4"/>
      <c r="H42" s="4"/>
      <c r="J42" s="4"/>
      <c r="K42" s="4"/>
      <c r="L42" s="4"/>
      <c r="M42" s="4"/>
      <c r="N42" s="4"/>
      <c r="O42" s="4"/>
    </row>
    <row r="43" spans="1:22"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22">
      <c r="A44" s="1" t="s">
        <v>8</v>
      </c>
      <c r="B44" s="35" t="s">
        <v>35</v>
      </c>
      <c r="C44" s="35"/>
      <c r="D44" s="35"/>
      <c r="E44" s="10"/>
      <c r="F44" s="35" t="s">
        <v>37</v>
      </c>
      <c r="G44" s="35"/>
      <c r="H44" s="35"/>
      <c r="I44" s="10"/>
      <c r="J44" s="35" t="s">
        <v>29</v>
      </c>
      <c r="K44" s="35"/>
      <c r="L44" s="35"/>
      <c r="Q44" s="18" t="s">
        <v>28</v>
      </c>
      <c r="R44" s="18"/>
      <c r="S44" s="18"/>
      <c r="T44" s="18"/>
      <c r="U44" s="18"/>
      <c r="V44" s="18"/>
    </row>
    <row r="45" spans="1:22">
      <c r="A45" s="1" t="s">
        <v>5</v>
      </c>
      <c r="B45" s="10" t="s">
        <v>36</v>
      </c>
      <c r="C45" s="10" t="s">
        <v>34</v>
      </c>
      <c r="D45" s="11" t="s">
        <v>33</v>
      </c>
      <c r="E45" s="10"/>
      <c r="F45" s="10" t="s">
        <v>36</v>
      </c>
      <c r="G45" s="10" t="s">
        <v>34</v>
      </c>
      <c r="H45" s="11" t="s">
        <v>33</v>
      </c>
      <c r="I45" s="10"/>
      <c r="J45" s="10" t="s">
        <v>36</v>
      </c>
      <c r="K45" s="10" t="s">
        <v>34</v>
      </c>
      <c r="L45" s="11" t="s">
        <v>33</v>
      </c>
      <c r="Q45" s="33" t="s">
        <v>27</v>
      </c>
      <c r="R45" s="34" t="s">
        <v>26</v>
      </c>
      <c r="S45" s="34" t="s">
        <v>25</v>
      </c>
      <c r="T45" s="34" t="s">
        <v>24</v>
      </c>
      <c r="U45" s="33" t="s">
        <v>23</v>
      </c>
      <c r="V45" s="33" t="s">
        <v>22</v>
      </c>
    </row>
    <row r="46" spans="1:22">
      <c r="B46" s="10">
        <v>49</v>
      </c>
      <c r="C46" s="10">
        <v>35</v>
      </c>
      <c r="D46" s="10">
        <v>32</v>
      </c>
      <c r="E46" s="10"/>
      <c r="F46" s="10">
        <v>20</v>
      </c>
      <c r="G46" s="10">
        <v>19</v>
      </c>
      <c r="H46" s="10">
        <v>9</v>
      </c>
      <c r="I46" s="10"/>
      <c r="J46" s="12">
        <f t="shared" ref="J46:J75" si="6">F46/B$80</f>
        <v>0.4587155963302752</v>
      </c>
      <c r="K46" s="12">
        <f t="shared" ref="K46:K75" si="7">G46/C$80</f>
        <v>0.47499999999999998</v>
      </c>
      <c r="L46" s="12">
        <f t="shared" ref="L46:L75" si="8">H46/D$80</f>
        <v>0.26732673267326734</v>
      </c>
      <c r="Q46" s="33"/>
      <c r="R46" s="34"/>
      <c r="S46" s="34"/>
      <c r="T46" s="34"/>
      <c r="U46" s="33"/>
      <c r="V46" s="33"/>
    </row>
    <row r="47" spans="1:22">
      <c r="B47" s="10">
        <v>51</v>
      </c>
      <c r="C47" s="10">
        <v>48</v>
      </c>
      <c r="D47" s="10">
        <v>41</v>
      </c>
      <c r="E47" s="10"/>
      <c r="F47" s="10">
        <v>23</v>
      </c>
      <c r="G47" s="10">
        <v>21</v>
      </c>
      <c r="H47" s="10">
        <v>7</v>
      </c>
      <c r="I47" s="10"/>
      <c r="J47" s="12">
        <f t="shared" si="6"/>
        <v>0.52752293577981646</v>
      </c>
      <c r="K47" s="12">
        <f t="shared" si="7"/>
        <v>0.52500000000000002</v>
      </c>
      <c r="L47" s="12">
        <f t="shared" si="8"/>
        <v>0.20792079207920794</v>
      </c>
      <c r="Q47" s="17" t="s">
        <v>21</v>
      </c>
      <c r="R47" s="17">
        <v>0.83089999999999997</v>
      </c>
      <c r="S47" s="17">
        <v>2</v>
      </c>
      <c r="T47" s="17">
        <v>0.41549999999999998</v>
      </c>
      <c r="U47" s="17">
        <v>43.631100000000004</v>
      </c>
      <c r="V47" s="7">
        <v>6.2171999999999995E-14</v>
      </c>
    </row>
    <row r="48" spans="1:22">
      <c r="B48" s="10">
        <v>43</v>
      </c>
      <c r="C48" s="10">
        <v>49</v>
      </c>
      <c r="D48" s="10">
        <v>39</v>
      </c>
      <c r="E48" s="10"/>
      <c r="F48" s="10">
        <v>30</v>
      </c>
      <c r="G48" s="10">
        <v>24</v>
      </c>
      <c r="H48" s="10">
        <v>11</v>
      </c>
      <c r="I48" s="10"/>
      <c r="J48" s="12">
        <f t="shared" si="6"/>
        <v>0.68807339449541283</v>
      </c>
      <c r="K48" s="12">
        <f t="shared" si="7"/>
        <v>0.6</v>
      </c>
      <c r="L48" s="12">
        <f t="shared" si="8"/>
        <v>0.32673267326732675</v>
      </c>
      <c r="Q48" s="17" t="s">
        <v>20</v>
      </c>
      <c r="R48" s="17">
        <v>0.84750000000000003</v>
      </c>
      <c r="S48" s="17">
        <v>89</v>
      </c>
      <c r="T48" s="17">
        <v>9.4999999999999998E-3</v>
      </c>
      <c r="U48" s="18"/>
      <c r="V48" s="18"/>
    </row>
    <row r="49" spans="2:22">
      <c r="B49" s="10">
        <v>45</v>
      </c>
      <c r="C49" s="10">
        <v>38</v>
      </c>
      <c r="D49" s="10">
        <v>27</v>
      </c>
      <c r="E49" s="10"/>
      <c r="F49" s="10">
        <v>32</v>
      </c>
      <c r="G49" s="10">
        <v>26</v>
      </c>
      <c r="H49" s="10">
        <v>10</v>
      </c>
      <c r="I49" s="10"/>
      <c r="J49" s="12">
        <f t="shared" si="6"/>
        <v>0.7339449541284403</v>
      </c>
      <c r="K49" s="12">
        <f t="shared" si="7"/>
        <v>0.65</v>
      </c>
      <c r="L49" s="12">
        <f t="shared" si="8"/>
        <v>0.29702970297029707</v>
      </c>
      <c r="Q49" s="17" t="s">
        <v>19</v>
      </c>
      <c r="R49" s="17">
        <v>1.6783999999999999</v>
      </c>
      <c r="S49" s="17">
        <v>91</v>
      </c>
      <c r="T49" s="18"/>
      <c r="U49" s="18"/>
      <c r="V49" s="18"/>
    </row>
    <row r="50" spans="2:22">
      <c r="B50" s="10">
        <v>47</v>
      </c>
      <c r="C50" s="10">
        <v>39</v>
      </c>
      <c r="D50" s="10">
        <v>27</v>
      </c>
      <c r="E50" s="10"/>
      <c r="F50" s="10">
        <v>23</v>
      </c>
      <c r="G50" s="10">
        <v>15</v>
      </c>
      <c r="H50" s="10">
        <v>9</v>
      </c>
      <c r="I50" s="10"/>
      <c r="J50" s="12">
        <f t="shared" si="6"/>
        <v>0.52752293577981646</v>
      </c>
      <c r="K50" s="12">
        <f t="shared" si="7"/>
        <v>0.375</v>
      </c>
      <c r="L50" s="12">
        <f t="shared" si="8"/>
        <v>0.26732673267326734</v>
      </c>
    </row>
    <row r="51" spans="2:22">
      <c r="B51" s="10">
        <v>37</v>
      </c>
      <c r="C51" s="10">
        <v>40</v>
      </c>
      <c r="D51" s="10">
        <v>19</v>
      </c>
      <c r="E51" s="10"/>
      <c r="F51" s="10">
        <v>23</v>
      </c>
      <c r="G51" s="10">
        <v>15</v>
      </c>
      <c r="H51" s="10">
        <v>7</v>
      </c>
      <c r="I51" s="10"/>
      <c r="J51" s="12">
        <f t="shared" si="6"/>
        <v>0.52752293577981646</v>
      </c>
      <c r="K51" s="12">
        <f t="shared" si="7"/>
        <v>0.375</v>
      </c>
      <c r="L51" s="12">
        <f t="shared" si="8"/>
        <v>0.20792079207920794</v>
      </c>
    </row>
    <row r="52" spans="2:22">
      <c r="B52" s="10">
        <v>47</v>
      </c>
      <c r="C52" s="10">
        <v>45</v>
      </c>
      <c r="D52" s="10">
        <v>23</v>
      </c>
      <c r="E52" s="10"/>
      <c r="F52" s="10">
        <v>26</v>
      </c>
      <c r="G52" s="10">
        <v>19</v>
      </c>
      <c r="H52" s="10">
        <v>10</v>
      </c>
      <c r="I52" s="10"/>
      <c r="J52" s="12">
        <f t="shared" si="6"/>
        <v>0.59633027522935778</v>
      </c>
      <c r="K52" s="12">
        <f t="shared" si="7"/>
        <v>0.47499999999999998</v>
      </c>
      <c r="L52" s="12">
        <f t="shared" si="8"/>
        <v>0.29702970297029707</v>
      </c>
      <c r="Q52" s="32" t="s">
        <v>18</v>
      </c>
      <c r="R52" s="18" t="s">
        <v>17</v>
      </c>
      <c r="S52" s="18" t="s">
        <v>17</v>
      </c>
      <c r="T52" s="32" t="s">
        <v>16</v>
      </c>
    </row>
    <row r="53" spans="2:22">
      <c r="B53" s="10">
        <v>39</v>
      </c>
      <c r="C53" s="10">
        <v>54</v>
      </c>
      <c r="D53" s="10">
        <v>35</v>
      </c>
      <c r="E53" s="10"/>
      <c r="F53" s="10">
        <v>24</v>
      </c>
      <c r="G53" s="10">
        <v>17</v>
      </c>
      <c r="H53" s="10">
        <v>9</v>
      </c>
      <c r="I53" s="10"/>
      <c r="J53" s="12">
        <f t="shared" si="6"/>
        <v>0.55045871559633031</v>
      </c>
      <c r="K53" s="12">
        <f t="shared" si="7"/>
        <v>0.42499999999999999</v>
      </c>
      <c r="L53" s="12">
        <f t="shared" si="8"/>
        <v>0.26732673267326734</v>
      </c>
      <c r="Q53" s="32"/>
      <c r="R53" s="18" t="s">
        <v>15</v>
      </c>
      <c r="S53" s="18" t="s">
        <v>14</v>
      </c>
      <c r="T53" s="32"/>
    </row>
    <row r="54" spans="2:22">
      <c r="B54" s="10">
        <v>42</v>
      </c>
      <c r="C54" s="10">
        <v>46</v>
      </c>
      <c r="D54" s="10">
        <v>40</v>
      </c>
      <c r="E54" s="10"/>
      <c r="F54" s="10">
        <v>14</v>
      </c>
      <c r="G54" s="10">
        <v>20</v>
      </c>
      <c r="H54" s="10">
        <v>9</v>
      </c>
      <c r="I54" s="10"/>
      <c r="J54" s="12">
        <f t="shared" si="6"/>
        <v>0.32110091743119262</v>
      </c>
      <c r="K54" s="12">
        <f t="shared" si="7"/>
        <v>0.5</v>
      </c>
      <c r="L54" s="12">
        <f t="shared" si="8"/>
        <v>0.26732673267326734</v>
      </c>
      <c r="Q54" s="18" t="s">
        <v>32</v>
      </c>
      <c r="R54" s="18">
        <v>5.8193000000000001</v>
      </c>
      <c r="S54" s="24">
        <v>1.0053E-3</v>
      </c>
      <c r="T54" s="18" t="s">
        <v>9</v>
      </c>
    </row>
    <row r="55" spans="2:22">
      <c r="B55" s="10">
        <v>41</v>
      </c>
      <c r="C55" s="10">
        <v>48</v>
      </c>
      <c r="D55" s="10">
        <v>38</v>
      </c>
      <c r="E55" s="10"/>
      <c r="F55" s="10">
        <v>18</v>
      </c>
      <c r="G55" s="10">
        <v>17</v>
      </c>
      <c r="H55" s="10">
        <v>9</v>
      </c>
      <c r="I55" s="10"/>
      <c r="J55" s="12">
        <f t="shared" si="6"/>
        <v>0.41284403669724767</v>
      </c>
      <c r="K55" s="12">
        <f t="shared" si="7"/>
        <v>0.42499999999999999</v>
      </c>
      <c r="L55" s="12">
        <f t="shared" si="8"/>
        <v>0.26732673267326734</v>
      </c>
      <c r="Q55" s="18" t="s">
        <v>31</v>
      </c>
      <c r="R55" s="18">
        <v>13.195</v>
      </c>
      <c r="S55" s="24">
        <v>1.0053E-3</v>
      </c>
      <c r="T55" s="18" t="s">
        <v>9</v>
      </c>
    </row>
    <row r="56" spans="2:22">
      <c r="B56" s="10">
        <v>37</v>
      </c>
      <c r="C56" s="10">
        <v>42</v>
      </c>
      <c r="D56" s="10">
        <v>42</v>
      </c>
      <c r="E56" s="10"/>
      <c r="F56" s="10">
        <v>17</v>
      </c>
      <c r="G56" s="10">
        <v>14</v>
      </c>
      <c r="H56" s="10">
        <v>12</v>
      </c>
      <c r="I56" s="10"/>
      <c r="J56" s="12">
        <f t="shared" si="6"/>
        <v>0.38990825688073394</v>
      </c>
      <c r="K56" s="12">
        <f t="shared" si="7"/>
        <v>0.35</v>
      </c>
      <c r="L56" s="12">
        <f t="shared" si="8"/>
        <v>0.35643564356435647</v>
      </c>
      <c r="Q56" s="18" t="s">
        <v>30</v>
      </c>
      <c r="R56" s="18">
        <v>7.2595000000000001</v>
      </c>
      <c r="S56" s="24">
        <v>1.0053E-3</v>
      </c>
      <c r="T56" s="18" t="s">
        <v>9</v>
      </c>
    </row>
    <row r="57" spans="2:22">
      <c r="B57" s="10">
        <v>36</v>
      </c>
      <c r="C57" s="10">
        <v>37</v>
      </c>
      <c r="D57" s="10">
        <v>40</v>
      </c>
      <c r="E57" s="10"/>
      <c r="F57" s="10">
        <v>21</v>
      </c>
      <c r="G57" s="10">
        <v>13</v>
      </c>
      <c r="H57" s="10">
        <v>13</v>
      </c>
      <c r="I57" s="10"/>
      <c r="J57" s="12">
        <f t="shared" si="6"/>
        <v>0.48165137614678899</v>
      </c>
      <c r="K57" s="12">
        <f t="shared" si="7"/>
        <v>0.32500000000000001</v>
      </c>
      <c r="L57" s="12">
        <f t="shared" si="8"/>
        <v>0.38613861386138615</v>
      </c>
      <c r="Q57" s="6"/>
      <c r="R57" s="18"/>
      <c r="S57" s="18"/>
      <c r="T57" s="18"/>
    </row>
    <row r="58" spans="2:22">
      <c r="B58" s="10">
        <v>46</v>
      </c>
      <c r="C58" s="10">
        <v>37</v>
      </c>
      <c r="D58" s="10">
        <v>29</v>
      </c>
      <c r="E58" s="10"/>
      <c r="F58" s="10">
        <v>24</v>
      </c>
      <c r="G58" s="10">
        <v>13</v>
      </c>
      <c r="H58" s="10">
        <v>8</v>
      </c>
      <c r="I58" s="10"/>
      <c r="J58" s="12">
        <f t="shared" si="6"/>
        <v>0.55045871559633031</v>
      </c>
      <c r="K58" s="12">
        <f t="shared" si="7"/>
        <v>0.32500000000000001</v>
      </c>
      <c r="L58" s="12">
        <f t="shared" si="8"/>
        <v>0.23762376237623764</v>
      </c>
    </row>
    <row r="59" spans="2:22">
      <c r="B59" s="10">
        <v>42</v>
      </c>
      <c r="C59" s="10">
        <v>37</v>
      </c>
      <c r="D59" s="10">
        <v>29</v>
      </c>
      <c r="E59" s="10"/>
      <c r="F59" s="10">
        <v>27</v>
      </c>
      <c r="G59" s="10">
        <v>22</v>
      </c>
      <c r="H59" s="10">
        <v>8</v>
      </c>
      <c r="I59" s="10"/>
      <c r="J59" s="12">
        <f t="shared" si="6"/>
        <v>0.61926605504587151</v>
      </c>
      <c r="K59" s="12">
        <f t="shared" si="7"/>
        <v>0.55000000000000004</v>
      </c>
      <c r="L59" s="12">
        <f t="shared" si="8"/>
        <v>0.23762376237623764</v>
      </c>
    </row>
    <row r="60" spans="2:22">
      <c r="B60" s="10">
        <v>49</v>
      </c>
      <c r="C60" s="10">
        <v>44</v>
      </c>
      <c r="D60" s="10">
        <v>32</v>
      </c>
      <c r="E60" s="10"/>
      <c r="F60" s="10">
        <v>23</v>
      </c>
      <c r="G60" s="10">
        <v>17</v>
      </c>
      <c r="H60" s="10">
        <v>8</v>
      </c>
      <c r="I60" s="10"/>
      <c r="J60" s="12">
        <f t="shared" si="6"/>
        <v>0.52752293577981646</v>
      </c>
      <c r="K60" s="12">
        <f t="shared" si="7"/>
        <v>0.42499999999999999</v>
      </c>
      <c r="L60" s="12">
        <f t="shared" si="8"/>
        <v>0.23762376237623764</v>
      </c>
    </row>
    <row r="61" spans="2:22">
      <c r="B61" s="10">
        <v>48</v>
      </c>
      <c r="C61" s="10">
        <v>47</v>
      </c>
      <c r="D61" s="10">
        <v>28</v>
      </c>
      <c r="E61" s="10"/>
      <c r="F61" s="10">
        <v>18</v>
      </c>
      <c r="G61" s="10">
        <v>20</v>
      </c>
      <c r="H61" s="10">
        <v>9</v>
      </c>
      <c r="I61" s="10"/>
      <c r="J61" s="12">
        <f t="shared" si="6"/>
        <v>0.41284403669724767</v>
      </c>
      <c r="K61" s="12">
        <f t="shared" si="7"/>
        <v>0.5</v>
      </c>
      <c r="L61" s="12">
        <f t="shared" si="8"/>
        <v>0.26732673267326734</v>
      </c>
    </row>
    <row r="62" spans="2:22">
      <c r="B62" s="10">
        <v>49</v>
      </c>
      <c r="C62" s="10">
        <v>34</v>
      </c>
      <c r="D62" s="10">
        <v>29</v>
      </c>
      <c r="E62" s="10"/>
      <c r="F62" s="10">
        <v>17</v>
      </c>
      <c r="G62" s="10">
        <v>13</v>
      </c>
      <c r="H62" s="10">
        <v>9</v>
      </c>
      <c r="I62" s="10"/>
      <c r="J62" s="12">
        <f t="shared" si="6"/>
        <v>0.38990825688073394</v>
      </c>
      <c r="K62" s="12">
        <f t="shared" si="7"/>
        <v>0.32500000000000001</v>
      </c>
      <c r="L62" s="12">
        <f t="shared" si="8"/>
        <v>0.26732673267326734</v>
      </c>
    </row>
    <row r="63" spans="2:22">
      <c r="B63" s="10">
        <v>56</v>
      </c>
      <c r="C63" s="10">
        <v>34</v>
      </c>
      <c r="D63" s="10">
        <v>26</v>
      </c>
      <c r="E63" s="10"/>
      <c r="F63" s="10">
        <v>19</v>
      </c>
      <c r="G63" s="10">
        <v>12</v>
      </c>
      <c r="H63" s="10">
        <v>10</v>
      </c>
      <c r="I63" s="10"/>
      <c r="J63" s="12">
        <f t="shared" si="6"/>
        <v>0.43577981651376146</v>
      </c>
      <c r="K63" s="12">
        <f t="shared" si="7"/>
        <v>0.3</v>
      </c>
      <c r="L63" s="12">
        <f t="shared" si="8"/>
        <v>0.29702970297029707</v>
      </c>
    </row>
    <row r="64" spans="2:22">
      <c r="B64" s="10">
        <v>35</v>
      </c>
      <c r="C64" s="10">
        <v>30</v>
      </c>
      <c r="D64" s="10">
        <v>36</v>
      </c>
      <c r="E64" s="10"/>
      <c r="F64" s="10">
        <v>19</v>
      </c>
      <c r="G64" s="10">
        <v>10</v>
      </c>
      <c r="H64" s="10">
        <v>11</v>
      </c>
      <c r="I64" s="10"/>
      <c r="J64" s="12">
        <f t="shared" si="6"/>
        <v>0.43577981651376146</v>
      </c>
      <c r="K64" s="12">
        <f t="shared" si="7"/>
        <v>0.25</v>
      </c>
      <c r="L64" s="12">
        <f t="shared" si="8"/>
        <v>0.32673267326732675</v>
      </c>
    </row>
    <row r="65" spans="1:19">
      <c r="B65" s="10">
        <v>33</v>
      </c>
      <c r="C65" s="10">
        <v>35</v>
      </c>
      <c r="D65" s="10">
        <v>44</v>
      </c>
      <c r="E65" s="10"/>
      <c r="F65" s="10">
        <v>18</v>
      </c>
      <c r="G65" s="10">
        <v>11</v>
      </c>
      <c r="H65" s="10">
        <v>12</v>
      </c>
      <c r="I65" s="10"/>
      <c r="J65" s="12">
        <f t="shared" si="6"/>
        <v>0.41284403669724767</v>
      </c>
      <c r="K65" s="12">
        <f t="shared" si="7"/>
        <v>0.27500000000000002</v>
      </c>
      <c r="L65" s="12">
        <f t="shared" si="8"/>
        <v>0.35643564356435647</v>
      </c>
    </row>
    <row r="66" spans="1:19">
      <c r="B66" s="10">
        <v>39</v>
      </c>
      <c r="C66" s="10">
        <v>41</v>
      </c>
      <c r="D66" s="10">
        <v>35</v>
      </c>
      <c r="E66" s="10"/>
      <c r="F66" s="10">
        <v>25</v>
      </c>
      <c r="G66" s="10">
        <v>16</v>
      </c>
      <c r="H66" s="10">
        <v>7</v>
      </c>
      <c r="I66" s="10"/>
      <c r="J66" s="12">
        <f t="shared" si="6"/>
        <v>0.57339449541284404</v>
      </c>
      <c r="K66" s="12">
        <f t="shared" si="7"/>
        <v>0.4</v>
      </c>
      <c r="L66" s="12">
        <f t="shared" si="8"/>
        <v>0.20792079207920794</v>
      </c>
    </row>
    <row r="67" spans="1:19">
      <c r="B67" s="10">
        <v>45</v>
      </c>
      <c r="C67" s="10">
        <v>40</v>
      </c>
      <c r="D67" s="10">
        <v>35</v>
      </c>
      <c r="E67" s="10"/>
      <c r="F67" s="10">
        <v>26</v>
      </c>
      <c r="G67" s="10">
        <v>14</v>
      </c>
      <c r="H67" s="10">
        <v>6</v>
      </c>
      <c r="I67" s="10"/>
      <c r="J67" s="12">
        <f t="shared" si="6"/>
        <v>0.59633027522935778</v>
      </c>
      <c r="K67" s="12">
        <f t="shared" si="7"/>
        <v>0.35</v>
      </c>
      <c r="L67" s="12">
        <f t="shared" si="8"/>
        <v>0.17821782178217824</v>
      </c>
      <c r="N67" s="18"/>
      <c r="O67" s="18"/>
      <c r="P67" s="18"/>
      <c r="Q67" s="18"/>
      <c r="R67" s="18"/>
      <c r="S67" s="18"/>
    </row>
    <row r="68" spans="1:19">
      <c r="B68" s="10">
        <v>45</v>
      </c>
      <c r="C68" s="10">
        <v>25</v>
      </c>
      <c r="D68" s="10">
        <v>36</v>
      </c>
      <c r="E68" s="10"/>
      <c r="F68" s="10">
        <v>25</v>
      </c>
      <c r="G68" s="10">
        <v>16</v>
      </c>
      <c r="H68" s="10">
        <v>14</v>
      </c>
      <c r="I68" s="10"/>
      <c r="J68" s="12">
        <f t="shared" si="6"/>
        <v>0.57339449541284404</v>
      </c>
      <c r="K68" s="12">
        <f t="shared" si="7"/>
        <v>0.4</v>
      </c>
      <c r="L68" s="12">
        <f t="shared" si="8"/>
        <v>0.41584158415841588</v>
      </c>
      <c r="N68" s="33"/>
      <c r="O68" s="34"/>
      <c r="P68" s="34"/>
      <c r="Q68" s="34"/>
      <c r="R68" s="33"/>
      <c r="S68" s="33"/>
    </row>
    <row r="69" spans="1:19">
      <c r="B69" s="10">
        <v>44</v>
      </c>
      <c r="C69" s="10">
        <v>40</v>
      </c>
      <c r="D69" s="10">
        <v>32</v>
      </c>
      <c r="E69" s="10"/>
      <c r="F69" s="10">
        <v>26</v>
      </c>
      <c r="G69" s="10">
        <v>14</v>
      </c>
      <c r="H69" s="10">
        <v>11</v>
      </c>
      <c r="I69" s="10"/>
      <c r="J69" s="12">
        <f t="shared" si="6"/>
        <v>0.59633027522935778</v>
      </c>
      <c r="K69" s="12">
        <f t="shared" si="7"/>
        <v>0.35</v>
      </c>
      <c r="L69" s="12">
        <f t="shared" si="8"/>
        <v>0.32673267326732675</v>
      </c>
      <c r="N69" s="33"/>
      <c r="O69" s="34"/>
      <c r="P69" s="34"/>
      <c r="Q69" s="34"/>
      <c r="R69" s="33"/>
      <c r="S69" s="33"/>
    </row>
    <row r="70" spans="1:19">
      <c r="B70" s="10">
        <v>44</v>
      </c>
      <c r="C70" s="10">
        <v>36</v>
      </c>
      <c r="D70" s="10">
        <v>40</v>
      </c>
      <c r="E70" s="10"/>
      <c r="F70" s="10">
        <v>20</v>
      </c>
      <c r="G70" s="10">
        <v>12</v>
      </c>
      <c r="H70" s="10">
        <v>7</v>
      </c>
      <c r="I70" s="10"/>
      <c r="J70" s="12">
        <f t="shared" si="6"/>
        <v>0.4587155963302752</v>
      </c>
      <c r="K70" s="12">
        <f t="shared" si="7"/>
        <v>0.3</v>
      </c>
      <c r="L70" s="12">
        <f t="shared" si="8"/>
        <v>0.20792079207920794</v>
      </c>
      <c r="N70" s="17"/>
    </row>
    <row r="71" spans="1:19">
      <c r="B71" s="10">
        <v>39</v>
      </c>
      <c r="C71" s="10">
        <v>45</v>
      </c>
      <c r="D71" s="10">
        <v>43</v>
      </c>
      <c r="E71" s="10"/>
      <c r="F71" s="10">
        <v>18</v>
      </c>
      <c r="G71" s="10">
        <v>12</v>
      </c>
      <c r="H71" s="10">
        <v>6</v>
      </c>
      <c r="I71" s="10"/>
      <c r="J71" s="12">
        <f t="shared" si="6"/>
        <v>0.41284403669724767</v>
      </c>
      <c r="K71" s="12">
        <f t="shared" si="7"/>
        <v>0.3</v>
      </c>
      <c r="L71" s="12">
        <f t="shared" si="8"/>
        <v>0.17821782178217824</v>
      </c>
      <c r="N71" s="17"/>
    </row>
    <row r="72" spans="1:19">
      <c r="B72" s="10">
        <v>37</v>
      </c>
      <c r="C72" s="10">
        <v>41</v>
      </c>
      <c r="D72" s="10">
        <v>34</v>
      </c>
      <c r="E72" s="10"/>
      <c r="F72" s="10">
        <v>12</v>
      </c>
      <c r="G72" s="10">
        <v>11</v>
      </c>
      <c r="H72" s="10">
        <v>7</v>
      </c>
      <c r="I72" s="10"/>
      <c r="J72" s="12">
        <f t="shared" si="6"/>
        <v>0.27522935779816515</v>
      </c>
      <c r="K72" s="12">
        <f t="shared" si="7"/>
        <v>0.27500000000000002</v>
      </c>
      <c r="L72" s="12">
        <f t="shared" si="8"/>
        <v>0.20792079207920794</v>
      </c>
      <c r="N72" s="17"/>
    </row>
    <row r="73" spans="1:19">
      <c r="B73" s="10">
        <v>37</v>
      </c>
      <c r="C73" s="10">
        <v>39</v>
      </c>
      <c r="D73" s="10">
        <v>31</v>
      </c>
      <c r="E73" s="10"/>
      <c r="F73" s="10">
        <v>16</v>
      </c>
      <c r="G73" s="10">
        <v>11</v>
      </c>
      <c r="H73" s="10">
        <v>7</v>
      </c>
      <c r="I73" s="10"/>
      <c r="J73" s="12">
        <f t="shared" si="6"/>
        <v>0.36697247706422015</v>
      </c>
      <c r="K73" s="12">
        <f t="shared" si="7"/>
        <v>0.27500000000000002</v>
      </c>
      <c r="L73" s="12">
        <f t="shared" si="8"/>
        <v>0.20792079207920794</v>
      </c>
    </row>
    <row r="74" spans="1:19">
      <c r="B74" s="10">
        <v>56</v>
      </c>
      <c r="C74" s="10">
        <v>34</v>
      </c>
      <c r="D74" s="10">
        <v>36</v>
      </c>
      <c r="E74" s="10"/>
      <c r="F74" s="10">
        <v>31</v>
      </c>
      <c r="G74" s="10">
        <v>20</v>
      </c>
      <c r="H74" s="10">
        <v>11</v>
      </c>
      <c r="I74" s="10"/>
      <c r="J74" s="12">
        <f t="shared" si="6"/>
        <v>0.71100917431192656</v>
      </c>
      <c r="K74" s="12">
        <f t="shared" si="7"/>
        <v>0.5</v>
      </c>
      <c r="L74" s="12">
        <f t="shared" si="8"/>
        <v>0.32673267326732675</v>
      </c>
    </row>
    <row r="75" spans="1:19">
      <c r="B75" s="10">
        <v>50</v>
      </c>
      <c r="C75" s="10">
        <v>40</v>
      </c>
      <c r="D75" s="10">
        <v>32</v>
      </c>
      <c r="E75" s="10"/>
      <c r="F75" s="10">
        <v>31</v>
      </c>
      <c r="G75" s="10">
        <v>22</v>
      </c>
      <c r="H75" s="10">
        <v>12</v>
      </c>
      <c r="I75" s="10"/>
      <c r="J75" s="12">
        <f t="shared" si="6"/>
        <v>0.71100917431192656</v>
      </c>
      <c r="K75" s="12">
        <f t="shared" si="7"/>
        <v>0.55000000000000004</v>
      </c>
      <c r="L75" s="12">
        <f t="shared" si="8"/>
        <v>0.35643564356435647</v>
      </c>
      <c r="N75" s="32"/>
      <c r="O75" s="18"/>
      <c r="P75" s="18"/>
      <c r="Q75" s="32"/>
    </row>
    <row r="76" spans="1:19">
      <c r="B76" s="10"/>
      <c r="C76" s="10"/>
      <c r="D76" s="10"/>
      <c r="E76" s="10"/>
      <c r="F76" s="10">
        <v>23</v>
      </c>
      <c r="G76" s="10"/>
      <c r="H76" s="10"/>
      <c r="I76" s="10"/>
      <c r="J76" s="12">
        <f>F76/B$80</f>
        <v>0.52752293577981646</v>
      </c>
      <c r="K76" s="12"/>
      <c r="L76" s="12"/>
      <c r="N76" s="32"/>
      <c r="O76" s="18"/>
      <c r="P76" s="18"/>
      <c r="Q76" s="32"/>
    </row>
    <row r="77" spans="1:19">
      <c r="B77" s="10"/>
      <c r="C77" s="10"/>
      <c r="D77" s="10"/>
      <c r="E77" s="10"/>
      <c r="F77" s="10">
        <v>21</v>
      </c>
      <c r="G77" s="10"/>
      <c r="H77" s="10"/>
      <c r="I77" s="10"/>
      <c r="J77" s="12">
        <f>F77/B$80</f>
        <v>0.48165137614678899</v>
      </c>
      <c r="K77" s="12"/>
      <c r="L77" s="12"/>
      <c r="N77" s="18"/>
      <c r="O77" s="18"/>
      <c r="P77" s="18"/>
      <c r="Q77" s="18"/>
    </row>
    <row r="78" spans="1:19">
      <c r="B78" s="10"/>
      <c r="C78" s="10"/>
      <c r="D78" s="10"/>
      <c r="E78" s="10"/>
      <c r="F78" s="10"/>
      <c r="G78" s="10"/>
      <c r="H78" s="10"/>
      <c r="I78" s="10"/>
      <c r="J78" s="12"/>
      <c r="K78" s="12"/>
      <c r="L78" s="12"/>
      <c r="N78" s="18"/>
      <c r="O78" s="18"/>
      <c r="P78" s="18"/>
      <c r="Q78" s="18"/>
    </row>
    <row r="79" spans="1:19">
      <c r="A79" s="1" t="s">
        <v>4</v>
      </c>
      <c r="B79" s="1">
        <f>COUNT(B46:B77)</f>
        <v>30</v>
      </c>
      <c r="C79" s="1">
        <f>COUNT(C46:C77)</f>
        <v>30</v>
      </c>
      <c r="D79" s="1">
        <f>COUNT(D46:D77)</f>
        <v>30</v>
      </c>
      <c r="F79" s="1">
        <f>COUNT(F46:F77)</f>
        <v>32</v>
      </c>
      <c r="G79" s="1">
        <f>COUNT(G46:G77)</f>
        <v>30</v>
      </c>
      <c r="H79" s="1">
        <f>COUNT(H46:H77)</f>
        <v>30</v>
      </c>
      <c r="J79" s="1">
        <f>COUNT(J46:J77)</f>
        <v>32</v>
      </c>
      <c r="K79" s="1">
        <f>COUNT(K46:K77)</f>
        <v>30</v>
      </c>
      <c r="L79" s="1">
        <f>COUNT(L46:L77)</f>
        <v>30</v>
      </c>
      <c r="N79" s="18"/>
      <c r="O79" s="18"/>
      <c r="P79" s="18"/>
      <c r="Q79" s="18"/>
    </row>
    <row r="80" spans="1:19">
      <c r="A80" s="1" t="s">
        <v>2</v>
      </c>
      <c r="B80" s="13">
        <f>AVERAGE(B46:B77)</f>
        <v>43.6</v>
      </c>
      <c r="C80" s="13">
        <f>AVERAGE(C46:C77)</f>
        <v>40</v>
      </c>
      <c r="D80" s="13">
        <f>AVERAGE(D46:D77)</f>
        <v>33.666666666666664</v>
      </c>
      <c r="E80" s="10"/>
      <c r="F80" s="13">
        <f>AVERAGE(F46:F77)</f>
        <v>22.1875</v>
      </c>
      <c r="G80" s="13">
        <f>AVERAGE(G46:G77)</f>
        <v>16.2</v>
      </c>
      <c r="H80" s="13">
        <f>AVERAGE(H46:H77)</f>
        <v>9.2666666666666675</v>
      </c>
      <c r="I80" s="10"/>
      <c r="J80" s="12">
        <f>AVERAGE(J46:J77)</f>
        <v>0.50888761467889909</v>
      </c>
      <c r="K80" s="12">
        <f>AVERAGE(K46:K77)</f>
        <v>0.40500000000000014</v>
      </c>
      <c r="L80" s="12">
        <f>AVERAGE(L46:L77)</f>
        <v>0.27524752475247538</v>
      </c>
      <c r="N80" s="6"/>
      <c r="O80" s="18"/>
      <c r="P80" s="18"/>
      <c r="Q80" s="18"/>
    </row>
    <row r="81" spans="1:22">
      <c r="A81" s="1" t="s">
        <v>3</v>
      </c>
      <c r="B81" s="12">
        <f>STDEV(B46:B77)/SQRT(B79)</f>
        <v>1.0929239491477374</v>
      </c>
      <c r="C81" s="12">
        <f>STDEV(C46:C77)/SQRT(C79)</f>
        <v>1.1213702619419761</v>
      </c>
      <c r="D81" s="12">
        <f>STDEV(D46:D77)/SQRT(D79)</f>
        <v>1.123759426675542</v>
      </c>
      <c r="E81" s="10"/>
      <c r="F81" s="12">
        <f>STDEV(F46:F77)/SQRT(F79)</f>
        <v>0.88152806754576329</v>
      </c>
      <c r="G81" s="12">
        <f>STDEV(G46:G77)/SQRT(G79)</f>
        <v>0.77962561011938503</v>
      </c>
      <c r="H81" s="12">
        <f>STDEV(H46:H77)/SQRT(H79)</f>
        <v>0.38635738720948659</v>
      </c>
      <c r="I81" s="10"/>
      <c r="J81" s="12">
        <f>STDEV(J46:J77)/SQRT(J79)</f>
        <v>2.0218533659306457E-2</v>
      </c>
      <c r="K81" s="12">
        <f>STDEV(K46:K77)/SQRT(K79)</f>
        <v>1.9490640252984508E-2</v>
      </c>
      <c r="L81" s="12">
        <f>STDEV(L46:L77)/SQRT(L79)</f>
        <v>1.1475961996321274E-2</v>
      </c>
      <c r="N81" s="6"/>
      <c r="O81" s="18"/>
      <c r="P81" s="18"/>
      <c r="Q81" s="18"/>
    </row>
    <row r="82" spans="1:22">
      <c r="C82" s="4"/>
      <c r="D82" s="4"/>
      <c r="E82" s="4"/>
      <c r="F82" s="4"/>
      <c r="G82" s="4"/>
      <c r="H82" s="4"/>
      <c r="J82" s="4"/>
      <c r="K82" s="4"/>
      <c r="L82" s="4"/>
      <c r="M82" s="4"/>
      <c r="N82" s="4"/>
      <c r="O82" s="4"/>
      <c r="Q82" s="6"/>
      <c r="R82" s="18"/>
      <c r="S82" s="18"/>
      <c r="T82" s="18"/>
    </row>
    <row r="85" spans="1:22">
      <c r="Q85" s="18"/>
      <c r="R85" s="18"/>
      <c r="S85" s="18"/>
      <c r="T85" s="18"/>
      <c r="U85" s="18"/>
      <c r="V85" s="18"/>
    </row>
    <row r="86" spans="1:22">
      <c r="Q86" s="33"/>
      <c r="R86" s="34"/>
      <c r="S86" s="34"/>
      <c r="T86" s="34"/>
      <c r="U86" s="33"/>
      <c r="V86" s="33"/>
    </row>
    <row r="87" spans="1:22">
      <c r="Q87" s="33"/>
      <c r="R87" s="34"/>
      <c r="S87" s="34"/>
      <c r="T87" s="34"/>
      <c r="U87" s="33"/>
      <c r="V87" s="33"/>
    </row>
    <row r="88" spans="1:22">
      <c r="Q88" s="17"/>
      <c r="R88" s="17"/>
      <c r="S88" s="17"/>
      <c r="T88" s="17"/>
      <c r="U88" s="17"/>
      <c r="V88" s="7"/>
    </row>
    <row r="89" spans="1:22">
      <c r="Q89" s="17"/>
      <c r="R89" s="17"/>
      <c r="S89" s="17"/>
      <c r="T89" s="17"/>
      <c r="U89" s="18"/>
      <c r="V89" s="18"/>
    </row>
    <row r="90" spans="1:22">
      <c r="Q90" s="17"/>
      <c r="R90" s="17"/>
      <c r="S90" s="17"/>
      <c r="T90" s="18"/>
      <c r="U90" s="18"/>
      <c r="V90" s="18"/>
    </row>
    <row r="93" spans="1:22">
      <c r="Q93" s="32"/>
      <c r="R93" s="18"/>
      <c r="S93" s="18"/>
      <c r="T93" s="32"/>
    </row>
    <row r="94" spans="1:22">
      <c r="Q94" s="32"/>
      <c r="R94" s="18"/>
      <c r="S94" s="18"/>
      <c r="T94" s="32"/>
    </row>
    <row r="95" spans="1:22">
      <c r="C95" s="4"/>
      <c r="D95" s="4"/>
      <c r="E95" s="4"/>
      <c r="F95" s="4"/>
      <c r="G95" s="4"/>
      <c r="H95" s="4"/>
      <c r="J95" s="4"/>
      <c r="K95" s="4"/>
      <c r="L95" s="4"/>
      <c r="M95" s="4"/>
      <c r="N95" s="4"/>
      <c r="O95" s="4"/>
      <c r="Q95" s="18"/>
      <c r="R95" s="18"/>
      <c r="S95" s="18"/>
      <c r="T95" s="18"/>
    </row>
    <row r="96" spans="1:22">
      <c r="C96" s="4"/>
      <c r="D96" s="4"/>
      <c r="E96" s="4"/>
      <c r="F96" s="4"/>
      <c r="G96" s="4"/>
      <c r="H96" s="4"/>
      <c r="J96" s="4"/>
      <c r="K96" s="4"/>
      <c r="L96" s="4"/>
      <c r="M96" s="4"/>
      <c r="N96" s="4"/>
      <c r="O96" s="4"/>
      <c r="Q96" s="18"/>
      <c r="R96" s="18"/>
      <c r="S96" s="18"/>
      <c r="T96" s="18"/>
    </row>
    <row r="97" spans="3:20">
      <c r="Q97" s="18"/>
      <c r="R97" s="18"/>
      <c r="S97" s="18"/>
      <c r="T97" s="18"/>
    </row>
    <row r="98" spans="3:20">
      <c r="C98" s="4"/>
      <c r="D98" s="4"/>
      <c r="E98" s="4"/>
      <c r="F98" s="4"/>
      <c r="G98" s="4"/>
      <c r="H98" s="4"/>
      <c r="J98" s="4"/>
      <c r="K98" s="4"/>
      <c r="L98" s="4"/>
      <c r="M98" s="4"/>
      <c r="N98" s="4"/>
      <c r="O98" s="4"/>
    </row>
    <row r="99" spans="3:20">
      <c r="C99" s="4"/>
      <c r="D99" s="4"/>
      <c r="E99" s="4"/>
      <c r="F99" s="4"/>
      <c r="G99" s="4"/>
      <c r="H99" s="4"/>
      <c r="J99" s="4"/>
      <c r="K99" s="4"/>
      <c r="L99" s="4"/>
      <c r="M99" s="4"/>
      <c r="N99" s="4"/>
      <c r="O99" s="4"/>
    </row>
    <row r="100" spans="3:20">
      <c r="C100" s="4"/>
      <c r="D100" s="4"/>
      <c r="E100" s="4"/>
      <c r="F100" s="4"/>
      <c r="G100" s="4"/>
      <c r="H100" s="4"/>
      <c r="J100" s="4"/>
      <c r="K100" s="4"/>
      <c r="L100" s="4"/>
      <c r="M100" s="4"/>
      <c r="N100" s="4"/>
      <c r="O100" s="4"/>
    </row>
    <row r="101" spans="3:20">
      <c r="C101" s="4"/>
      <c r="D101" s="4"/>
      <c r="E101" s="4"/>
      <c r="F101" s="4"/>
      <c r="G101" s="4"/>
      <c r="H101" s="4"/>
      <c r="J101" s="4"/>
      <c r="K101" s="4"/>
      <c r="L101" s="4"/>
      <c r="M101" s="4"/>
      <c r="N101" s="4"/>
      <c r="O101" s="4"/>
    </row>
    <row r="102" spans="3:20">
      <c r="C102" s="4"/>
      <c r="D102" s="4"/>
      <c r="E102" s="4"/>
      <c r="F102" s="4"/>
      <c r="G102" s="4"/>
      <c r="H102" s="4"/>
      <c r="J102" s="4"/>
      <c r="K102" s="4"/>
      <c r="L102" s="4"/>
      <c r="M102" s="4"/>
      <c r="N102" s="4"/>
      <c r="O102" s="4"/>
    </row>
    <row r="103" spans="3:20">
      <c r="C103" s="4"/>
      <c r="D103" s="4"/>
      <c r="E103" s="4"/>
      <c r="F103" s="4"/>
      <c r="G103" s="4"/>
      <c r="H103" s="4"/>
      <c r="J103" s="4"/>
      <c r="K103" s="4"/>
      <c r="L103" s="4"/>
      <c r="M103" s="4"/>
      <c r="N103" s="4"/>
      <c r="O103" s="4"/>
    </row>
    <row r="104" spans="3:20">
      <c r="C104" s="4"/>
      <c r="D104" s="4"/>
      <c r="E104" s="4"/>
      <c r="F104" s="4"/>
      <c r="G104" s="4"/>
      <c r="H104" s="4"/>
      <c r="J104" s="4"/>
      <c r="K104" s="4"/>
      <c r="L104" s="4"/>
      <c r="M104" s="4"/>
      <c r="N104" s="4"/>
      <c r="O104" s="4"/>
    </row>
    <row r="105" spans="3:20">
      <c r="C105" s="4"/>
      <c r="D105" s="4"/>
      <c r="E105" s="4"/>
      <c r="F105" s="4"/>
      <c r="G105" s="4"/>
      <c r="H105" s="4"/>
      <c r="J105" s="4"/>
      <c r="K105" s="4"/>
      <c r="L105" s="4"/>
      <c r="M105" s="4"/>
      <c r="N105" s="4"/>
      <c r="O105" s="4"/>
    </row>
    <row r="106" spans="3:20">
      <c r="C106" s="4"/>
      <c r="D106" s="4"/>
      <c r="E106" s="4"/>
      <c r="F106" s="4"/>
      <c r="G106" s="4"/>
      <c r="H106" s="4"/>
      <c r="J106" s="4"/>
      <c r="K106" s="4"/>
      <c r="L106" s="4"/>
      <c r="M106" s="4"/>
      <c r="N106" s="4"/>
      <c r="O106" s="4"/>
    </row>
    <row r="107" spans="3:20">
      <c r="C107" s="4"/>
      <c r="D107" s="4"/>
      <c r="E107" s="4"/>
      <c r="F107" s="4"/>
      <c r="G107" s="4"/>
      <c r="H107" s="4"/>
      <c r="J107" s="4"/>
      <c r="K107" s="4"/>
      <c r="L107" s="4"/>
      <c r="M107" s="4"/>
      <c r="N107" s="4"/>
      <c r="O107" s="4"/>
    </row>
    <row r="108" spans="3:20">
      <c r="C108" s="4"/>
      <c r="D108" s="4"/>
      <c r="E108" s="4"/>
      <c r="F108" s="4"/>
      <c r="G108" s="4"/>
      <c r="H108" s="4"/>
      <c r="J108" s="4"/>
      <c r="K108" s="4"/>
      <c r="L108" s="4"/>
      <c r="M108" s="4"/>
      <c r="N108" s="4"/>
      <c r="O108" s="4"/>
    </row>
    <row r="109" spans="3:20">
      <c r="C109" s="4"/>
      <c r="D109" s="4"/>
      <c r="E109" s="4"/>
      <c r="F109" s="4"/>
      <c r="G109" s="4"/>
      <c r="H109" s="4"/>
      <c r="J109" s="4"/>
      <c r="K109" s="4"/>
      <c r="L109" s="4"/>
      <c r="M109" s="4"/>
      <c r="N109" s="4"/>
      <c r="O109" s="4"/>
    </row>
    <row r="110" spans="3:20">
      <c r="C110" s="4"/>
      <c r="D110" s="4"/>
      <c r="E110" s="4"/>
      <c r="F110" s="4"/>
      <c r="G110" s="4"/>
      <c r="H110" s="4"/>
      <c r="J110" s="4"/>
      <c r="K110" s="4"/>
      <c r="L110" s="4"/>
      <c r="M110" s="4"/>
      <c r="N110" s="4"/>
      <c r="O110" s="4"/>
    </row>
    <row r="111" spans="3:20">
      <c r="C111" s="4"/>
      <c r="D111" s="4"/>
      <c r="E111" s="4"/>
      <c r="F111" s="4"/>
      <c r="G111" s="4"/>
      <c r="H111" s="4"/>
      <c r="J111" s="4"/>
      <c r="K111" s="4"/>
      <c r="L111" s="4"/>
      <c r="M111" s="4"/>
      <c r="N111" s="4"/>
      <c r="O111" s="4"/>
    </row>
    <row r="112" spans="3:20">
      <c r="C112" s="4"/>
      <c r="D112" s="4"/>
      <c r="E112" s="4"/>
      <c r="F112" s="4"/>
      <c r="G112" s="4"/>
      <c r="H112" s="4"/>
      <c r="J112" s="4"/>
      <c r="K112" s="4"/>
      <c r="L112" s="4"/>
      <c r="M112" s="4"/>
      <c r="N112" s="4"/>
      <c r="O112" s="4"/>
    </row>
    <row r="113" spans="3:15">
      <c r="C113" s="4"/>
      <c r="D113" s="4"/>
      <c r="E113" s="4"/>
      <c r="F113" s="4"/>
      <c r="G113" s="4"/>
      <c r="H113" s="4"/>
      <c r="J113" s="4"/>
      <c r="K113" s="4"/>
      <c r="L113" s="4"/>
      <c r="M113" s="4"/>
      <c r="N113" s="4"/>
      <c r="O113" s="4"/>
    </row>
    <row r="114" spans="3:15">
      <c r="C114" s="4"/>
      <c r="D114" s="4"/>
      <c r="E114" s="4"/>
      <c r="F114" s="4"/>
      <c r="G114" s="4"/>
      <c r="H114" s="4"/>
      <c r="J114" s="4"/>
      <c r="K114" s="4"/>
      <c r="L114" s="4"/>
      <c r="M114" s="4"/>
      <c r="N114" s="4"/>
      <c r="O114" s="4"/>
    </row>
    <row r="115" spans="3:15">
      <c r="C115" s="4"/>
      <c r="D115" s="4"/>
      <c r="E115" s="4"/>
      <c r="F115" s="4"/>
      <c r="G115" s="4"/>
      <c r="H115" s="4"/>
      <c r="J115" s="4"/>
      <c r="K115" s="4"/>
      <c r="L115" s="4"/>
      <c r="M115" s="4"/>
      <c r="N115" s="4"/>
      <c r="O115" s="4"/>
    </row>
    <row r="116" spans="3:15">
      <c r="C116" s="4"/>
      <c r="D116" s="4"/>
      <c r="E116" s="4"/>
      <c r="F116" s="4"/>
      <c r="G116" s="4"/>
      <c r="H116" s="4"/>
      <c r="J116" s="4"/>
      <c r="K116" s="4"/>
      <c r="L116" s="4"/>
      <c r="M116" s="4"/>
      <c r="N116" s="4"/>
      <c r="O116" s="4"/>
    </row>
    <row r="117" spans="3:15">
      <c r="C117" s="4"/>
      <c r="D117" s="4"/>
      <c r="E117" s="4"/>
      <c r="F117" s="4"/>
      <c r="G117" s="4"/>
      <c r="H117" s="4"/>
      <c r="J117" s="4"/>
      <c r="K117" s="4"/>
      <c r="L117" s="4"/>
      <c r="M117" s="4"/>
      <c r="N117" s="4"/>
      <c r="O117" s="4"/>
    </row>
    <row r="118" spans="3:15">
      <c r="C118" s="4"/>
      <c r="D118" s="4"/>
      <c r="E118" s="4"/>
      <c r="F118" s="4"/>
      <c r="G118" s="4"/>
      <c r="H118" s="4"/>
      <c r="J118" s="4"/>
      <c r="K118" s="4"/>
      <c r="L118" s="4"/>
      <c r="M118" s="4"/>
      <c r="N118" s="4"/>
      <c r="O118" s="4"/>
    </row>
    <row r="119" spans="3:15">
      <c r="C119" s="4"/>
      <c r="D119" s="4"/>
      <c r="E119" s="4"/>
      <c r="F119" s="4"/>
      <c r="G119" s="4"/>
      <c r="H119" s="4"/>
      <c r="J119" s="4"/>
      <c r="K119" s="4"/>
      <c r="L119" s="4"/>
      <c r="M119" s="4"/>
      <c r="N119" s="4"/>
      <c r="O119" s="4"/>
    </row>
    <row r="120" spans="3:15">
      <c r="F120" s="4"/>
      <c r="M120" s="4"/>
      <c r="O120" s="4"/>
    </row>
    <row r="121" spans="3:15">
      <c r="F121" s="4"/>
      <c r="M121" s="4"/>
      <c r="O121" s="4"/>
    </row>
    <row r="122" spans="3:15">
      <c r="F122" s="4"/>
      <c r="M122" s="4"/>
    </row>
    <row r="124" spans="3:15">
      <c r="C124" s="4"/>
      <c r="D124" s="4"/>
      <c r="E124" s="4"/>
      <c r="F124" s="4"/>
      <c r="G124" s="4"/>
      <c r="H124" s="4"/>
      <c r="J124" s="4"/>
      <c r="K124" s="4"/>
      <c r="L124" s="4"/>
      <c r="M124" s="4"/>
      <c r="N124" s="4"/>
      <c r="O124" s="4"/>
    </row>
    <row r="125" spans="3:15">
      <c r="C125" s="4"/>
      <c r="D125" s="4"/>
      <c r="E125" s="4"/>
      <c r="F125" s="4"/>
      <c r="G125" s="4"/>
      <c r="H125" s="4"/>
      <c r="J125" s="4"/>
      <c r="K125" s="4"/>
      <c r="L125" s="4"/>
      <c r="M125" s="4"/>
      <c r="N125" s="4"/>
      <c r="O125" s="4"/>
    </row>
  </sheetData>
  <mergeCells count="46">
    <mergeCell ref="V2:V3"/>
    <mergeCell ref="Q9:Q10"/>
    <mergeCell ref="T9:T10"/>
    <mergeCell ref="Q45:Q46"/>
    <mergeCell ref="R45:R46"/>
    <mergeCell ref="V21:V22"/>
    <mergeCell ref="S45:S46"/>
    <mergeCell ref="T45:T46"/>
    <mergeCell ref="U45:U46"/>
    <mergeCell ref="V45:V46"/>
    <mergeCell ref="Q21:Q22"/>
    <mergeCell ref="R21:R22"/>
    <mergeCell ref="S21:S22"/>
    <mergeCell ref="T21:T22"/>
    <mergeCell ref="U21:U22"/>
    <mergeCell ref="Q2:Q3"/>
    <mergeCell ref="R2:R3"/>
    <mergeCell ref="S2:S3"/>
    <mergeCell ref="T2:T3"/>
    <mergeCell ref="U2:U3"/>
    <mergeCell ref="N75:N76"/>
    <mergeCell ref="Q75:Q76"/>
    <mergeCell ref="N68:N69"/>
    <mergeCell ref="O68:O69"/>
    <mergeCell ref="P68:P69"/>
    <mergeCell ref="Q68:Q69"/>
    <mergeCell ref="B1:E1"/>
    <mergeCell ref="G1:J1"/>
    <mergeCell ref="L1:O1"/>
    <mergeCell ref="B44:D44"/>
    <mergeCell ref="F44:H44"/>
    <mergeCell ref="J44:L44"/>
    <mergeCell ref="V86:V87"/>
    <mergeCell ref="Q28:Q29"/>
    <mergeCell ref="T28:T29"/>
    <mergeCell ref="R86:R87"/>
    <mergeCell ref="T93:T94"/>
    <mergeCell ref="R68:R69"/>
    <mergeCell ref="S68:S69"/>
    <mergeCell ref="Q52:Q53"/>
    <mergeCell ref="Q93:Q94"/>
    <mergeCell ref="S86:S87"/>
    <mergeCell ref="T86:T87"/>
    <mergeCell ref="T52:T53"/>
    <mergeCell ref="Q86:Q87"/>
    <mergeCell ref="U86:U87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SFig.1e</vt:lpstr>
      <vt:lpstr>SFig. 3e</vt:lpstr>
      <vt:lpstr>SFig. 4b</vt:lpstr>
      <vt:lpstr>SFig. 4c</vt:lpstr>
      <vt:lpstr>SFig. 11b</vt:lpstr>
      <vt:lpstr>SFig. 12b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坂本　卓也</cp:lastModifiedBy>
  <dcterms:created xsi:type="dcterms:W3CDTF">2021-07-26T05:18:06Z</dcterms:created>
  <dcterms:modified xsi:type="dcterms:W3CDTF">2022-06-15T01:03:21Z</dcterms:modified>
</cp:coreProperties>
</file>