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maria\Dropbox\PUCP\Pertussis\Manuscripts\Study design paper\Pertussis Study design paper\NPJ Vaccines submission\NPJ Vaccines resubmission\Formatting changes\"/>
    </mc:Choice>
  </mc:AlternateContent>
  <xr:revisionPtr revIDLastSave="0" documentId="13_ncr:1_{64C325D0-37EA-44CB-A06E-B827D2E8E3D3}" xr6:coauthVersionLast="47" xr6:coauthVersionMax="47" xr10:uidLastSave="{00000000-0000-0000-0000-000000000000}"/>
  <bookViews>
    <workbookView xWindow="28680" yWindow="-120" windowWidth="29040" windowHeight="15720" xr2:uid="{7213E687-5DB0-4A8F-B804-474652E094C2}"/>
  </bookViews>
  <sheets>
    <sheet name="Supplementary Data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27" i="1" l="1"/>
  <c r="AO6" i="1"/>
  <c r="AO7" i="1"/>
  <c r="AO8" i="1"/>
  <c r="AO10" i="1"/>
  <c r="AO13" i="1"/>
  <c r="AO14" i="1"/>
  <c r="AO15" i="1"/>
  <c r="AO16" i="1"/>
  <c r="AO26" i="1" s="1"/>
  <c r="AO17" i="1"/>
  <c r="AO18" i="1"/>
  <c r="AO19" i="1"/>
  <c r="AO20" i="1"/>
  <c r="AO22" i="1"/>
  <c r="AO23" i="1"/>
  <c r="AO24"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5" i="1"/>
  <c r="W27" i="1"/>
  <c r="W6" i="1"/>
  <c r="W7" i="1"/>
  <c r="W8" i="1"/>
  <c r="W13" i="1"/>
  <c r="W14" i="1"/>
  <c r="W15" i="1"/>
  <c r="W16" i="1"/>
  <c r="W17" i="1"/>
  <c r="W18" i="1"/>
  <c r="W19" i="1"/>
  <c r="W20" i="1"/>
  <c r="W29" i="1"/>
  <c r="W30" i="1"/>
  <c r="W33" i="1"/>
  <c r="W34" i="1"/>
  <c r="W35" i="1"/>
  <c r="W36" i="1"/>
  <c r="W37" i="1"/>
  <c r="W38" i="1"/>
  <c r="W39" i="1"/>
  <c r="W40" i="1"/>
  <c r="W41" i="1"/>
  <c r="W42" i="1"/>
  <c r="W43" i="1"/>
  <c r="W44" i="1"/>
  <c r="W45" i="1"/>
  <c r="W46" i="1"/>
  <c r="W47" i="1"/>
  <c r="W48" i="1"/>
  <c r="W53" i="1"/>
  <c r="W54" i="1"/>
  <c r="W55" i="1"/>
  <c r="W59"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7" i="1"/>
  <c r="W108" i="1"/>
  <c r="W5" i="1"/>
  <c r="W26" i="1" l="1"/>
  <c r="R26" i="1"/>
  <c r="S26" i="1"/>
  <c r="T26" i="1"/>
  <c r="U26" i="1"/>
  <c r="V26" i="1"/>
  <c r="X26" i="1"/>
  <c r="Y26" i="1"/>
  <c r="Z26" i="1"/>
  <c r="AA26" i="1"/>
  <c r="AK27" i="1"/>
  <c r="AN27" i="1"/>
  <c r="AS27" i="1"/>
  <c r="AR27" i="1"/>
  <c r="AQ27" i="1"/>
  <c r="AP27" i="1"/>
  <c r="AM27" i="1"/>
  <c r="AL27" i="1"/>
  <c r="AS26" i="1"/>
  <c r="AR26" i="1"/>
  <c r="AQ26" i="1"/>
  <c r="AP26" i="1"/>
  <c r="AN26" i="1"/>
  <c r="AM26" i="1"/>
  <c r="AL26" i="1"/>
  <c r="X27" i="1"/>
  <c r="R27" i="1"/>
  <c r="S27" i="1" l="1"/>
  <c r="AE108" i="1"/>
  <c r="I108" i="1" s="1"/>
  <c r="AE107" i="1"/>
  <c r="I107" i="1" s="1"/>
  <c r="AE106" i="1"/>
  <c r="I106" i="1" s="1"/>
  <c r="AE105" i="1"/>
  <c r="I105" i="1" s="1"/>
  <c r="AE104" i="1"/>
  <c r="I104" i="1" s="1"/>
  <c r="AE103" i="1"/>
  <c r="I103" i="1" s="1"/>
  <c r="AE102" i="1"/>
  <c r="I102" i="1" s="1"/>
  <c r="AE101" i="1"/>
  <c r="I101" i="1" s="1"/>
  <c r="AE100" i="1"/>
  <c r="I100" i="1" s="1"/>
  <c r="AE99" i="1"/>
  <c r="I99" i="1" s="1"/>
  <c r="AE98" i="1"/>
  <c r="I98" i="1" s="1"/>
  <c r="AE97" i="1"/>
  <c r="I97" i="1" s="1"/>
  <c r="AE96" i="1"/>
  <c r="I96" i="1" s="1"/>
  <c r="AE95" i="1"/>
  <c r="I95" i="1" s="1"/>
  <c r="AE94" i="1"/>
  <c r="I94" i="1" s="1"/>
  <c r="AE93" i="1"/>
  <c r="I93" i="1" s="1"/>
  <c r="AE92" i="1"/>
  <c r="I92" i="1" s="1"/>
  <c r="AE91" i="1"/>
  <c r="I91" i="1" s="1"/>
  <c r="AE90" i="1"/>
  <c r="I90" i="1" s="1"/>
  <c r="AE89" i="1"/>
  <c r="I89" i="1" s="1"/>
  <c r="AE88" i="1"/>
  <c r="I88" i="1" s="1"/>
  <c r="AE87" i="1"/>
  <c r="I87" i="1" s="1"/>
  <c r="AE86" i="1"/>
  <c r="I86" i="1" s="1"/>
  <c r="AE85" i="1"/>
  <c r="I85" i="1" s="1"/>
  <c r="AE84" i="1"/>
  <c r="I84" i="1" s="1"/>
  <c r="AE83" i="1"/>
  <c r="I83" i="1" s="1"/>
  <c r="AE82" i="1"/>
  <c r="I82" i="1" s="1"/>
  <c r="AE81" i="1"/>
  <c r="I81" i="1" s="1"/>
  <c r="AE80" i="1"/>
  <c r="I80" i="1" s="1"/>
  <c r="AE79" i="1"/>
  <c r="I79" i="1" s="1"/>
  <c r="AE78" i="1"/>
  <c r="I78" i="1" s="1"/>
  <c r="AE77" i="1"/>
  <c r="I77" i="1" s="1"/>
  <c r="AE76" i="1"/>
  <c r="I76" i="1" s="1"/>
  <c r="AE75" i="1"/>
  <c r="I75" i="1" s="1"/>
  <c r="AE74" i="1"/>
  <c r="I74" i="1" s="1"/>
  <c r="AE73" i="1"/>
  <c r="I73" i="1" s="1"/>
  <c r="AE72" i="1"/>
  <c r="I72" i="1" s="1"/>
  <c r="AE71" i="1"/>
  <c r="I71" i="1" s="1"/>
  <c r="AE70" i="1"/>
  <c r="I70" i="1" s="1"/>
  <c r="AE69" i="1"/>
  <c r="I69" i="1" s="1"/>
  <c r="AE68" i="1"/>
  <c r="I68" i="1" s="1"/>
  <c r="AE67" i="1"/>
  <c r="I67" i="1" s="1"/>
  <c r="AE66" i="1"/>
  <c r="I66" i="1" s="1"/>
  <c r="AE65" i="1"/>
  <c r="I65" i="1" s="1"/>
  <c r="AE64" i="1"/>
  <c r="I64" i="1" s="1"/>
  <c r="AE63" i="1"/>
  <c r="I63" i="1" s="1"/>
  <c r="AE62" i="1"/>
  <c r="I62" i="1" s="1"/>
  <c r="AE61" i="1"/>
  <c r="I61" i="1" s="1"/>
  <c r="AE60" i="1"/>
  <c r="I60" i="1" s="1"/>
  <c r="AE59" i="1"/>
  <c r="I59" i="1" s="1"/>
  <c r="AE58" i="1"/>
  <c r="I58" i="1" s="1"/>
  <c r="AE57" i="1"/>
  <c r="I57" i="1" s="1"/>
  <c r="AE56" i="1"/>
  <c r="I56" i="1" s="1"/>
  <c r="AE55" i="1"/>
  <c r="I55" i="1" s="1"/>
  <c r="AE54" i="1"/>
  <c r="I54" i="1" s="1"/>
  <c r="AE53" i="1"/>
  <c r="I53" i="1" s="1"/>
  <c r="AE52" i="1"/>
  <c r="I52" i="1" s="1"/>
  <c r="AE51" i="1"/>
  <c r="I51" i="1" s="1"/>
  <c r="AE50" i="1"/>
  <c r="I50" i="1" s="1"/>
  <c r="AE49" i="1"/>
  <c r="I49" i="1" s="1"/>
  <c r="AE48" i="1"/>
  <c r="I48" i="1" s="1"/>
  <c r="AE47" i="1"/>
  <c r="I47" i="1" s="1"/>
  <c r="AE46" i="1"/>
  <c r="I46" i="1" s="1"/>
  <c r="AE45" i="1"/>
  <c r="I45" i="1" s="1"/>
  <c r="AE44" i="1"/>
  <c r="I44" i="1" s="1"/>
  <c r="AE43" i="1"/>
  <c r="I43" i="1" s="1"/>
  <c r="AE42" i="1"/>
  <c r="I42" i="1" s="1"/>
  <c r="AE41" i="1"/>
  <c r="I41" i="1" s="1"/>
  <c r="AE40" i="1"/>
  <c r="I40" i="1" s="1"/>
  <c r="AE39" i="1"/>
  <c r="I39" i="1" s="1"/>
  <c r="AE38" i="1"/>
  <c r="I38" i="1" s="1"/>
  <c r="AE37" i="1"/>
  <c r="I37" i="1" s="1"/>
  <c r="AE36" i="1"/>
  <c r="I36" i="1" s="1"/>
  <c r="AE35" i="1"/>
  <c r="I35" i="1" s="1"/>
  <c r="AE34" i="1"/>
  <c r="I34" i="1" s="1"/>
  <c r="AE33" i="1"/>
  <c r="I33" i="1" s="1"/>
  <c r="AE32" i="1"/>
  <c r="I32" i="1" s="1"/>
  <c r="AE31" i="1"/>
  <c r="I31" i="1" s="1"/>
  <c r="AE30" i="1"/>
  <c r="I30" i="1" s="1"/>
  <c r="AE29" i="1"/>
  <c r="I29" i="1" s="1"/>
  <c r="AJ27" i="1"/>
  <c r="AI27" i="1"/>
  <c r="AH27" i="1"/>
  <c r="AG27" i="1"/>
  <c r="AF27" i="1"/>
  <c r="AD27" i="1"/>
  <c r="AC27" i="1"/>
  <c r="AA27" i="1"/>
  <c r="Z27" i="1"/>
  <c r="Y27" i="1"/>
  <c r="V27" i="1"/>
  <c r="U27" i="1"/>
  <c r="T27" i="1"/>
  <c r="Q27" i="1"/>
  <c r="P27" i="1"/>
  <c r="O27" i="1"/>
  <c r="N27" i="1"/>
  <c r="M27" i="1"/>
  <c r="L27" i="1"/>
  <c r="K27" i="1"/>
  <c r="J27" i="1"/>
  <c r="H27" i="1"/>
  <c r="G27" i="1"/>
  <c r="F27" i="1"/>
  <c r="AK26" i="1"/>
  <c r="AJ26" i="1"/>
  <c r="AI26" i="1"/>
  <c r="AH26" i="1"/>
  <c r="AG26" i="1"/>
  <c r="AF26" i="1"/>
  <c r="AE26" i="1"/>
  <c r="AD26" i="1"/>
  <c r="AC26" i="1"/>
  <c r="Q26" i="1"/>
  <c r="P26" i="1"/>
  <c r="O26" i="1"/>
  <c r="N26" i="1"/>
  <c r="M26" i="1"/>
  <c r="L26" i="1"/>
  <c r="K26" i="1"/>
  <c r="H26" i="1"/>
  <c r="G26" i="1"/>
  <c r="F26" i="1"/>
  <c r="I24" i="1"/>
  <c r="I23" i="1"/>
  <c r="I20" i="1"/>
  <c r="I19" i="1"/>
  <c r="I18" i="1"/>
  <c r="I17" i="1"/>
  <c r="I16" i="1"/>
  <c r="I15" i="1"/>
  <c r="I14" i="1"/>
  <c r="I13" i="1"/>
  <c r="I12" i="1"/>
  <c r="I11" i="1"/>
  <c r="I10" i="1"/>
  <c r="I9" i="1"/>
  <c r="I8" i="1"/>
  <c r="I7" i="1"/>
  <c r="I6" i="1"/>
  <c r="I5" i="1"/>
  <c r="AE27" i="1" l="1"/>
  <c r="I26" i="1"/>
  <c r="I27" i="1"/>
</calcChain>
</file>

<file path=xl/sharedStrings.xml><?xml version="1.0" encoding="utf-8"?>
<sst xmlns="http://schemas.openxmlformats.org/spreadsheetml/2006/main" count="258" uniqueCount="148">
  <si>
    <t>PBMC pre-processing</t>
  </si>
  <si>
    <t>Ribosome Profiling Metrics of Quality</t>
  </si>
  <si>
    <t xml:space="preserve">RNAseq Metrics of Quality   </t>
  </si>
  <si>
    <t>Wet lab processing</t>
  </si>
  <si>
    <t>Bioinformatics processing</t>
  </si>
  <si>
    <t>Wet lab proccesing</t>
  </si>
  <si>
    <t>Batch</t>
  </si>
  <si>
    <t xml:space="preserve">Sample ID </t>
  </si>
  <si>
    <t>CHX?</t>
  </si>
  <si>
    <t xml:space="preserve">Total PBMCs (M) </t>
  </si>
  <si>
    <t xml:space="preserve">Viability (%) </t>
  </si>
  <si>
    <t>RP PBMCs (M)</t>
  </si>
  <si>
    <t>Bioanalyzer: [pg] final library (160 nt)</t>
  </si>
  <si>
    <t>Bioanalyzer: [pg] final library (135 nt)</t>
  </si>
  <si>
    <t>Chip Loading (%)</t>
  </si>
  <si>
    <t>Raw Reads (M)</t>
  </si>
  <si>
    <t>Polyclonal Reads         (%)</t>
  </si>
  <si>
    <t>Low Quality Reads (%)</t>
  </si>
  <si>
    <t>Total Usable Reads (M)</t>
  </si>
  <si>
    <t>RNAseq PBMCs (M)</t>
  </si>
  <si>
    <t>Bioanalyzer QC: average library size (bp)</t>
  </si>
  <si>
    <t>Pilot Study (PS)</t>
  </si>
  <si>
    <t>PS1</t>
  </si>
  <si>
    <t>no</t>
  </si>
  <si>
    <t>PS2</t>
  </si>
  <si>
    <t>PS3</t>
  </si>
  <si>
    <t>PS4</t>
  </si>
  <si>
    <t>PS5</t>
  </si>
  <si>
    <t>PS6</t>
  </si>
  <si>
    <t>PS7</t>
  </si>
  <si>
    <t>PS8</t>
  </si>
  <si>
    <t>PS9</t>
  </si>
  <si>
    <t>PS10</t>
  </si>
  <si>
    <t>PS11</t>
  </si>
  <si>
    <t>PS12</t>
  </si>
  <si>
    <t>PS13</t>
  </si>
  <si>
    <t>PS14</t>
  </si>
  <si>
    <t>PS15</t>
  </si>
  <si>
    <t>PS16</t>
  </si>
  <si>
    <t>PS17</t>
  </si>
  <si>
    <t>PS18</t>
  </si>
  <si>
    <t xml:space="preserve"> </t>
  </si>
  <si>
    <t>PS19</t>
  </si>
  <si>
    <t>PS20</t>
  </si>
  <si>
    <t>PS Averages</t>
  </si>
  <si>
    <t>Main Study (MS)</t>
  </si>
  <si>
    <t>MS Averages</t>
  </si>
  <si>
    <t>yes</t>
  </si>
  <si>
    <t>MS1</t>
  </si>
  <si>
    <t>MS2</t>
  </si>
  <si>
    <t>MS3</t>
  </si>
  <si>
    <t>MS4</t>
  </si>
  <si>
    <t>MS5</t>
  </si>
  <si>
    <t>MS6</t>
  </si>
  <si>
    <t>MS7</t>
  </si>
  <si>
    <t>MS8</t>
  </si>
  <si>
    <t>MS9</t>
  </si>
  <si>
    <t>MS10</t>
  </si>
  <si>
    <t>MS11</t>
  </si>
  <si>
    <t>MS12</t>
  </si>
  <si>
    <t>MS13</t>
  </si>
  <si>
    <t>MS14</t>
  </si>
  <si>
    <t>MS15</t>
  </si>
  <si>
    <t>MS16</t>
  </si>
  <si>
    <t>MS17</t>
  </si>
  <si>
    <t>MS18</t>
  </si>
  <si>
    <t>MS19</t>
  </si>
  <si>
    <t>MS20</t>
  </si>
  <si>
    <t>MS21</t>
  </si>
  <si>
    <t>MS22</t>
  </si>
  <si>
    <t>MS23</t>
  </si>
  <si>
    <t>MS24</t>
  </si>
  <si>
    <t>MS25</t>
  </si>
  <si>
    <t>MS26</t>
  </si>
  <si>
    <t>MS27</t>
  </si>
  <si>
    <t>MS28</t>
  </si>
  <si>
    <t>MS29</t>
  </si>
  <si>
    <t>MS30</t>
  </si>
  <si>
    <t>MS31</t>
  </si>
  <si>
    <t>MS32</t>
  </si>
  <si>
    <t>MS33</t>
  </si>
  <si>
    <t>MS34</t>
  </si>
  <si>
    <t>MS35</t>
  </si>
  <si>
    <t>MS36</t>
  </si>
  <si>
    <t>MS37</t>
  </si>
  <si>
    <t>MS38</t>
  </si>
  <si>
    <t>MS39</t>
  </si>
  <si>
    <t>MS40</t>
  </si>
  <si>
    <t>MS41</t>
  </si>
  <si>
    <t>MS42</t>
  </si>
  <si>
    <t>MS43</t>
  </si>
  <si>
    <t>MS44</t>
  </si>
  <si>
    <t>MS45</t>
  </si>
  <si>
    <t>MS46</t>
  </si>
  <si>
    <t>MS47</t>
  </si>
  <si>
    <t>MS48</t>
  </si>
  <si>
    <t>MS49</t>
  </si>
  <si>
    <t>MS50</t>
  </si>
  <si>
    <t>MS51</t>
  </si>
  <si>
    <t>MS52</t>
  </si>
  <si>
    <t>MS53</t>
  </si>
  <si>
    <t>MS54</t>
  </si>
  <si>
    <t>MS55</t>
  </si>
  <si>
    <t>MS56</t>
  </si>
  <si>
    <t>MS57</t>
  </si>
  <si>
    <t>MS58</t>
  </si>
  <si>
    <t>MS59</t>
  </si>
  <si>
    <t>MS60</t>
  </si>
  <si>
    <t>MS61</t>
  </si>
  <si>
    <t>MS62</t>
  </si>
  <si>
    <t>MS63</t>
  </si>
  <si>
    <t>MS64</t>
  </si>
  <si>
    <t>MS65</t>
  </si>
  <si>
    <t>MS66</t>
  </si>
  <si>
    <t>MS67</t>
  </si>
  <si>
    <t>MS68</t>
  </si>
  <si>
    <t>MS69</t>
  </si>
  <si>
    <t>MS70</t>
  </si>
  <si>
    <t>MS71</t>
  </si>
  <si>
    <t>MS72</t>
  </si>
  <si>
    <t>MS73</t>
  </si>
  <si>
    <t>MS74</t>
  </si>
  <si>
    <t>MS75</t>
  </si>
  <si>
    <t>MS76</t>
  </si>
  <si>
    <t>MS77</t>
  </si>
  <si>
    <t>MS78</t>
  </si>
  <si>
    <t>MS79</t>
  </si>
  <si>
    <t>MS80</t>
  </si>
  <si>
    <t>Mapped to Human Genome (M)</t>
  </si>
  <si>
    <t>Reads remaining after 5' &amp; 3' Trim (M)</t>
  </si>
  <si>
    <t>Reads remaining after 5' &amp; 3' Trim (% of initial total)</t>
  </si>
  <si>
    <t>Reads remaining after quality &amp; length filtering (M)</t>
  </si>
  <si>
    <t>Reads remaining after quality &amp; length filtering  (% of initial total)</t>
  </si>
  <si>
    <t>rRNA reads (M)</t>
  </si>
  <si>
    <t>rRNA reads  (% of initial total)</t>
  </si>
  <si>
    <t>Reads remaining after rRNA depletion (M)</t>
  </si>
  <si>
    <t>Reads remaining after rRNA depletion (% of initial total)</t>
  </si>
  <si>
    <t>Mapped to Human Genome (% of initial total)</t>
  </si>
  <si>
    <t>Total RNA (ng)</t>
  </si>
  <si>
    <t xml:space="preserve">Total monosome RNA (ng) </t>
  </si>
  <si>
    <t>Total RNA (ng/ul) (measured by nanodrop)</t>
  </si>
  <si>
    <t xml:space="preserve">Total RNA (ng) </t>
  </si>
  <si>
    <t>Polyclonal Reads      (%)</t>
  </si>
  <si>
    <t>Low Quality Reads         (%)</t>
  </si>
  <si>
    <t>Reads remaining after quality filtering (M)</t>
  </si>
  <si>
    <t>Reads remaining after quality filtering (% of initial total)</t>
  </si>
  <si>
    <t>rRNA reads (% of initial total)</t>
  </si>
  <si>
    <r>
      <rPr>
        <b/>
        <sz val="11"/>
        <color rgb="FF000000"/>
        <rFont val="Calibri"/>
        <family val="2"/>
      </rPr>
      <t>Supplementary Data 1:</t>
    </r>
    <r>
      <rPr>
        <sz val="11"/>
        <color rgb="FF000000"/>
        <rFont val="Calibri"/>
        <family val="2"/>
      </rPr>
      <t xml:space="preserve"> Quality metrics used to assess wet-lab workflows and bioinformatics processing for RP (orange columns) and RNA-Seq (green columns) in both the pilot study (PS) and main study (MS). Cells are color-coded using a heat-map, where desirable counts are shown in blue, and less desirable counts are shown in red. Samples that failed quantification or sequencing are shaded grey. For quick comparison purposes, we also show average values for PS (light green row) and MS (dark green row) samples.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</si>
</sst>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1"/>
      <color rgb="FF000000"/>
      <name val="Calibri"/>
      <family val="2"/>
    </font>
    <font>
      <sz val="8"/>
      <color rgb="FF000000"/>
      <name val="Aptos Narrow"/>
      <family val="2"/>
      <scheme val="minor"/>
    </font>
    <font>
      <sz val="8"/>
      <color rgb="FF000000"/>
      <name val="Calibri"/>
      <family val="2"/>
    </font>
    <font>
      <sz val="8"/>
      <name val="Aptos Narrow"/>
      <family val="2"/>
      <scheme val="minor"/>
    </font>
    <font>
      <b/>
      <sz val="8"/>
      <color rgb="FF000000"/>
      <name val="Calibri"/>
      <family val="2"/>
    </font>
    <font>
      <sz val="8"/>
      <name val="Calibri"/>
      <family val="2"/>
    </font>
    <font>
      <sz val="8"/>
      <color theme="1"/>
      <name val="Calibri"/>
      <family val="2"/>
    </font>
    <font>
      <b/>
      <sz val="12"/>
      <color rgb="FF000000"/>
      <name val="Calibri"/>
      <family val="2"/>
    </font>
    <font>
      <sz val="12"/>
      <color rgb="FF000000"/>
      <name val="Calibri"/>
      <family val="2"/>
    </font>
    <font>
      <b/>
      <sz val="11"/>
      <color rgb="FF000000"/>
      <name val="Calibri"/>
      <family val="2"/>
    </font>
  </fonts>
  <fills count="15">
    <fill>
      <patternFill patternType="none"/>
    </fill>
    <fill>
      <patternFill patternType="gray125"/>
    </fill>
    <fill>
      <patternFill patternType="solid">
        <fgColor rgb="FFE36C09"/>
        <bgColor rgb="FFE36C09"/>
      </patternFill>
    </fill>
    <fill>
      <patternFill patternType="solid">
        <fgColor rgb="FF76923C"/>
        <bgColor rgb="FF76923C"/>
      </patternFill>
    </fill>
    <fill>
      <patternFill patternType="solid">
        <fgColor rgb="FFFABF8F"/>
        <bgColor rgb="FFFABF8F"/>
      </patternFill>
    </fill>
    <fill>
      <patternFill patternType="solid">
        <fgColor rgb="FFEAF1DD"/>
        <bgColor rgb="FFEAF1DD"/>
      </patternFill>
    </fill>
    <fill>
      <patternFill patternType="solid">
        <fgColor rgb="FFFDE9D9"/>
        <bgColor rgb="FFFDE9D9"/>
      </patternFill>
    </fill>
    <fill>
      <patternFill patternType="solid">
        <fgColor rgb="FFC6EFCE"/>
        <bgColor rgb="FFC6EFCE"/>
      </patternFill>
    </fill>
    <fill>
      <patternFill patternType="solid">
        <fgColor rgb="FFA5A5A5"/>
        <bgColor rgb="FFA5A5A5"/>
      </patternFill>
    </fill>
    <fill>
      <patternFill patternType="solid">
        <fgColor rgb="FF999999"/>
        <bgColor rgb="FF999999"/>
      </patternFill>
    </fill>
    <fill>
      <patternFill patternType="solid">
        <fgColor rgb="FFA6A6A6"/>
        <bgColor rgb="FFA6A6A6"/>
      </patternFill>
    </fill>
    <fill>
      <patternFill patternType="solid">
        <fgColor theme="0" tint="-0.3499862666707357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tint="0.34998626667073579"/>
        <bgColor indexed="64"/>
      </patternFill>
    </fill>
  </fills>
  <borders count="6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thin">
        <color indexed="64"/>
      </right>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diagonal/>
    </border>
  </borders>
  <cellStyleXfs count="1">
    <xf numFmtId="0" fontId="0" fillId="0" borderId="0"/>
  </cellStyleXfs>
  <cellXfs count="300">
    <xf numFmtId="0" fontId="0" fillId="0" borderId="0" xfId="0"/>
    <xf numFmtId="0" fontId="1" fillId="0" borderId="0" xfId="0" applyFont="1" applyAlignment="1">
      <alignment horizontal="center" vertical="center"/>
    </xf>
    <xf numFmtId="4" fontId="1" fillId="0" borderId="0" xfId="0" applyNumberFormat="1" applyFont="1" applyAlignment="1">
      <alignment horizontal="center" vertical="center"/>
    </xf>
    <xf numFmtId="3" fontId="1" fillId="0" borderId="0" xfId="0" applyNumberFormat="1" applyFont="1" applyAlignment="1">
      <alignment horizontal="center" vertical="center"/>
    </xf>
    <xf numFmtId="3" fontId="3" fillId="0" borderId="0" xfId="0" applyNumberFormat="1" applyFont="1" applyAlignment="1">
      <alignment horizontal="center" vertical="center"/>
    </xf>
    <xf numFmtId="164" fontId="1" fillId="0" borderId="0" xfId="0" applyNumberFormat="1" applyFont="1" applyAlignment="1">
      <alignment horizontal="center" vertical="center"/>
    </xf>
    <xf numFmtId="1" fontId="1" fillId="0" borderId="0" xfId="0" applyNumberFormat="1" applyFont="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wrapText="1"/>
    </xf>
    <xf numFmtId="3" fontId="4" fillId="0" borderId="23" xfId="0" applyNumberFormat="1" applyFont="1" applyBorder="1" applyAlignment="1">
      <alignment horizontal="center" vertical="center" wrapText="1"/>
    </xf>
    <xf numFmtId="3" fontId="4" fillId="0" borderId="32" xfId="0" applyNumberFormat="1" applyFont="1" applyBorder="1" applyAlignment="1">
      <alignment horizontal="center" vertical="center" wrapText="1"/>
    </xf>
    <xf numFmtId="164" fontId="4" fillId="6" borderId="22" xfId="0" applyNumberFormat="1" applyFont="1" applyFill="1" applyBorder="1" applyAlignment="1">
      <alignment horizontal="center" vertical="center" wrapText="1"/>
    </xf>
    <xf numFmtId="3" fontId="4" fillId="6" borderId="23" xfId="0" applyNumberFormat="1" applyFont="1" applyFill="1" applyBorder="1" applyAlignment="1">
      <alignment horizontal="center" vertical="center" wrapText="1"/>
    </xf>
    <xf numFmtId="3" fontId="4" fillId="6" borderId="24" xfId="0" applyNumberFormat="1" applyFont="1" applyFill="1" applyBorder="1" applyAlignment="1">
      <alignment horizontal="center" vertical="center" wrapText="1"/>
    </xf>
    <xf numFmtId="164" fontId="4" fillId="5" borderId="31" xfId="0" applyNumberFormat="1" applyFont="1" applyFill="1" applyBorder="1" applyAlignment="1">
      <alignment horizontal="center" vertical="center" wrapText="1"/>
    </xf>
    <xf numFmtId="1" fontId="4" fillId="5" borderId="23" xfId="0" applyNumberFormat="1" applyFont="1" applyFill="1" applyBorder="1" applyAlignment="1">
      <alignment horizontal="center" vertical="center" wrapText="1"/>
    </xf>
    <xf numFmtId="0" fontId="4" fillId="5" borderId="23" xfId="0" applyFont="1" applyFill="1" applyBorder="1" applyAlignment="1">
      <alignment horizontal="center" vertical="center" wrapText="1"/>
    </xf>
    <xf numFmtId="0" fontId="4" fillId="5" borderId="24" xfId="0" applyFont="1" applyFill="1" applyBorder="1" applyAlignment="1">
      <alignment horizontal="center" vertical="center" wrapText="1"/>
    </xf>
    <xf numFmtId="0" fontId="2" fillId="0" borderId="8" xfId="0" applyFont="1" applyBorder="1" applyAlignment="1">
      <alignment horizontal="center" vertical="center" wrapText="1"/>
    </xf>
    <xf numFmtId="3" fontId="2" fillId="0" borderId="8" xfId="0" applyNumberFormat="1" applyFont="1" applyBorder="1" applyAlignment="1">
      <alignment horizontal="center" vertical="center" wrapText="1"/>
    </xf>
    <xf numFmtId="3" fontId="2" fillId="0" borderId="17" xfId="0" applyNumberFormat="1" applyFont="1" applyBorder="1" applyAlignment="1">
      <alignment horizontal="center" vertical="center" wrapText="1"/>
    </xf>
    <xf numFmtId="164" fontId="2" fillId="6" borderId="7" xfId="0" applyNumberFormat="1" applyFont="1" applyFill="1" applyBorder="1" applyAlignment="1">
      <alignment horizontal="center" vertical="center" wrapText="1"/>
    </xf>
    <xf numFmtId="3" fontId="2" fillId="6" borderId="8" xfId="0" applyNumberFormat="1" applyFont="1" applyFill="1" applyBorder="1" applyAlignment="1">
      <alignment horizontal="center" vertical="center" wrapText="1"/>
    </xf>
    <xf numFmtId="3" fontId="5" fillId="6" borderId="8" xfId="0" applyNumberFormat="1" applyFont="1" applyFill="1" applyBorder="1" applyAlignment="1">
      <alignment horizontal="center" vertical="center" wrapText="1"/>
    </xf>
    <xf numFmtId="3" fontId="2" fillId="6" borderId="9" xfId="0" applyNumberFormat="1" applyFont="1" applyFill="1" applyBorder="1" applyAlignment="1">
      <alignment horizontal="center" vertical="center" wrapText="1"/>
    </xf>
    <xf numFmtId="1" fontId="6" fillId="7" borderId="8" xfId="0" applyNumberFormat="1" applyFont="1" applyFill="1" applyBorder="1" applyAlignment="1">
      <alignment horizontal="center" vertical="center" wrapText="1"/>
    </xf>
    <xf numFmtId="3" fontId="5" fillId="7" borderId="8" xfId="0" applyNumberFormat="1" applyFont="1" applyFill="1" applyBorder="1" applyAlignment="1">
      <alignment horizontal="center" vertical="center" wrapText="1"/>
    </xf>
    <xf numFmtId="3" fontId="2" fillId="5" borderId="8" xfId="0" applyNumberFormat="1" applyFont="1" applyFill="1" applyBorder="1" applyAlignment="1">
      <alignment horizontal="center" vertical="center" wrapText="1"/>
    </xf>
    <xf numFmtId="3" fontId="2" fillId="5" borderId="9" xfId="0" applyNumberFormat="1" applyFont="1" applyFill="1" applyBorder="1" applyAlignment="1">
      <alignment horizontal="center" vertical="center" wrapText="1"/>
    </xf>
    <xf numFmtId="0" fontId="2" fillId="0" borderId="5" xfId="0" applyFont="1" applyBorder="1" applyAlignment="1">
      <alignment horizontal="center" vertical="center" wrapText="1"/>
    </xf>
    <xf numFmtId="3" fontId="2" fillId="0" borderId="5"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164" fontId="2" fillId="6" borderId="10" xfId="0" applyNumberFormat="1" applyFont="1" applyFill="1" applyBorder="1" applyAlignment="1">
      <alignment horizontal="center" vertical="center" wrapText="1"/>
    </xf>
    <xf numFmtId="3" fontId="2" fillId="6" borderId="5" xfId="0" applyNumberFormat="1" applyFont="1" applyFill="1" applyBorder="1" applyAlignment="1">
      <alignment horizontal="center" vertical="center" wrapText="1"/>
    </xf>
    <xf numFmtId="3" fontId="5" fillId="6" borderId="5" xfId="0" applyNumberFormat="1" applyFont="1" applyFill="1" applyBorder="1" applyAlignment="1">
      <alignment horizontal="center" vertical="center" wrapText="1"/>
    </xf>
    <xf numFmtId="3" fontId="2" fillId="6" borderId="11" xfId="0" applyNumberFormat="1" applyFont="1" applyFill="1" applyBorder="1" applyAlignment="1">
      <alignment horizontal="center" vertical="center" wrapText="1"/>
    </xf>
    <xf numFmtId="1" fontId="6" fillId="7" borderId="5" xfId="0" applyNumberFormat="1" applyFont="1" applyFill="1" applyBorder="1" applyAlignment="1">
      <alignment horizontal="center" vertical="center" wrapText="1"/>
    </xf>
    <xf numFmtId="3" fontId="5" fillId="7" borderId="5" xfId="0" applyNumberFormat="1" applyFont="1" applyFill="1" applyBorder="1" applyAlignment="1">
      <alignment horizontal="center" vertical="center" wrapText="1"/>
    </xf>
    <xf numFmtId="3" fontId="2" fillId="5" borderId="5" xfId="0" applyNumberFormat="1" applyFont="1" applyFill="1" applyBorder="1" applyAlignment="1">
      <alignment horizontal="center" vertical="center" wrapText="1"/>
    </xf>
    <xf numFmtId="3" fontId="2" fillId="5" borderId="11" xfId="0" applyNumberFormat="1" applyFont="1" applyFill="1" applyBorder="1" applyAlignment="1">
      <alignment horizontal="center" vertical="center" wrapText="1"/>
    </xf>
    <xf numFmtId="0" fontId="2" fillId="0" borderId="13" xfId="0" applyFont="1" applyBorder="1" applyAlignment="1">
      <alignment horizontal="center" vertical="center" wrapText="1"/>
    </xf>
    <xf numFmtId="3" fontId="2" fillId="0" borderId="13" xfId="0" applyNumberFormat="1" applyFont="1" applyBorder="1" applyAlignment="1">
      <alignment horizontal="center" vertical="center" wrapText="1"/>
    </xf>
    <xf numFmtId="3" fontId="2" fillId="0" borderId="20" xfId="0" applyNumberFormat="1" applyFont="1" applyBorder="1" applyAlignment="1">
      <alignment horizontal="center" vertical="center" wrapText="1"/>
    </xf>
    <xf numFmtId="164" fontId="2" fillId="6" borderId="12" xfId="0" applyNumberFormat="1" applyFont="1" applyFill="1" applyBorder="1" applyAlignment="1">
      <alignment horizontal="center" vertical="center" wrapText="1"/>
    </xf>
    <xf numFmtId="3" fontId="2" fillId="6" borderId="13" xfId="0" applyNumberFormat="1" applyFont="1" applyFill="1" applyBorder="1" applyAlignment="1">
      <alignment horizontal="center" vertical="center" wrapText="1"/>
    </xf>
    <xf numFmtId="3" fontId="5" fillId="6" borderId="13" xfId="0" applyNumberFormat="1" applyFont="1" applyFill="1" applyBorder="1" applyAlignment="1">
      <alignment horizontal="center" vertical="center" wrapText="1"/>
    </xf>
    <xf numFmtId="3" fontId="2" fillId="6" borderId="14" xfId="0" applyNumberFormat="1" applyFont="1" applyFill="1" applyBorder="1" applyAlignment="1">
      <alignment horizontal="center" vertical="center" wrapText="1"/>
    </xf>
    <xf numFmtId="1" fontId="6" fillId="7" borderId="13" xfId="0" applyNumberFormat="1" applyFont="1" applyFill="1" applyBorder="1" applyAlignment="1">
      <alignment horizontal="center" vertical="center" wrapText="1"/>
    </xf>
    <xf numFmtId="3" fontId="5" fillId="7" borderId="13" xfId="0" applyNumberFormat="1" applyFont="1" applyFill="1" applyBorder="1" applyAlignment="1">
      <alignment horizontal="center" vertical="center" wrapText="1"/>
    </xf>
    <xf numFmtId="3" fontId="2" fillId="5" borderId="13" xfId="0" applyNumberFormat="1" applyFont="1" applyFill="1" applyBorder="1" applyAlignment="1">
      <alignment horizontal="center" vertical="center" wrapText="1"/>
    </xf>
    <xf numFmtId="3" fontId="2" fillId="5" borderId="14" xfId="0" applyNumberFormat="1" applyFont="1" applyFill="1" applyBorder="1" applyAlignment="1">
      <alignment horizontal="center" vertical="center" wrapText="1"/>
    </xf>
    <xf numFmtId="3" fontId="2" fillId="8" borderId="8" xfId="0" applyNumberFormat="1" applyFont="1" applyFill="1" applyBorder="1" applyAlignment="1">
      <alignment horizontal="center" vertical="center" wrapText="1"/>
    </xf>
    <xf numFmtId="3" fontId="2" fillId="8" borderId="9" xfId="0" applyNumberFormat="1" applyFont="1" applyFill="1" applyBorder="1" applyAlignment="1">
      <alignment horizontal="center" vertical="center" wrapText="1"/>
    </xf>
    <xf numFmtId="3" fontId="2" fillId="8" borderId="5" xfId="0" applyNumberFormat="1" applyFont="1" applyFill="1" applyBorder="1" applyAlignment="1">
      <alignment horizontal="center" vertical="center" wrapText="1"/>
    </xf>
    <xf numFmtId="3" fontId="2" fillId="8" borderId="11" xfId="0" applyNumberFormat="1" applyFont="1" applyFill="1" applyBorder="1" applyAlignment="1">
      <alignment horizontal="center" vertical="center" wrapText="1"/>
    </xf>
    <xf numFmtId="3" fontId="5" fillId="5" borderId="5" xfId="0" applyNumberFormat="1" applyFont="1" applyFill="1" applyBorder="1" applyAlignment="1">
      <alignment horizontal="center" vertical="center" wrapText="1"/>
    </xf>
    <xf numFmtId="3" fontId="2" fillId="8" borderId="13" xfId="0" applyNumberFormat="1" applyFont="1" applyFill="1" applyBorder="1" applyAlignment="1">
      <alignment horizontal="center" vertical="center" wrapText="1"/>
    </xf>
    <xf numFmtId="3" fontId="2" fillId="8" borderId="14" xfId="0" applyNumberFormat="1" applyFont="1" applyFill="1" applyBorder="1" applyAlignment="1">
      <alignment horizontal="center" vertical="center" wrapText="1"/>
    </xf>
    <xf numFmtId="3" fontId="5" fillId="6" borderId="9" xfId="0" applyNumberFormat="1" applyFont="1" applyFill="1" applyBorder="1" applyAlignment="1">
      <alignment horizontal="center" vertical="center" wrapText="1"/>
    </xf>
    <xf numFmtId="3" fontId="5" fillId="5" borderId="8" xfId="0" applyNumberFormat="1" applyFont="1" applyFill="1" applyBorder="1" applyAlignment="1">
      <alignment horizontal="center" vertical="center" wrapText="1"/>
    </xf>
    <xf numFmtId="3" fontId="5" fillId="5" borderId="11" xfId="0" applyNumberFormat="1" applyFont="1" applyFill="1" applyBorder="1" applyAlignment="1">
      <alignment horizontal="center" vertical="center" wrapText="1"/>
    </xf>
    <xf numFmtId="3" fontId="5" fillId="5" borderId="13" xfId="0" applyNumberFormat="1" applyFont="1" applyFill="1" applyBorder="1" applyAlignment="1">
      <alignment horizontal="center" vertical="center" wrapText="1"/>
    </xf>
    <xf numFmtId="1" fontId="6" fillId="8" borderId="8" xfId="0" applyNumberFormat="1" applyFont="1" applyFill="1" applyBorder="1" applyAlignment="1">
      <alignment horizontal="center" vertical="center" wrapText="1"/>
    </xf>
    <xf numFmtId="3" fontId="5" fillId="8" borderId="8" xfId="0" applyNumberFormat="1" applyFont="1" applyFill="1" applyBorder="1" applyAlignment="1">
      <alignment horizontal="center" vertical="center" wrapText="1"/>
    </xf>
    <xf numFmtId="1" fontId="6" fillId="8" borderId="5" xfId="0" applyNumberFormat="1" applyFont="1" applyFill="1" applyBorder="1" applyAlignment="1">
      <alignment horizontal="center" vertical="center" wrapText="1"/>
    </xf>
    <xf numFmtId="3" fontId="5" fillId="8" borderId="5" xfId="0" applyNumberFormat="1" applyFont="1" applyFill="1" applyBorder="1" applyAlignment="1">
      <alignment horizontal="center" vertical="center" wrapText="1"/>
    </xf>
    <xf numFmtId="4" fontId="2" fillId="0" borderId="23" xfId="0" applyNumberFormat="1" applyFont="1" applyBorder="1" applyAlignment="1">
      <alignment horizontal="center" vertical="center" wrapText="1"/>
    </xf>
    <xf numFmtId="165" fontId="2" fillId="0" borderId="23" xfId="0" applyNumberFormat="1" applyFont="1" applyBorder="1" applyAlignment="1">
      <alignment horizontal="center" vertical="center" wrapText="1"/>
    </xf>
    <xf numFmtId="3" fontId="2" fillId="0" borderId="32" xfId="0" applyNumberFormat="1" applyFont="1" applyBorder="1" applyAlignment="1">
      <alignment horizontal="center" vertical="center" wrapText="1"/>
    </xf>
    <xf numFmtId="164" fontId="2" fillId="0" borderId="22" xfId="0" applyNumberFormat="1" applyFont="1" applyBorder="1" applyAlignment="1">
      <alignment horizontal="center" vertical="center" wrapText="1"/>
    </xf>
    <xf numFmtId="3" fontId="2" fillId="0" borderId="23" xfId="0" applyNumberFormat="1" applyFont="1" applyBorder="1" applyAlignment="1">
      <alignment horizontal="center" vertical="center" wrapText="1"/>
    </xf>
    <xf numFmtId="3" fontId="2" fillId="0" borderId="24" xfId="0" applyNumberFormat="1" applyFont="1" applyBorder="1" applyAlignment="1">
      <alignment horizontal="center" vertical="center" wrapText="1"/>
    </xf>
    <xf numFmtId="1" fontId="6" fillId="0" borderId="23"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3" fontId="5" fillId="0" borderId="8" xfId="0" applyNumberFormat="1" applyFont="1" applyBorder="1" applyAlignment="1">
      <alignment horizontal="center" vertical="center"/>
    </xf>
    <xf numFmtId="3" fontId="5" fillId="0" borderId="8" xfId="0" applyNumberFormat="1" applyFont="1" applyBorder="1" applyAlignment="1">
      <alignment horizontal="center" vertical="center" wrapText="1"/>
    </xf>
    <xf numFmtId="3" fontId="2" fillId="0" borderId="9" xfId="0" applyNumberFormat="1" applyFont="1" applyBorder="1" applyAlignment="1">
      <alignment horizontal="center" vertical="center" wrapText="1"/>
    </xf>
    <xf numFmtId="1" fontId="6" fillId="0" borderId="8" xfId="0" applyNumberFormat="1" applyFont="1" applyBorder="1" applyAlignment="1">
      <alignment horizontal="center" vertical="center" wrapText="1"/>
    </xf>
    <xf numFmtId="164" fontId="2" fillId="0" borderId="10" xfId="0" applyNumberFormat="1" applyFont="1" applyBorder="1" applyAlignment="1">
      <alignment horizontal="center" vertical="center" wrapText="1"/>
    </xf>
    <xf numFmtId="3"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wrapText="1"/>
    </xf>
    <xf numFmtId="3" fontId="2" fillId="0" borderId="11" xfId="0" applyNumberFormat="1" applyFont="1" applyBorder="1" applyAlignment="1">
      <alignment horizontal="center" vertical="center" wrapText="1"/>
    </xf>
    <xf numFmtId="1" fontId="6" fillId="0" borderId="5" xfId="0" applyNumberFormat="1" applyFont="1" applyBorder="1" applyAlignment="1">
      <alignment horizontal="center" vertical="center" wrapText="1"/>
    </xf>
    <xf numFmtId="3" fontId="2" fillId="9" borderId="11" xfId="0" applyNumberFormat="1" applyFont="1" applyFill="1" applyBorder="1" applyAlignment="1">
      <alignment horizontal="center" vertical="center" wrapText="1"/>
    </xf>
    <xf numFmtId="3" fontId="2" fillId="9" borderId="5" xfId="0" applyNumberFormat="1" applyFont="1" applyFill="1" applyBorder="1" applyAlignment="1">
      <alignment horizontal="center" vertical="center" wrapText="1"/>
    </xf>
    <xf numFmtId="164" fontId="2" fillId="9" borderId="5" xfId="0" applyNumberFormat="1" applyFont="1" applyFill="1" applyBorder="1" applyAlignment="1">
      <alignment horizontal="center" vertical="center" wrapText="1"/>
    </xf>
    <xf numFmtId="164" fontId="2" fillId="0" borderId="12" xfId="0" applyNumberFormat="1" applyFont="1" applyBorder="1" applyAlignment="1">
      <alignment horizontal="center" vertical="center" wrapText="1"/>
    </xf>
    <xf numFmtId="3" fontId="5" fillId="0" borderId="13" xfId="0" applyNumberFormat="1" applyFont="1" applyBorder="1" applyAlignment="1">
      <alignment horizontal="center" vertical="center"/>
    </xf>
    <xf numFmtId="3" fontId="5" fillId="0" borderId="13" xfId="0" applyNumberFormat="1" applyFont="1" applyBorder="1" applyAlignment="1">
      <alignment horizontal="center" vertical="center" wrapText="1"/>
    </xf>
    <xf numFmtId="3" fontId="2" fillId="9" borderId="14" xfId="0" applyNumberFormat="1" applyFont="1" applyFill="1" applyBorder="1" applyAlignment="1">
      <alignment horizontal="center" vertical="center" wrapText="1"/>
    </xf>
    <xf numFmtId="3" fontId="2" fillId="9" borderId="13" xfId="0" applyNumberFormat="1" applyFont="1" applyFill="1" applyBorder="1" applyAlignment="1">
      <alignment horizontal="center" vertical="center" wrapText="1"/>
    </xf>
    <xf numFmtId="164" fontId="2" fillId="9" borderId="13" xfId="0" applyNumberFormat="1" applyFont="1" applyFill="1" applyBorder="1" applyAlignment="1">
      <alignment horizontal="center" vertical="center" wrapText="1"/>
    </xf>
    <xf numFmtId="1" fontId="6" fillId="0" borderId="13" xfId="0" applyNumberFormat="1" applyFont="1" applyBorder="1" applyAlignment="1">
      <alignment horizontal="center" vertical="center" wrapText="1"/>
    </xf>
    <xf numFmtId="3" fontId="2" fillId="0" borderId="14" xfId="0" applyNumberFormat="1" applyFont="1" applyBorder="1" applyAlignment="1">
      <alignment horizontal="center" vertical="center" wrapText="1"/>
    </xf>
    <xf numFmtId="3" fontId="2" fillId="0" borderId="8" xfId="0" applyNumberFormat="1" applyFont="1" applyBorder="1" applyAlignment="1">
      <alignment horizontal="center" vertical="center"/>
    </xf>
    <xf numFmtId="3" fontId="2" fillId="0" borderId="9" xfId="0" applyNumberFormat="1" applyFont="1" applyBorder="1" applyAlignment="1">
      <alignment horizontal="center" vertical="center"/>
    </xf>
    <xf numFmtId="3" fontId="2" fillId="0" borderId="5" xfId="0" applyNumberFormat="1" applyFont="1" applyBorder="1" applyAlignment="1">
      <alignment horizontal="center" vertical="center"/>
    </xf>
    <xf numFmtId="3" fontId="2" fillId="0" borderId="11" xfId="0" applyNumberFormat="1" applyFont="1" applyBorder="1" applyAlignment="1">
      <alignment horizontal="center" vertical="center"/>
    </xf>
    <xf numFmtId="3" fontId="2" fillId="0" borderId="13" xfId="0" applyNumberFormat="1" applyFont="1" applyBorder="1" applyAlignment="1">
      <alignment horizontal="center" vertical="center"/>
    </xf>
    <xf numFmtId="3" fontId="2" fillId="0" borderId="14" xfId="0" applyNumberFormat="1" applyFont="1" applyBorder="1" applyAlignment="1">
      <alignment horizontal="center" vertical="center"/>
    </xf>
    <xf numFmtId="3" fontId="5" fillId="0" borderId="9" xfId="0" applyNumberFormat="1" applyFont="1" applyBorder="1" applyAlignment="1">
      <alignment horizontal="center" vertical="center" wrapText="1"/>
    </xf>
    <xf numFmtId="164" fontId="2" fillId="0" borderId="7" xfId="0" applyNumberFormat="1" applyFont="1" applyBorder="1" applyAlignment="1">
      <alignment horizontal="center" vertical="center"/>
    </xf>
    <xf numFmtId="3" fontId="2" fillId="10" borderId="8" xfId="0" applyNumberFormat="1" applyFont="1" applyFill="1" applyBorder="1" applyAlignment="1">
      <alignment horizontal="center" vertical="center"/>
    </xf>
    <xf numFmtId="3" fontId="2" fillId="9" borderId="8" xfId="0" applyNumberFormat="1" applyFont="1" applyFill="1" applyBorder="1" applyAlignment="1">
      <alignment horizontal="center" vertical="center" wrapText="1"/>
    </xf>
    <xf numFmtId="3" fontId="2" fillId="9" borderId="9" xfId="0" applyNumberFormat="1" applyFont="1" applyFill="1" applyBorder="1" applyAlignment="1">
      <alignment horizontal="center" vertical="center" wrapText="1"/>
    </xf>
    <xf numFmtId="164" fontId="2" fillId="0" borderId="10" xfId="0" applyNumberFormat="1" applyFont="1" applyBorder="1" applyAlignment="1">
      <alignment horizontal="center" vertical="center"/>
    </xf>
    <xf numFmtId="3" fontId="2" fillId="10" borderId="5" xfId="0" applyNumberFormat="1" applyFont="1" applyFill="1" applyBorder="1" applyAlignment="1">
      <alignment horizontal="center" vertical="center"/>
    </xf>
    <xf numFmtId="3" fontId="5" fillId="9" borderId="5" xfId="0" applyNumberFormat="1" applyFont="1" applyFill="1" applyBorder="1" applyAlignment="1">
      <alignment horizontal="center" vertical="center"/>
    </xf>
    <xf numFmtId="164" fontId="5" fillId="9" borderId="5" xfId="0" applyNumberFormat="1" applyFont="1" applyFill="1" applyBorder="1" applyAlignment="1">
      <alignment horizontal="center" vertical="center"/>
    </xf>
    <xf numFmtId="164" fontId="2" fillId="0" borderId="12" xfId="0" applyNumberFormat="1" applyFont="1" applyBorder="1" applyAlignment="1">
      <alignment horizontal="center" vertical="center"/>
    </xf>
    <xf numFmtId="3" fontId="2" fillId="10" borderId="13" xfId="0" applyNumberFormat="1" applyFont="1" applyFill="1" applyBorder="1" applyAlignment="1">
      <alignment horizontal="center" vertical="center"/>
    </xf>
    <xf numFmtId="3" fontId="5" fillId="9" borderId="13" xfId="0" applyNumberFormat="1" applyFont="1" applyFill="1" applyBorder="1" applyAlignment="1">
      <alignment horizontal="center" vertical="center"/>
    </xf>
    <xf numFmtId="164" fontId="5" fillId="9" borderId="13" xfId="0" applyNumberFormat="1" applyFont="1" applyFill="1" applyBorder="1" applyAlignment="1">
      <alignment horizontal="center" vertical="center"/>
    </xf>
    <xf numFmtId="0" fontId="2" fillId="9" borderId="5" xfId="0" applyFont="1" applyFill="1" applyBorder="1" applyAlignment="1">
      <alignment horizontal="center" vertical="center" wrapText="1"/>
    </xf>
    <xf numFmtId="0" fontId="2" fillId="0" borderId="6" xfId="0" applyFont="1" applyBorder="1" applyAlignment="1">
      <alignment horizontal="center" vertical="center" wrapText="1"/>
    </xf>
    <xf numFmtId="3" fontId="2" fillId="0" borderId="6"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164" fontId="2" fillId="0" borderId="29" xfId="0" applyNumberFormat="1" applyFont="1" applyBorder="1" applyAlignment="1">
      <alignment horizontal="center" vertical="center"/>
    </xf>
    <xf numFmtId="3" fontId="5" fillId="0" borderId="6" xfId="0" applyNumberFormat="1" applyFont="1" applyBorder="1" applyAlignment="1">
      <alignment horizontal="center" vertical="center" wrapText="1"/>
    </xf>
    <xf numFmtId="3" fontId="5" fillId="0" borderId="6" xfId="0" applyNumberFormat="1" applyFont="1" applyBorder="1" applyAlignment="1">
      <alignment horizontal="center" vertical="center"/>
    </xf>
    <xf numFmtId="3" fontId="2" fillId="0" borderId="6" xfId="0" applyNumberFormat="1" applyFont="1" applyBorder="1" applyAlignment="1">
      <alignment horizontal="center" vertical="center"/>
    </xf>
    <xf numFmtId="3" fontId="2" fillId="0" borderId="30" xfId="0" applyNumberFormat="1" applyFont="1" applyBorder="1" applyAlignment="1">
      <alignment horizontal="center" vertical="center" wrapText="1"/>
    </xf>
    <xf numFmtId="1" fontId="6" fillId="0" borderId="6" xfId="0" applyNumberFormat="1" applyFont="1" applyBorder="1" applyAlignment="1">
      <alignment horizontal="center" vertical="center" wrapText="1"/>
    </xf>
    <xf numFmtId="3" fontId="6" fillId="0" borderId="8" xfId="0" applyNumberFormat="1" applyFont="1" applyBorder="1" applyAlignment="1">
      <alignment horizontal="center" vertical="center" wrapText="1"/>
    </xf>
    <xf numFmtId="3" fontId="6" fillId="0" borderId="9" xfId="0" applyNumberFormat="1" applyFont="1" applyBorder="1" applyAlignment="1">
      <alignment horizontal="center" vertical="center" wrapText="1"/>
    </xf>
    <xf numFmtId="3" fontId="6" fillId="0" borderId="5" xfId="0" applyNumberFormat="1" applyFont="1" applyBorder="1" applyAlignment="1">
      <alignment horizontal="center" vertical="center" wrapText="1"/>
    </xf>
    <xf numFmtId="3" fontId="6" fillId="0" borderId="11" xfId="0" applyNumberFormat="1" applyFont="1" applyBorder="1" applyAlignment="1">
      <alignment horizontal="center" vertical="center" wrapText="1"/>
    </xf>
    <xf numFmtId="164" fontId="2" fillId="0" borderId="29"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30"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3" fontId="2" fillId="11" borderId="5" xfId="0" applyNumberFormat="1" applyFont="1" applyFill="1" applyBorder="1" applyAlignment="1">
      <alignment horizontal="center" vertical="center" wrapText="1"/>
    </xf>
    <xf numFmtId="3" fontId="2" fillId="11" borderId="11" xfId="0" applyNumberFormat="1" applyFont="1" applyFill="1" applyBorder="1" applyAlignment="1">
      <alignment horizontal="center" vertical="center" wrapText="1"/>
    </xf>
    <xf numFmtId="0" fontId="2" fillId="0" borderId="0" xfId="0" applyFont="1" applyAlignment="1">
      <alignment horizontal="center" vertical="center"/>
    </xf>
    <xf numFmtId="3" fontId="5" fillId="9" borderId="38" xfId="0" applyNumberFormat="1" applyFont="1" applyFill="1" applyBorder="1" applyAlignment="1">
      <alignment horizontal="center" vertical="center"/>
    </xf>
    <xf numFmtId="164" fontId="5" fillId="9" borderId="38" xfId="0" applyNumberFormat="1" applyFont="1" applyFill="1" applyBorder="1" applyAlignment="1">
      <alignment horizontal="center" vertical="center"/>
    </xf>
    <xf numFmtId="3" fontId="5" fillId="9" borderId="37" xfId="0" applyNumberFormat="1" applyFont="1" applyFill="1" applyBorder="1" applyAlignment="1">
      <alignment horizontal="center" vertical="center"/>
    </xf>
    <xf numFmtId="3" fontId="5" fillId="9" borderId="4" xfId="0" applyNumberFormat="1" applyFont="1" applyFill="1" applyBorder="1" applyAlignment="1">
      <alignment horizontal="center" vertical="center"/>
    </xf>
    <xf numFmtId="3" fontId="5" fillId="9" borderId="21" xfId="0" applyNumberFormat="1" applyFont="1" applyFill="1" applyBorder="1" applyAlignment="1">
      <alignment horizontal="center" vertical="center"/>
    </xf>
    <xf numFmtId="164" fontId="2" fillId="8" borderId="13" xfId="0" applyNumberFormat="1" applyFont="1" applyFill="1" applyBorder="1" applyAlignment="1">
      <alignment horizontal="center" vertical="center" wrapText="1"/>
    </xf>
    <xf numFmtId="164" fontId="2" fillId="8" borderId="5" xfId="0" applyNumberFormat="1" applyFont="1" applyFill="1" applyBorder="1" applyAlignment="1">
      <alignment horizontal="center" vertical="center" wrapText="1"/>
    </xf>
    <xf numFmtId="3" fontId="5" fillId="0" borderId="23" xfId="0" applyNumberFormat="1" applyFont="1" applyBorder="1" applyAlignment="1">
      <alignment horizontal="center" vertical="center" wrapText="1"/>
    </xf>
    <xf numFmtId="165" fontId="1" fillId="0" borderId="0" xfId="0" applyNumberFormat="1" applyFont="1" applyAlignment="1">
      <alignment horizontal="center" vertical="center"/>
    </xf>
    <xf numFmtId="164" fontId="2" fillId="11" borderId="5" xfId="0" applyNumberFormat="1" applyFont="1" applyFill="1" applyBorder="1" applyAlignment="1">
      <alignment horizontal="center" vertical="center" wrapText="1"/>
    </xf>
    <xf numFmtId="1" fontId="2" fillId="0" borderId="23" xfId="0" applyNumberFormat="1" applyFont="1" applyBorder="1" applyAlignment="1">
      <alignment horizontal="center" vertical="center" wrapText="1"/>
    </xf>
    <xf numFmtId="3" fontId="2" fillId="8" borderId="7" xfId="0" applyNumberFormat="1" applyFont="1" applyFill="1" applyBorder="1" applyAlignment="1">
      <alignment horizontal="center" vertical="center" wrapText="1"/>
    </xf>
    <xf numFmtId="3" fontId="2" fillId="8" borderId="10" xfId="0" applyNumberFormat="1" applyFont="1" applyFill="1" applyBorder="1" applyAlignment="1">
      <alignment horizontal="center" vertical="center" wrapText="1"/>
    </xf>
    <xf numFmtId="3" fontId="2" fillId="8" borderId="12" xfId="0" applyNumberFormat="1" applyFont="1" applyFill="1" applyBorder="1" applyAlignment="1">
      <alignment horizontal="center" vertical="center" wrapText="1"/>
    </xf>
    <xf numFmtId="164" fontId="4" fillId="5" borderId="22" xfId="0" applyNumberFormat="1" applyFont="1" applyFill="1" applyBorder="1" applyAlignment="1">
      <alignment horizontal="center" vertical="center" wrapText="1"/>
    </xf>
    <xf numFmtId="164" fontId="4" fillId="5" borderId="36" xfId="0" applyNumberFormat="1" applyFont="1" applyFill="1" applyBorder="1" applyAlignment="1">
      <alignment horizontal="center" vertical="center" wrapText="1"/>
    </xf>
    <xf numFmtId="3" fontId="2" fillId="0" borderId="22" xfId="0" applyNumberFormat="1" applyFont="1" applyBorder="1" applyAlignment="1">
      <alignment horizontal="center" vertical="center" wrapText="1"/>
    </xf>
    <xf numFmtId="1" fontId="2" fillId="0" borderId="24" xfId="0" applyNumberFormat="1" applyFont="1" applyBorder="1" applyAlignment="1">
      <alignment horizontal="center" vertical="center" wrapText="1"/>
    </xf>
    <xf numFmtId="0" fontId="2" fillId="0" borderId="0" xfId="0" applyFont="1" applyAlignment="1">
      <alignment horizontal="left" vertical="center"/>
    </xf>
    <xf numFmtId="1" fontId="2" fillId="0" borderId="37" xfId="0" applyNumberFormat="1" applyFont="1" applyBorder="1" applyAlignment="1">
      <alignment horizontal="center" vertical="center"/>
    </xf>
    <xf numFmtId="0" fontId="2" fillId="0" borderId="38" xfId="0" applyFont="1" applyBorder="1" applyAlignment="1">
      <alignment horizontal="center" vertical="center"/>
    </xf>
    <xf numFmtId="1" fontId="2" fillId="0" borderId="38" xfId="0" applyNumberFormat="1" applyFont="1" applyBorder="1" applyAlignment="1">
      <alignment horizontal="center" vertical="center"/>
    </xf>
    <xf numFmtId="0" fontId="2" fillId="0" borderId="39" xfId="0" applyFont="1" applyBorder="1" applyAlignment="1">
      <alignment horizontal="center" vertical="center"/>
    </xf>
    <xf numFmtId="1" fontId="2" fillId="0" borderId="4" xfId="0" applyNumberFormat="1" applyFont="1" applyBorder="1" applyAlignment="1">
      <alignment horizontal="center" vertical="center"/>
    </xf>
    <xf numFmtId="0" fontId="2" fillId="0" borderId="5" xfId="0" applyFont="1" applyBorder="1" applyAlignment="1">
      <alignment horizontal="center" vertical="center"/>
    </xf>
    <xf numFmtId="1" fontId="2" fillId="0" borderId="5" xfId="0" applyNumberFormat="1"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1" fontId="2" fillId="0" borderId="13" xfId="0" applyNumberFormat="1" applyFont="1" applyBorder="1" applyAlignment="1">
      <alignment horizontal="center" vertical="center"/>
    </xf>
    <xf numFmtId="0" fontId="2" fillId="0" borderId="14" xfId="0" applyFont="1" applyBorder="1" applyAlignment="1">
      <alignment horizontal="center" vertical="center"/>
    </xf>
    <xf numFmtId="1" fontId="2" fillId="0" borderId="40" xfId="0" applyNumberFormat="1" applyFont="1" applyBorder="1" applyAlignment="1">
      <alignment horizontal="center" vertical="center"/>
    </xf>
    <xf numFmtId="1" fontId="2" fillId="0" borderId="7" xfId="0" applyNumberFormat="1" applyFont="1" applyBorder="1" applyAlignment="1">
      <alignment horizontal="center" vertical="center"/>
    </xf>
    <xf numFmtId="0" fontId="2" fillId="0" borderId="8" xfId="0" applyFont="1" applyBorder="1" applyAlignment="1">
      <alignment horizontal="center" vertical="center"/>
    </xf>
    <xf numFmtId="1" fontId="2" fillId="0" borderId="8" xfId="0" applyNumberFormat="1" applyFont="1" applyBorder="1" applyAlignment="1">
      <alignment horizontal="center" vertical="center"/>
    </xf>
    <xf numFmtId="0" fontId="2" fillId="0" borderId="9" xfId="0" applyFont="1" applyBorder="1" applyAlignment="1">
      <alignment horizontal="center" vertical="center"/>
    </xf>
    <xf numFmtId="1" fontId="2" fillId="0" borderId="41" xfId="0" applyNumberFormat="1" applyFont="1" applyBorder="1" applyAlignment="1">
      <alignment horizontal="center" vertical="center"/>
    </xf>
    <xf numFmtId="0" fontId="2" fillId="0" borderId="42" xfId="0" applyFont="1" applyBorder="1" applyAlignment="1">
      <alignment horizontal="center" vertical="center"/>
    </xf>
    <xf numFmtId="1" fontId="2" fillId="0" borderId="42" xfId="0" applyNumberFormat="1" applyFont="1" applyBorder="1" applyAlignment="1">
      <alignment horizontal="center" vertical="center"/>
    </xf>
    <xf numFmtId="0" fontId="2" fillId="0" borderId="43" xfId="0" applyFont="1" applyBorder="1" applyAlignment="1">
      <alignment horizontal="center" vertical="center"/>
    </xf>
    <xf numFmtId="1" fontId="2" fillId="0" borderId="10" xfId="0" applyNumberFormat="1" applyFont="1" applyBorder="1" applyAlignment="1">
      <alignment horizontal="center" vertical="center"/>
    </xf>
    <xf numFmtId="1" fontId="2" fillId="0" borderId="12" xfId="0" applyNumberFormat="1" applyFont="1" applyBorder="1" applyAlignment="1">
      <alignment horizontal="center" vertical="center"/>
    </xf>
    <xf numFmtId="0" fontId="0" fillId="0" borderId="0" xfId="0" applyAlignment="1">
      <alignment horizontal="left" vertical="center" wrapText="1"/>
    </xf>
    <xf numFmtId="1" fontId="2" fillId="0" borderId="2" xfId="0" applyNumberFormat="1" applyFont="1" applyBorder="1" applyAlignment="1">
      <alignment horizontal="center" vertical="center"/>
    </xf>
    <xf numFmtId="0" fontId="2" fillId="0" borderId="6" xfId="0" applyFont="1" applyBorder="1" applyAlignment="1">
      <alignment horizontal="center" vertical="center"/>
    </xf>
    <xf numFmtId="1" fontId="2" fillId="0" borderId="6" xfId="0" applyNumberFormat="1" applyFont="1" applyBorder="1" applyAlignment="1">
      <alignment horizontal="center" vertical="center"/>
    </xf>
    <xf numFmtId="1" fontId="2" fillId="0" borderId="45" xfId="0" applyNumberFormat="1" applyFont="1" applyBorder="1" applyAlignment="1">
      <alignment horizontal="center" vertical="center"/>
    </xf>
    <xf numFmtId="164" fontId="2" fillId="11" borderId="10" xfId="0" applyNumberFormat="1" applyFont="1" applyFill="1" applyBorder="1" applyAlignment="1">
      <alignment horizontal="center" vertical="center" wrapText="1"/>
    </xf>
    <xf numFmtId="1" fontId="2" fillId="0" borderId="29" xfId="0" applyNumberFormat="1" applyFont="1" applyBorder="1" applyAlignment="1">
      <alignment horizontal="center" vertical="center"/>
    </xf>
    <xf numFmtId="164" fontId="2" fillId="9" borderId="10" xfId="0" applyNumberFormat="1" applyFont="1" applyFill="1" applyBorder="1" applyAlignment="1">
      <alignment horizontal="center" vertical="center" wrapText="1"/>
    </xf>
    <xf numFmtId="164" fontId="2" fillId="9" borderId="12" xfId="0" applyNumberFormat="1" applyFont="1" applyFill="1" applyBorder="1" applyAlignment="1">
      <alignment horizontal="center" vertical="center" wrapText="1"/>
    </xf>
    <xf numFmtId="3" fontId="4" fillId="6" borderId="48" xfId="0" applyNumberFormat="1" applyFont="1" applyFill="1" applyBorder="1" applyAlignment="1">
      <alignment horizontal="center" vertical="center" wrapText="1"/>
    </xf>
    <xf numFmtId="3" fontId="4" fillId="6" borderId="46" xfId="0" applyNumberFormat="1" applyFont="1" applyFill="1" applyBorder="1" applyAlignment="1">
      <alignment horizontal="center" vertical="center" wrapText="1"/>
    </xf>
    <xf numFmtId="164" fontId="2" fillId="8" borderId="8" xfId="0" applyNumberFormat="1" applyFont="1" applyFill="1" applyBorder="1" applyAlignment="1">
      <alignment horizontal="center" vertical="center" wrapText="1"/>
    </xf>
    <xf numFmtId="164" fontId="2" fillId="8" borderId="7" xfId="0" applyNumberFormat="1" applyFont="1" applyFill="1" applyBorder="1" applyAlignment="1">
      <alignment horizontal="center" vertical="center" wrapText="1"/>
    </xf>
    <xf numFmtId="164" fontId="2" fillId="8" borderId="10" xfId="0" applyNumberFormat="1" applyFont="1" applyFill="1" applyBorder="1" applyAlignment="1">
      <alignment horizontal="center" vertical="center" wrapText="1"/>
    </xf>
    <xf numFmtId="164" fontId="2" fillId="8" borderId="12" xfId="0" applyNumberFormat="1" applyFont="1" applyFill="1" applyBorder="1" applyAlignment="1">
      <alignment horizontal="center" vertical="center" wrapText="1"/>
    </xf>
    <xf numFmtId="164" fontId="2" fillId="5" borderId="7" xfId="0" applyNumberFormat="1" applyFont="1" applyFill="1" applyBorder="1" applyAlignment="1">
      <alignment horizontal="center" vertical="center" wrapText="1"/>
    </xf>
    <xf numFmtId="164" fontId="2" fillId="5" borderId="10" xfId="0" applyNumberFormat="1" applyFont="1" applyFill="1" applyBorder="1" applyAlignment="1">
      <alignment horizontal="center" vertical="center" wrapText="1"/>
    </xf>
    <xf numFmtId="164" fontId="2" fillId="5" borderId="12" xfId="0" applyNumberFormat="1" applyFont="1" applyFill="1" applyBorder="1" applyAlignment="1">
      <alignment horizontal="center" vertical="center" wrapText="1"/>
    </xf>
    <xf numFmtId="164" fontId="2" fillId="5" borderId="40" xfId="0" applyNumberFormat="1" applyFont="1" applyFill="1" applyBorder="1" applyAlignment="1">
      <alignment horizontal="center" vertical="center" wrapText="1"/>
    </xf>
    <xf numFmtId="164" fontId="5" fillId="0" borderId="7" xfId="0" applyNumberFormat="1" applyFont="1" applyBorder="1" applyAlignment="1">
      <alignment horizontal="center" vertical="center" wrapText="1"/>
    </xf>
    <xf numFmtId="164" fontId="5" fillId="0" borderId="10" xfId="0" applyNumberFormat="1" applyFont="1" applyBorder="1" applyAlignment="1">
      <alignment horizontal="center" vertical="center" wrapText="1"/>
    </xf>
    <xf numFmtId="164" fontId="5" fillId="0" borderId="12" xfId="0" applyNumberFormat="1" applyFont="1" applyBorder="1" applyAlignment="1">
      <alignment horizontal="center" vertical="center" wrapText="1"/>
    </xf>
    <xf numFmtId="164" fontId="5" fillId="0" borderId="29" xfId="0" applyNumberFormat="1" applyFont="1" applyBorder="1" applyAlignment="1">
      <alignment horizontal="center" vertical="center" wrapText="1"/>
    </xf>
    <xf numFmtId="0" fontId="2" fillId="14" borderId="58" xfId="0" applyFont="1" applyFill="1" applyBorder="1" applyAlignment="1">
      <alignment horizontal="center" vertical="center"/>
    </xf>
    <xf numFmtId="0" fontId="2" fillId="14" borderId="45" xfId="0" applyFont="1" applyFill="1" applyBorder="1" applyAlignment="1">
      <alignment horizontal="center" vertical="center" wrapText="1"/>
    </xf>
    <xf numFmtId="3" fontId="2" fillId="14" borderId="45" xfId="0" applyNumberFormat="1" applyFont="1" applyFill="1" applyBorder="1" applyAlignment="1">
      <alignment horizontal="center" vertical="center" wrapText="1"/>
    </xf>
    <xf numFmtId="3" fontId="2" fillId="14" borderId="59" xfId="0" applyNumberFormat="1" applyFont="1" applyFill="1" applyBorder="1" applyAlignment="1">
      <alignment horizontal="center" vertical="center" wrapText="1"/>
    </xf>
    <xf numFmtId="164" fontId="2" fillId="14" borderId="58" xfId="0" applyNumberFormat="1" applyFont="1" applyFill="1" applyBorder="1" applyAlignment="1">
      <alignment horizontal="center" vertical="center" wrapText="1"/>
    </xf>
    <xf numFmtId="3" fontId="2" fillId="14" borderId="49" xfId="0" applyNumberFormat="1" applyFont="1" applyFill="1" applyBorder="1" applyAlignment="1">
      <alignment horizontal="center" vertical="center" wrapText="1"/>
    </xf>
    <xf numFmtId="3" fontId="2" fillId="14" borderId="56" xfId="0" applyNumberFormat="1" applyFont="1" applyFill="1" applyBorder="1" applyAlignment="1">
      <alignment horizontal="center" vertical="center" wrapText="1"/>
    </xf>
    <xf numFmtId="164" fontId="2" fillId="14" borderId="45" xfId="0" applyNumberFormat="1" applyFont="1" applyFill="1" applyBorder="1" applyAlignment="1">
      <alignment horizontal="center" vertical="center" wrapText="1"/>
    </xf>
    <xf numFmtId="164" fontId="2" fillId="14" borderId="0" xfId="0" applyNumberFormat="1" applyFont="1" applyFill="1" applyAlignment="1">
      <alignment horizontal="center" vertical="center" wrapText="1"/>
    </xf>
    <xf numFmtId="1" fontId="6" fillId="14" borderId="45" xfId="0" applyNumberFormat="1" applyFont="1" applyFill="1" applyBorder="1" applyAlignment="1">
      <alignment horizontal="center" vertical="center" wrapText="1"/>
    </xf>
    <xf numFmtId="3" fontId="5" fillId="14" borderId="45" xfId="0" applyNumberFormat="1" applyFont="1" applyFill="1" applyBorder="1" applyAlignment="1">
      <alignment horizontal="center" vertical="center" wrapText="1"/>
    </xf>
    <xf numFmtId="1" fontId="2" fillId="14" borderId="58" xfId="0" applyNumberFormat="1" applyFont="1" applyFill="1" applyBorder="1" applyAlignment="1">
      <alignment horizontal="center" vertical="center"/>
    </xf>
    <xf numFmtId="0" fontId="2" fillId="14" borderId="45" xfId="0" applyFont="1" applyFill="1" applyBorder="1" applyAlignment="1">
      <alignment horizontal="center" vertical="center"/>
    </xf>
    <xf numFmtId="1" fontId="2" fillId="14" borderId="45" xfId="0" applyNumberFormat="1" applyFont="1" applyFill="1" applyBorder="1" applyAlignment="1">
      <alignment horizontal="center" vertical="center"/>
    </xf>
    <xf numFmtId="0" fontId="2" fillId="14" borderId="49" xfId="0" applyFont="1" applyFill="1" applyBorder="1" applyAlignment="1">
      <alignment horizontal="center" vertical="center"/>
    </xf>
    <xf numFmtId="4" fontId="2" fillId="14" borderId="48" xfId="0" applyNumberFormat="1" applyFont="1" applyFill="1" applyBorder="1" applyAlignment="1">
      <alignment horizontal="center" vertical="center" wrapText="1"/>
    </xf>
    <xf numFmtId="4" fontId="2" fillId="14" borderId="46" xfId="0" applyNumberFormat="1" applyFont="1" applyFill="1" applyBorder="1" applyAlignment="1">
      <alignment horizontal="center" vertical="center" wrapText="1"/>
    </xf>
    <xf numFmtId="165" fontId="2" fillId="14" borderId="46" xfId="0" applyNumberFormat="1" applyFont="1" applyFill="1" applyBorder="1" applyAlignment="1">
      <alignment horizontal="center" vertical="center" wrapText="1"/>
    </xf>
    <xf numFmtId="3" fontId="2" fillId="14" borderId="57" xfId="0" applyNumberFormat="1" applyFont="1" applyFill="1" applyBorder="1" applyAlignment="1">
      <alignment horizontal="center" vertical="center" wrapText="1"/>
    </xf>
    <xf numFmtId="164" fontId="2" fillId="14" borderId="48" xfId="0" applyNumberFormat="1" applyFont="1" applyFill="1" applyBorder="1" applyAlignment="1">
      <alignment horizontal="center" vertical="center" wrapText="1"/>
    </xf>
    <xf numFmtId="3" fontId="2" fillId="14" borderId="46" xfId="0" applyNumberFormat="1" applyFont="1" applyFill="1" applyBorder="1" applyAlignment="1">
      <alignment horizontal="center" vertical="center" wrapText="1"/>
    </xf>
    <xf numFmtId="3" fontId="2" fillId="14" borderId="47" xfId="0" applyNumberFormat="1" applyFont="1" applyFill="1" applyBorder="1" applyAlignment="1">
      <alignment horizontal="center" vertical="center" wrapText="1"/>
    </xf>
    <xf numFmtId="3" fontId="2" fillId="14" borderId="58" xfId="0" applyNumberFormat="1" applyFont="1" applyFill="1" applyBorder="1" applyAlignment="1">
      <alignment horizontal="center" vertical="center" wrapText="1"/>
    </xf>
    <xf numFmtId="1" fontId="2" fillId="14" borderId="45" xfId="0" applyNumberFormat="1" applyFont="1" applyFill="1" applyBorder="1" applyAlignment="1">
      <alignment horizontal="center" vertical="center" wrapText="1"/>
    </xf>
    <xf numFmtId="164" fontId="2" fillId="14" borderId="44" xfId="0" applyNumberFormat="1" applyFont="1" applyFill="1" applyBorder="1" applyAlignment="1">
      <alignment horizontal="center" vertical="center" wrapText="1"/>
    </xf>
    <xf numFmtId="1" fontId="6" fillId="14" borderId="46" xfId="0" applyNumberFormat="1" applyFont="1" applyFill="1" applyBorder="1" applyAlignment="1">
      <alignment horizontal="center" vertical="center" wrapText="1"/>
    </xf>
    <xf numFmtId="1" fontId="2" fillId="14" borderId="49" xfId="0" applyNumberFormat="1" applyFont="1" applyFill="1" applyBorder="1" applyAlignment="1">
      <alignment horizontal="center" vertical="center" wrapText="1"/>
    </xf>
    <xf numFmtId="0" fontId="8" fillId="14" borderId="16" xfId="0" applyFont="1" applyFill="1" applyBorder="1" applyAlignment="1">
      <alignment horizontal="left" vertical="center"/>
    </xf>
    <xf numFmtId="0" fontId="7" fillId="14" borderId="35" xfId="0" applyFont="1" applyFill="1" applyBorder="1" applyAlignment="1">
      <alignment vertical="center"/>
    </xf>
    <xf numFmtId="164" fontId="4" fillId="14" borderId="16" xfId="0" applyNumberFormat="1" applyFont="1" applyFill="1" applyBorder="1" applyAlignment="1">
      <alignment horizontal="center" vertical="center" wrapText="1"/>
    </xf>
    <xf numFmtId="164" fontId="2" fillId="14" borderId="50" xfId="0" applyNumberFormat="1" applyFont="1" applyFill="1" applyBorder="1" applyAlignment="1">
      <alignment horizontal="center" vertical="center"/>
    </xf>
    <xf numFmtId="164" fontId="2" fillId="14" borderId="51" xfId="0" applyNumberFormat="1" applyFont="1" applyFill="1" applyBorder="1" applyAlignment="1">
      <alignment horizontal="center" vertical="center"/>
    </xf>
    <xf numFmtId="164" fontId="2" fillId="14" borderId="52" xfId="0" applyNumberFormat="1" applyFont="1" applyFill="1" applyBorder="1" applyAlignment="1">
      <alignment horizontal="center" vertical="center"/>
    </xf>
    <xf numFmtId="164" fontId="2" fillId="14" borderId="50" xfId="0" applyNumberFormat="1" applyFont="1" applyFill="1" applyBorder="1" applyAlignment="1">
      <alignment horizontal="center" vertical="center" wrapText="1"/>
    </xf>
    <xf numFmtId="164" fontId="2" fillId="14" borderId="51" xfId="0" applyNumberFormat="1" applyFont="1" applyFill="1" applyBorder="1" applyAlignment="1">
      <alignment horizontal="center" vertical="center" wrapText="1"/>
    </xf>
    <xf numFmtId="164" fontId="2" fillId="14" borderId="52" xfId="0" applyNumberFormat="1" applyFont="1" applyFill="1" applyBorder="1" applyAlignment="1">
      <alignment horizontal="center" vertical="center" wrapText="1"/>
    </xf>
    <xf numFmtId="164" fontId="2" fillId="14" borderId="53" xfId="0" applyNumberFormat="1" applyFont="1" applyFill="1" applyBorder="1" applyAlignment="1">
      <alignment horizontal="center" vertical="center"/>
    </xf>
    <xf numFmtId="164" fontId="2" fillId="14" borderId="54" xfId="0" applyNumberFormat="1" applyFont="1" applyFill="1" applyBorder="1" applyAlignment="1">
      <alignment horizontal="center" vertical="center"/>
    </xf>
    <xf numFmtId="164" fontId="2" fillId="14" borderId="35" xfId="0" applyNumberFormat="1" applyFont="1" applyFill="1" applyBorder="1" applyAlignment="1">
      <alignment horizontal="center" vertical="center" wrapText="1"/>
    </xf>
    <xf numFmtId="164" fontId="5" fillId="14" borderId="53" xfId="0" applyNumberFormat="1" applyFont="1" applyFill="1" applyBorder="1" applyAlignment="1">
      <alignment horizontal="center" vertical="center"/>
    </xf>
    <xf numFmtId="164" fontId="5" fillId="14" borderId="51" xfId="0" applyNumberFormat="1" applyFont="1" applyFill="1" applyBorder="1" applyAlignment="1">
      <alignment horizontal="center" vertical="center"/>
    </xf>
    <xf numFmtId="164" fontId="5" fillId="14" borderId="52" xfId="0" applyNumberFormat="1" applyFont="1" applyFill="1" applyBorder="1" applyAlignment="1">
      <alignment horizontal="center" vertical="center"/>
    </xf>
    <xf numFmtId="1" fontId="4" fillId="6" borderId="46" xfId="0" applyNumberFormat="1" applyFont="1" applyFill="1" applyBorder="1" applyAlignment="1">
      <alignment horizontal="center" vertical="center" wrapText="1"/>
    </xf>
    <xf numFmtId="1" fontId="4" fillId="6" borderId="47" xfId="0" applyNumberFormat="1" applyFont="1" applyFill="1" applyBorder="1" applyAlignment="1">
      <alignment horizontal="center" vertical="center" wrapText="1"/>
    </xf>
    <xf numFmtId="1" fontId="2" fillId="0" borderId="9" xfId="0" applyNumberFormat="1" applyFont="1" applyBorder="1" applyAlignment="1">
      <alignment horizontal="center" vertical="center"/>
    </xf>
    <xf numFmtId="1" fontId="2" fillId="0" borderId="11" xfId="0" applyNumberFormat="1" applyFont="1" applyBorder="1" applyAlignment="1">
      <alignment horizontal="center" vertical="center"/>
    </xf>
    <xf numFmtId="1" fontId="2" fillId="0" borderId="14" xfId="0" applyNumberFormat="1" applyFont="1" applyBorder="1" applyAlignment="1">
      <alignment horizontal="center" vertical="center"/>
    </xf>
    <xf numFmtId="1" fontId="2" fillId="8" borderId="8" xfId="0" applyNumberFormat="1" applyFont="1" applyFill="1" applyBorder="1" applyAlignment="1">
      <alignment horizontal="center" vertical="center" wrapText="1"/>
    </xf>
    <xf numFmtId="1" fontId="2" fillId="8" borderId="9" xfId="0" applyNumberFormat="1" applyFont="1" applyFill="1" applyBorder="1" applyAlignment="1">
      <alignment horizontal="center" vertical="center" wrapText="1"/>
    </xf>
    <xf numFmtId="1" fontId="2" fillId="8" borderId="5" xfId="0" applyNumberFormat="1" applyFont="1" applyFill="1" applyBorder="1" applyAlignment="1">
      <alignment horizontal="center" vertical="center" wrapText="1"/>
    </xf>
    <xf numFmtId="1" fontId="2" fillId="8" borderId="11" xfId="0" applyNumberFormat="1" applyFont="1" applyFill="1" applyBorder="1" applyAlignment="1">
      <alignment horizontal="center" vertical="center" wrapText="1"/>
    </xf>
    <xf numFmtId="1" fontId="2" fillId="8" borderId="13" xfId="0" applyNumberFormat="1" applyFont="1" applyFill="1" applyBorder="1" applyAlignment="1">
      <alignment horizontal="center" vertical="center" wrapText="1"/>
    </xf>
    <xf numFmtId="1" fontId="2" fillId="8" borderId="14" xfId="0" applyNumberFormat="1" applyFont="1" applyFill="1" applyBorder="1" applyAlignment="1">
      <alignment horizontal="center" vertical="center" wrapText="1"/>
    </xf>
    <xf numFmtId="1" fontId="2" fillId="0" borderId="39" xfId="0" applyNumberFormat="1" applyFont="1" applyBorder="1" applyAlignment="1">
      <alignment horizontal="center" vertical="center"/>
    </xf>
    <xf numFmtId="1" fontId="2" fillId="0" borderId="30" xfId="0" applyNumberFormat="1" applyFont="1" applyBorder="1" applyAlignment="1">
      <alignment horizontal="center" vertical="center"/>
    </xf>
    <xf numFmtId="1" fontId="2" fillId="9" borderId="5" xfId="0" applyNumberFormat="1" applyFont="1" applyFill="1" applyBorder="1" applyAlignment="1">
      <alignment horizontal="center" vertical="center" wrapText="1"/>
    </xf>
    <xf numFmtId="1" fontId="2" fillId="9" borderId="11" xfId="0" applyNumberFormat="1" applyFont="1" applyFill="1" applyBorder="1" applyAlignment="1">
      <alignment horizontal="center" vertical="center" wrapText="1"/>
    </xf>
    <xf numFmtId="1" fontId="2" fillId="9" borderId="13" xfId="0" applyNumberFormat="1" applyFont="1" applyFill="1" applyBorder="1" applyAlignment="1">
      <alignment horizontal="center" vertical="center" wrapText="1"/>
    </xf>
    <xf numFmtId="1" fontId="2" fillId="9" borderId="14" xfId="0" applyNumberFormat="1" applyFont="1" applyFill="1" applyBorder="1" applyAlignment="1">
      <alignment horizontal="center" vertical="center" wrapText="1"/>
    </xf>
    <xf numFmtId="1" fontId="5" fillId="9" borderId="38" xfId="0" applyNumberFormat="1" applyFont="1" applyFill="1" applyBorder="1" applyAlignment="1">
      <alignment horizontal="center" vertical="center"/>
    </xf>
    <xf numFmtId="1" fontId="5" fillId="9" borderId="39" xfId="0" applyNumberFormat="1" applyFont="1" applyFill="1" applyBorder="1" applyAlignment="1">
      <alignment horizontal="center" vertical="center"/>
    </xf>
    <xf numFmtId="1" fontId="5" fillId="9" borderId="5" xfId="0" applyNumberFormat="1" applyFont="1" applyFill="1" applyBorder="1" applyAlignment="1">
      <alignment horizontal="center" vertical="center"/>
    </xf>
    <xf numFmtId="1" fontId="5" fillId="9" borderId="11" xfId="0" applyNumberFormat="1" applyFont="1" applyFill="1" applyBorder="1" applyAlignment="1">
      <alignment horizontal="center" vertical="center"/>
    </xf>
    <xf numFmtId="1" fontId="5" fillId="9" borderId="13" xfId="0" applyNumberFormat="1" applyFont="1" applyFill="1" applyBorder="1" applyAlignment="1">
      <alignment horizontal="center" vertical="center"/>
    </xf>
    <xf numFmtId="1" fontId="5" fillId="9" borderId="14" xfId="0" applyNumberFormat="1" applyFont="1" applyFill="1" applyBorder="1" applyAlignment="1">
      <alignment horizontal="center" vertical="center"/>
    </xf>
    <xf numFmtId="1" fontId="2" fillId="11" borderId="5" xfId="0" applyNumberFormat="1" applyFont="1" applyFill="1" applyBorder="1" applyAlignment="1">
      <alignment horizontal="center" vertical="center" wrapText="1"/>
    </xf>
    <xf numFmtId="1" fontId="2" fillId="11" borderId="11" xfId="0" applyNumberFormat="1" applyFont="1" applyFill="1" applyBorder="1" applyAlignment="1">
      <alignment horizontal="center" vertical="center" wrapText="1"/>
    </xf>
    <xf numFmtId="0" fontId="7" fillId="5" borderId="34" xfId="0" applyFont="1" applyFill="1" applyBorder="1" applyAlignment="1">
      <alignment horizontal="left" vertical="center"/>
    </xf>
    <xf numFmtId="0" fontId="8" fillId="0" borderId="35" xfId="0" applyFont="1" applyBorder="1" applyAlignment="1">
      <alignment horizontal="left" vertical="center"/>
    </xf>
    <xf numFmtId="0" fontId="8" fillId="0" borderId="36" xfId="0" applyFont="1" applyBorder="1" applyAlignment="1">
      <alignment horizontal="left" vertical="center"/>
    </xf>
    <xf numFmtId="0" fontId="7" fillId="3" borderId="34" xfId="0" applyFont="1" applyFill="1" applyBorder="1" applyAlignment="1">
      <alignment vertical="center" wrapText="1"/>
    </xf>
    <xf numFmtId="0" fontId="7" fillId="3" borderId="35" xfId="0" applyFont="1" applyFill="1" applyBorder="1" applyAlignment="1">
      <alignment vertical="center" wrapText="1"/>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3" fontId="7" fillId="4" borderId="34" xfId="0" applyNumberFormat="1" applyFont="1" applyFill="1" applyBorder="1" applyAlignment="1">
      <alignment vertical="center"/>
    </xf>
    <xf numFmtId="3" fontId="7" fillId="0" borderId="35" xfId="0" applyNumberFormat="1" applyFont="1" applyBorder="1" applyAlignment="1">
      <alignment vertical="center"/>
    </xf>
    <xf numFmtId="3" fontId="7" fillId="0" borderId="36" xfId="0" applyNumberFormat="1" applyFont="1" applyBorder="1" applyAlignment="1">
      <alignment vertical="center"/>
    </xf>
    <xf numFmtId="1" fontId="7" fillId="4" borderId="34" xfId="0" applyNumberFormat="1" applyFont="1" applyFill="1" applyBorder="1" applyAlignment="1">
      <alignment vertical="center"/>
    </xf>
    <xf numFmtId="0" fontId="7" fillId="0" borderId="35" xfId="0" applyFont="1" applyBorder="1" applyAlignment="1">
      <alignment vertical="center"/>
    </xf>
    <xf numFmtId="0" fontId="7" fillId="0" borderId="36" xfId="0" applyFont="1" applyBorder="1" applyAlignment="1">
      <alignment vertical="center"/>
    </xf>
    <xf numFmtId="4" fontId="7" fillId="0" borderId="15" xfId="0" applyNumberFormat="1" applyFont="1" applyBorder="1" applyAlignment="1">
      <alignment horizontal="center" vertical="center" textRotation="90"/>
    </xf>
    <xf numFmtId="4" fontId="7" fillId="0" borderId="28" xfId="0" applyNumberFormat="1" applyFont="1" applyBorder="1" applyAlignment="1">
      <alignment horizontal="center" vertical="center" textRotation="90"/>
    </xf>
    <xf numFmtId="0" fontId="7" fillId="0" borderId="28" xfId="0" applyFont="1" applyBorder="1" applyAlignment="1">
      <alignment horizontal="center" vertical="center" textRotation="90"/>
    </xf>
    <xf numFmtId="0" fontId="7" fillId="0" borderId="18" xfId="0" applyFont="1" applyBorder="1" applyAlignment="1">
      <alignment horizontal="center" vertical="center" textRotation="90"/>
    </xf>
    <xf numFmtId="4" fontId="2" fillId="13" borderId="22" xfId="0" applyNumberFormat="1" applyFont="1" applyFill="1" applyBorder="1" applyAlignment="1">
      <alignment horizontal="center" vertical="center" wrapText="1"/>
    </xf>
    <xf numFmtId="4" fontId="2" fillId="13" borderId="23" xfId="0" applyNumberFormat="1" applyFont="1" applyFill="1" applyBorder="1" applyAlignment="1">
      <alignment horizontal="center" vertical="center" wrapText="1"/>
    </xf>
    <xf numFmtId="0" fontId="2" fillId="0" borderId="29" xfId="0" applyFont="1" applyBorder="1" applyAlignment="1">
      <alignment horizontal="center" vertical="center"/>
    </xf>
    <xf numFmtId="0" fontId="0" fillId="0" borderId="0" xfId="0" applyAlignment="1">
      <alignment horizontal="left" vertical="center" wrapText="1"/>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15" xfId="0" applyFont="1" applyFill="1" applyBorder="1" applyAlignment="1">
      <alignment horizontal="left" vertical="center"/>
    </xf>
    <xf numFmtId="0" fontId="8" fillId="0" borderId="16" xfId="0" applyFont="1" applyBorder="1" applyAlignment="1">
      <alignment horizontal="left" vertical="center"/>
    </xf>
    <xf numFmtId="0" fontId="8" fillId="0" borderId="33" xfId="0" applyFont="1" applyBorder="1" applyAlignment="1">
      <alignment horizontal="left" vertical="center"/>
    </xf>
    <xf numFmtId="0" fontId="7" fillId="0" borderId="25" xfId="0" applyFont="1" applyBorder="1" applyAlignment="1">
      <alignment horizontal="center" vertical="center" textRotation="90"/>
    </xf>
    <xf numFmtId="0" fontId="7" fillId="0" borderId="26" xfId="0" applyFont="1" applyBorder="1" applyAlignment="1">
      <alignment horizontal="center" vertical="center" textRotation="90"/>
    </xf>
    <xf numFmtId="0" fontId="7" fillId="0" borderId="55" xfId="0" applyFont="1" applyBorder="1" applyAlignment="1">
      <alignment horizontal="center" vertical="center" textRotation="90"/>
    </xf>
    <xf numFmtId="0" fontId="7" fillId="0" borderId="27" xfId="0" applyFont="1" applyBorder="1" applyAlignment="1">
      <alignment horizontal="center" vertical="center" textRotation="90"/>
    </xf>
    <xf numFmtId="4" fontId="2" fillId="12" borderId="22" xfId="0" applyNumberFormat="1" applyFont="1" applyFill="1" applyBorder="1" applyAlignment="1">
      <alignment horizontal="center" vertical="center" wrapText="1"/>
    </xf>
    <xf numFmtId="0" fontId="2" fillId="12" borderId="2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B16CB-99FF-40D3-90B2-0090E204995D}">
  <dimension ref="A1:AY118"/>
  <sheetViews>
    <sheetView tabSelected="1" zoomScaleNormal="100" workbookViewId="0">
      <selection activeCell="B1" sqref="B1:AA1"/>
    </sheetView>
  </sheetViews>
  <sheetFormatPr defaultColWidth="7.26953125" defaultRowHeight="11.25" customHeight="1" x14ac:dyDescent="0.35"/>
  <cols>
    <col min="1" max="1" width="1.81640625" style="1" customWidth="1"/>
    <col min="2" max="2" width="4.26953125" style="1" customWidth="1"/>
    <col min="3" max="3" width="5.453125" style="1" customWidth="1"/>
    <col min="4" max="4" width="5.81640625" style="1" customWidth="1"/>
    <col min="5" max="5" width="5.7265625" style="1" customWidth="1"/>
    <col min="6" max="6" width="7.1796875" style="3" customWidth="1"/>
    <col min="7" max="7" width="6.54296875" style="3" customWidth="1"/>
    <col min="8" max="8" width="5.81640625" style="5" customWidth="1"/>
    <col min="9" max="9" width="7.453125" style="3" customWidth="1"/>
    <col min="10" max="10" width="7.7265625" style="4" customWidth="1"/>
    <col min="11" max="12" width="8.81640625" style="3" customWidth="1"/>
    <col min="13" max="13" width="7.26953125" style="3" customWidth="1"/>
    <col min="14" max="14" width="6.453125" style="3" customWidth="1"/>
    <col min="15" max="15" width="7.453125" style="3" customWidth="1"/>
    <col min="16" max="16" width="6.26953125" style="3" customWidth="1"/>
    <col min="17" max="17" width="6" style="3" customWidth="1"/>
    <col min="18" max="25" width="7.1796875" style="3" customWidth="1"/>
    <col min="26" max="27" width="7.1796875" style="6" customWidth="1"/>
    <col min="28" max="28" width="0.7265625" style="5" customWidth="1"/>
    <col min="29" max="29" width="7.26953125" style="5" customWidth="1"/>
    <col min="30" max="30" width="7.26953125" style="6" customWidth="1"/>
    <col min="31" max="31" width="6.81640625" style="1" customWidth="1"/>
    <col min="32" max="32" width="8" style="6" customWidth="1"/>
    <col min="33" max="33" width="6.453125" style="1" customWidth="1"/>
    <col min="34" max="34" width="6.54296875" style="1" customWidth="1"/>
    <col min="35" max="35" width="7.453125" style="1" customWidth="1"/>
    <col min="36" max="36" width="6" style="1" customWidth="1"/>
    <col min="37" max="37" width="6.453125" style="1" customWidth="1"/>
    <col min="38" max="38" width="7.7265625" style="1" customWidth="1"/>
    <col min="39" max="39" width="7.26953125" style="1" customWidth="1"/>
    <col min="40" max="40" width="6.453125" style="1" customWidth="1"/>
    <col min="41" max="41" width="6.90625" style="1" customWidth="1"/>
    <col min="42" max="42" width="7.6328125" style="1" customWidth="1"/>
    <col min="43" max="43" width="7.54296875" style="1" customWidth="1"/>
    <col min="44" max="16384" width="7.26953125" style="1"/>
  </cols>
  <sheetData>
    <row r="1" spans="1:47" ht="55" customHeight="1" thickBot="1" x14ac:dyDescent="0.4">
      <c r="B1" s="286" t="s">
        <v>147</v>
      </c>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175"/>
      <c r="AC1" s="152"/>
      <c r="AD1" s="152"/>
      <c r="AE1" s="152"/>
      <c r="AF1" s="152"/>
      <c r="AG1" s="152"/>
      <c r="AH1" s="152"/>
      <c r="AI1" s="152"/>
      <c r="AJ1" s="152"/>
      <c r="AK1" s="152"/>
    </row>
    <row r="2" spans="1:47" ht="16.5" customHeight="1" thickBot="1" x14ac:dyDescent="0.4">
      <c r="B2" s="133"/>
      <c r="C2" s="287" t="s">
        <v>0</v>
      </c>
      <c r="D2" s="288"/>
      <c r="E2" s="288"/>
      <c r="F2" s="288"/>
      <c r="G2" s="288"/>
      <c r="H2" s="291" t="s">
        <v>1</v>
      </c>
      <c r="I2" s="292"/>
      <c r="J2" s="292"/>
      <c r="K2" s="292"/>
      <c r="L2" s="292"/>
      <c r="M2" s="292"/>
      <c r="N2" s="292"/>
      <c r="O2" s="292"/>
      <c r="P2" s="292"/>
      <c r="Q2" s="292"/>
      <c r="R2" s="292"/>
      <c r="S2" s="292"/>
      <c r="T2" s="292"/>
      <c r="U2" s="292"/>
      <c r="V2" s="292"/>
      <c r="W2" s="292"/>
      <c r="X2" s="292"/>
      <c r="Y2" s="292"/>
      <c r="Z2" s="292"/>
      <c r="AA2" s="293"/>
      <c r="AB2" s="225"/>
      <c r="AC2" s="268" t="s">
        <v>2</v>
      </c>
      <c r="AD2" s="269"/>
      <c r="AE2" s="269"/>
      <c r="AF2" s="269"/>
      <c r="AG2" s="269"/>
      <c r="AH2" s="269"/>
      <c r="AI2" s="269"/>
      <c r="AJ2" s="269"/>
      <c r="AK2" s="269"/>
      <c r="AL2" s="269"/>
      <c r="AM2" s="269"/>
      <c r="AN2" s="269"/>
      <c r="AO2" s="269"/>
      <c r="AP2" s="269"/>
      <c r="AQ2" s="269"/>
      <c r="AR2" s="269"/>
      <c r="AS2" s="269"/>
    </row>
    <row r="3" spans="1:47" ht="16.5" customHeight="1" thickBot="1" x14ac:dyDescent="0.4">
      <c r="B3" s="133"/>
      <c r="C3" s="289"/>
      <c r="D3" s="290"/>
      <c r="E3" s="290"/>
      <c r="F3" s="290"/>
      <c r="G3" s="290"/>
      <c r="H3" s="273" t="s">
        <v>3</v>
      </c>
      <c r="I3" s="274"/>
      <c r="J3" s="274"/>
      <c r="K3" s="274"/>
      <c r="L3" s="274"/>
      <c r="M3" s="274"/>
      <c r="N3" s="274"/>
      <c r="O3" s="274"/>
      <c r="P3" s="274"/>
      <c r="Q3" s="275"/>
      <c r="R3" s="276" t="s">
        <v>4</v>
      </c>
      <c r="S3" s="277"/>
      <c r="T3" s="277"/>
      <c r="U3" s="277"/>
      <c r="V3" s="277"/>
      <c r="W3" s="277"/>
      <c r="X3" s="277"/>
      <c r="Y3" s="277"/>
      <c r="Z3" s="277"/>
      <c r="AA3" s="278"/>
      <c r="AB3" s="226"/>
      <c r="AC3" s="265" t="s">
        <v>5</v>
      </c>
      <c r="AD3" s="266"/>
      <c r="AE3" s="266"/>
      <c r="AF3" s="266"/>
      <c r="AG3" s="266"/>
      <c r="AH3" s="266"/>
      <c r="AI3" s="266"/>
      <c r="AJ3" s="266"/>
      <c r="AK3" s="267"/>
      <c r="AL3" s="265" t="s">
        <v>4</v>
      </c>
      <c r="AM3" s="266"/>
      <c r="AN3" s="266"/>
      <c r="AO3" s="266"/>
      <c r="AP3" s="266"/>
      <c r="AQ3" s="266"/>
      <c r="AR3" s="266"/>
      <c r="AS3" s="267"/>
    </row>
    <row r="4" spans="1:47" ht="100.5" customHeight="1" thickBot="1" x14ac:dyDescent="0.4">
      <c r="A4" s="1" t="s">
        <v>41</v>
      </c>
      <c r="B4" s="133"/>
      <c r="C4" s="7" t="s">
        <v>6</v>
      </c>
      <c r="D4" s="8" t="s">
        <v>7</v>
      </c>
      <c r="E4" s="8" t="s">
        <v>8</v>
      </c>
      <c r="F4" s="9" t="s">
        <v>9</v>
      </c>
      <c r="G4" s="10" t="s">
        <v>10</v>
      </c>
      <c r="H4" s="11" t="s">
        <v>11</v>
      </c>
      <c r="I4" s="12" t="s">
        <v>138</v>
      </c>
      <c r="J4" s="12" t="s">
        <v>139</v>
      </c>
      <c r="K4" s="12" t="s">
        <v>12</v>
      </c>
      <c r="L4" s="12" t="s">
        <v>13</v>
      </c>
      <c r="M4" s="12" t="s">
        <v>14</v>
      </c>
      <c r="N4" s="12" t="s">
        <v>15</v>
      </c>
      <c r="O4" s="12" t="s">
        <v>16</v>
      </c>
      <c r="P4" s="12" t="s">
        <v>17</v>
      </c>
      <c r="Q4" s="13" t="s">
        <v>18</v>
      </c>
      <c r="R4" s="184" t="s">
        <v>129</v>
      </c>
      <c r="S4" s="185" t="s">
        <v>130</v>
      </c>
      <c r="T4" s="185" t="s">
        <v>131</v>
      </c>
      <c r="U4" s="185" t="s">
        <v>132</v>
      </c>
      <c r="V4" s="185" t="s">
        <v>133</v>
      </c>
      <c r="W4" s="185" t="s">
        <v>134</v>
      </c>
      <c r="X4" s="185" t="s">
        <v>135</v>
      </c>
      <c r="Y4" s="185" t="s">
        <v>136</v>
      </c>
      <c r="Z4" s="240" t="s">
        <v>128</v>
      </c>
      <c r="AA4" s="241" t="s">
        <v>137</v>
      </c>
      <c r="AB4" s="227"/>
      <c r="AC4" s="148" t="s">
        <v>19</v>
      </c>
      <c r="AD4" s="15" t="s">
        <v>140</v>
      </c>
      <c r="AE4" s="16" t="s">
        <v>141</v>
      </c>
      <c r="AF4" s="15" t="s">
        <v>20</v>
      </c>
      <c r="AG4" s="16" t="s">
        <v>14</v>
      </c>
      <c r="AH4" s="16" t="s">
        <v>15</v>
      </c>
      <c r="AI4" s="16" t="s">
        <v>142</v>
      </c>
      <c r="AJ4" s="16" t="s">
        <v>143</v>
      </c>
      <c r="AK4" s="17" t="s">
        <v>18</v>
      </c>
      <c r="AL4" s="148" t="s">
        <v>144</v>
      </c>
      <c r="AM4" s="148" t="s">
        <v>145</v>
      </c>
      <c r="AN4" s="14" t="s">
        <v>133</v>
      </c>
      <c r="AO4" s="14" t="s">
        <v>146</v>
      </c>
      <c r="AP4" s="14" t="s">
        <v>135</v>
      </c>
      <c r="AQ4" s="14" t="s">
        <v>136</v>
      </c>
      <c r="AR4" s="14" t="s">
        <v>128</v>
      </c>
      <c r="AS4" s="149" t="s">
        <v>137</v>
      </c>
    </row>
    <row r="5" spans="1:47" ht="12.65" customHeight="1" x14ac:dyDescent="0.35">
      <c r="B5" s="294" t="s">
        <v>21</v>
      </c>
      <c r="C5" s="270">
        <v>1</v>
      </c>
      <c r="D5" s="18" t="s">
        <v>22</v>
      </c>
      <c r="E5" s="18" t="s">
        <v>23</v>
      </c>
      <c r="F5" s="19">
        <v>9</v>
      </c>
      <c r="G5" s="20">
        <v>99</v>
      </c>
      <c r="H5" s="21">
        <v>7.2</v>
      </c>
      <c r="I5" s="22">
        <f t="shared" ref="I5:I20" si="0">AE5*5</f>
        <v>2710</v>
      </c>
      <c r="J5" s="23">
        <v>216</v>
      </c>
      <c r="K5" s="22">
        <v>905</v>
      </c>
      <c r="L5" s="22">
        <v>0</v>
      </c>
      <c r="M5" s="22">
        <v>93</v>
      </c>
      <c r="N5" s="22">
        <v>137.6</v>
      </c>
      <c r="O5" s="22">
        <v>5</v>
      </c>
      <c r="P5" s="22">
        <v>9</v>
      </c>
      <c r="Q5" s="24">
        <v>103</v>
      </c>
      <c r="R5" s="165">
        <v>66</v>
      </c>
      <c r="S5" s="166">
        <v>64</v>
      </c>
      <c r="T5" s="167">
        <v>62</v>
      </c>
      <c r="U5" s="166">
        <v>61</v>
      </c>
      <c r="V5" s="167">
        <v>51</v>
      </c>
      <c r="W5" s="167">
        <f>V5*100/Q5</f>
        <v>49.514563106796118</v>
      </c>
      <c r="X5" s="167">
        <v>11</v>
      </c>
      <c r="Y5" s="166">
        <v>11</v>
      </c>
      <c r="Z5" s="167">
        <v>8</v>
      </c>
      <c r="AA5" s="242">
        <v>7</v>
      </c>
      <c r="AB5" s="228"/>
      <c r="AC5" s="190">
        <v>1.8</v>
      </c>
      <c r="AD5" s="25">
        <v>21.7</v>
      </c>
      <c r="AE5" s="26">
        <v>542</v>
      </c>
      <c r="AF5" s="27">
        <v>400</v>
      </c>
      <c r="AG5" s="27">
        <v>85</v>
      </c>
      <c r="AH5" s="27">
        <v>126</v>
      </c>
      <c r="AI5" s="27">
        <v>25</v>
      </c>
      <c r="AJ5" s="27">
        <v>26</v>
      </c>
      <c r="AK5" s="28">
        <v>60</v>
      </c>
      <c r="AL5" s="155">
        <v>49</v>
      </c>
      <c r="AM5" s="154">
        <v>83</v>
      </c>
      <c r="AN5" s="155">
        <v>3</v>
      </c>
      <c r="AO5" s="155">
        <f>AN5*100/AK5</f>
        <v>5</v>
      </c>
      <c r="AP5" s="155">
        <v>46</v>
      </c>
      <c r="AQ5" s="154">
        <v>77</v>
      </c>
      <c r="AR5" s="155">
        <v>45</v>
      </c>
      <c r="AS5" s="156">
        <v>76</v>
      </c>
      <c r="AU5" s="6"/>
    </row>
    <row r="6" spans="1:47" ht="12.65" customHeight="1" x14ac:dyDescent="0.35">
      <c r="B6" s="295"/>
      <c r="C6" s="271"/>
      <c r="D6" s="29" t="s">
        <v>24</v>
      </c>
      <c r="E6" s="29" t="s">
        <v>23</v>
      </c>
      <c r="F6" s="30">
        <v>10</v>
      </c>
      <c r="G6" s="31">
        <v>99</v>
      </c>
      <c r="H6" s="32">
        <v>8</v>
      </c>
      <c r="I6" s="33">
        <f t="shared" si="0"/>
        <v>1850</v>
      </c>
      <c r="J6" s="34">
        <v>61</v>
      </c>
      <c r="K6" s="33">
        <v>852</v>
      </c>
      <c r="L6" s="33">
        <v>0</v>
      </c>
      <c r="M6" s="33">
        <v>94</v>
      </c>
      <c r="N6" s="33">
        <v>138.69999999999999</v>
      </c>
      <c r="O6" s="33">
        <v>6</v>
      </c>
      <c r="P6" s="33">
        <v>10</v>
      </c>
      <c r="Q6" s="35">
        <v>126</v>
      </c>
      <c r="R6" s="173">
        <v>69</v>
      </c>
      <c r="S6" s="158">
        <v>55</v>
      </c>
      <c r="T6" s="159">
        <v>59</v>
      </c>
      <c r="U6" s="158">
        <v>46</v>
      </c>
      <c r="V6" s="159">
        <v>48</v>
      </c>
      <c r="W6" s="155">
        <f>V6*100/Q6</f>
        <v>38.095238095238095</v>
      </c>
      <c r="X6" s="159">
        <v>10</v>
      </c>
      <c r="Y6" s="158">
        <v>8</v>
      </c>
      <c r="Z6" s="159">
        <v>5</v>
      </c>
      <c r="AA6" s="243">
        <v>4</v>
      </c>
      <c r="AB6" s="229"/>
      <c r="AC6" s="191">
        <v>2</v>
      </c>
      <c r="AD6" s="36">
        <v>14.8</v>
      </c>
      <c r="AE6" s="37">
        <v>370</v>
      </c>
      <c r="AF6" s="38">
        <v>400</v>
      </c>
      <c r="AG6" s="38">
        <v>86</v>
      </c>
      <c r="AH6" s="38">
        <v>126.6</v>
      </c>
      <c r="AI6" s="38">
        <v>27</v>
      </c>
      <c r="AJ6" s="38">
        <v>20</v>
      </c>
      <c r="AK6" s="39">
        <v>55</v>
      </c>
      <c r="AL6" s="155">
        <v>47</v>
      </c>
      <c r="AM6" s="154">
        <v>85</v>
      </c>
      <c r="AN6" s="155">
        <v>3</v>
      </c>
      <c r="AO6" s="155">
        <f t="shared" ref="AO6:AO69" si="1">AN6*100/AK6</f>
        <v>5.4545454545454541</v>
      </c>
      <c r="AP6" s="155">
        <v>43</v>
      </c>
      <c r="AQ6" s="154">
        <v>78</v>
      </c>
      <c r="AR6" s="155">
        <v>43</v>
      </c>
      <c r="AS6" s="156">
        <v>78</v>
      </c>
      <c r="AU6" s="3"/>
    </row>
    <row r="7" spans="1:47" ht="12.65" customHeight="1" x14ac:dyDescent="0.35">
      <c r="B7" s="295"/>
      <c r="C7" s="271"/>
      <c r="D7" s="29" t="s">
        <v>25</v>
      </c>
      <c r="E7" s="29" t="s">
        <v>23</v>
      </c>
      <c r="F7" s="30">
        <v>10</v>
      </c>
      <c r="G7" s="31">
        <v>99</v>
      </c>
      <c r="H7" s="32">
        <v>8</v>
      </c>
      <c r="I7" s="33">
        <f t="shared" si="0"/>
        <v>2050</v>
      </c>
      <c r="J7" s="34">
        <v>84</v>
      </c>
      <c r="K7" s="33">
        <v>231</v>
      </c>
      <c r="L7" s="33">
        <v>0</v>
      </c>
      <c r="M7" s="33">
        <v>95</v>
      </c>
      <c r="N7" s="33">
        <v>140.6</v>
      </c>
      <c r="O7" s="33">
        <v>8</v>
      </c>
      <c r="P7" s="33">
        <v>3</v>
      </c>
      <c r="Q7" s="35">
        <v>114</v>
      </c>
      <c r="R7" s="173">
        <v>83</v>
      </c>
      <c r="S7" s="158">
        <v>72</v>
      </c>
      <c r="T7" s="159">
        <v>75</v>
      </c>
      <c r="U7" s="158">
        <v>65</v>
      </c>
      <c r="V7" s="159">
        <v>66</v>
      </c>
      <c r="W7" s="155">
        <f>V7*100/Q7</f>
        <v>57.89473684210526</v>
      </c>
      <c r="X7" s="159">
        <v>9</v>
      </c>
      <c r="Y7" s="158">
        <v>8</v>
      </c>
      <c r="Z7" s="159">
        <v>5</v>
      </c>
      <c r="AA7" s="243">
        <v>5</v>
      </c>
      <c r="AB7" s="229"/>
      <c r="AC7" s="191">
        <v>2</v>
      </c>
      <c r="AD7" s="36">
        <v>16.399999999999999</v>
      </c>
      <c r="AE7" s="37">
        <v>410</v>
      </c>
      <c r="AF7" s="38">
        <v>400</v>
      </c>
      <c r="AG7" s="38">
        <v>92</v>
      </c>
      <c r="AH7" s="38">
        <v>137</v>
      </c>
      <c r="AI7" s="38">
        <v>22</v>
      </c>
      <c r="AJ7" s="38">
        <v>10</v>
      </c>
      <c r="AK7" s="39">
        <v>71</v>
      </c>
      <c r="AL7" s="155">
        <v>63</v>
      </c>
      <c r="AM7" s="154">
        <v>89</v>
      </c>
      <c r="AN7" s="155">
        <v>10</v>
      </c>
      <c r="AO7" s="155">
        <f t="shared" si="1"/>
        <v>14.084507042253522</v>
      </c>
      <c r="AP7" s="155">
        <v>53</v>
      </c>
      <c r="AQ7" s="154">
        <v>75</v>
      </c>
      <c r="AR7" s="155">
        <v>52</v>
      </c>
      <c r="AS7" s="156">
        <v>73</v>
      </c>
    </row>
    <row r="8" spans="1:47" ht="12.65" customHeight="1" thickBot="1" x14ac:dyDescent="0.4">
      <c r="B8" s="295"/>
      <c r="C8" s="272"/>
      <c r="D8" s="40" t="s">
        <v>26</v>
      </c>
      <c r="E8" s="40" t="s">
        <v>23</v>
      </c>
      <c r="F8" s="41">
        <v>11</v>
      </c>
      <c r="G8" s="42">
        <v>99</v>
      </c>
      <c r="H8" s="43">
        <v>8.8000000000000007</v>
      </c>
      <c r="I8" s="44">
        <f t="shared" si="0"/>
        <v>5035</v>
      </c>
      <c r="J8" s="45">
        <v>253</v>
      </c>
      <c r="K8" s="44">
        <v>891</v>
      </c>
      <c r="L8" s="44">
        <v>0</v>
      </c>
      <c r="M8" s="44">
        <v>94</v>
      </c>
      <c r="N8" s="44">
        <v>138.5</v>
      </c>
      <c r="O8" s="44">
        <v>11</v>
      </c>
      <c r="P8" s="44">
        <v>16</v>
      </c>
      <c r="Q8" s="46">
        <v>126</v>
      </c>
      <c r="R8" s="174">
        <v>79</v>
      </c>
      <c r="S8" s="161">
        <v>62</v>
      </c>
      <c r="T8" s="162">
        <v>67</v>
      </c>
      <c r="U8" s="161">
        <v>53</v>
      </c>
      <c r="V8" s="162">
        <v>61</v>
      </c>
      <c r="W8" s="171">
        <f>V8*100/Q8</f>
        <v>48.412698412698411</v>
      </c>
      <c r="X8" s="162">
        <v>7</v>
      </c>
      <c r="Y8" s="161">
        <v>5</v>
      </c>
      <c r="Z8" s="162">
        <v>3</v>
      </c>
      <c r="AA8" s="244">
        <v>2</v>
      </c>
      <c r="AB8" s="230"/>
      <c r="AC8" s="192">
        <v>2.2000000000000002</v>
      </c>
      <c r="AD8" s="47">
        <v>40.299999999999997</v>
      </c>
      <c r="AE8" s="48">
        <v>1007</v>
      </c>
      <c r="AF8" s="49">
        <v>400</v>
      </c>
      <c r="AG8" s="49">
        <v>84</v>
      </c>
      <c r="AH8" s="49">
        <v>124.6</v>
      </c>
      <c r="AI8" s="49">
        <v>29</v>
      </c>
      <c r="AJ8" s="49">
        <v>23</v>
      </c>
      <c r="AK8" s="50">
        <v>61</v>
      </c>
      <c r="AL8" s="155">
        <v>52</v>
      </c>
      <c r="AM8" s="154">
        <v>86</v>
      </c>
      <c r="AN8" s="155">
        <v>1</v>
      </c>
      <c r="AO8" s="155">
        <f t="shared" si="1"/>
        <v>1.639344262295082</v>
      </c>
      <c r="AP8" s="155">
        <v>51</v>
      </c>
      <c r="AQ8" s="154">
        <v>83</v>
      </c>
      <c r="AR8" s="155">
        <v>51</v>
      </c>
      <c r="AS8" s="156">
        <v>83</v>
      </c>
    </row>
    <row r="9" spans="1:47" ht="12.65" customHeight="1" x14ac:dyDescent="0.35">
      <c r="B9" s="295"/>
      <c r="C9" s="270">
        <v>2</v>
      </c>
      <c r="D9" s="18" t="s">
        <v>27</v>
      </c>
      <c r="E9" s="18" t="s">
        <v>23</v>
      </c>
      <c r="F9" s="19">
        <v>11</v>
      </c>
      <c r="G9" s="20">
        <v>99</v>
      </c>
      <c r="H9" s="21">
        <v>8.8000000000000007</v>
      </c>
      <c r="I9" s="22">
        <f t="shared" si="0"/>
        <v>300</v>
      </c>
      <c r="J9" s="23">
        <v>48</v>
      </c>
      <c r="K9" s="22">
        <v>0</v>
      </c>
      <c r="L9" s="22">
        <v>598</v>
      </c>
      <c r="M9" s="51"/>
      <c r="N9" s="51"/>
      <c r="O9" s="51"/>
      <c r="P9" s="51"/>
      <c r="Q9" s="52"/>
      <c r="R9" s="187"/>
      <c r="S9" s="51"/>
      <c r="T9" s="186"/>
      <c r="U9" s="51"/>
      <c r="V9" s="186"/>
      <c r="W9" s="186"/>
      <c r="X9" s="186"/>
      <c r="Y9" s="51"/>
      <c r="Z9" s="245"/>
      <c r="AA9" s="246"/>
      <c r="AB9" s="231"/>
      <c r="AC9" s="190">
        <v>2.2000000000000002</v>
      </c>
      <c r="AD9" s="25">
        <v>2.4</v>
      </c>
      <c r="AE9" s="26">
        <v>60</v>
      </c>
      <c r="AF9" s="51"/>
      <c r="AG9" s="51"/>
      <c r="AH9" s="51"/>
      <c r="AI9" s="51"/>
      <c r="AJ9" s="51"/>
      <c r="AK9" s="52"/>
      <c r="AL9" s="145"/>
      <c r="AM9" s="51"/>
      <c r="AN9" s="51"/>
      <c r="AO9" s="51"/>
      <c r="AP9" s="51"/>
      <c r="AQ9" s="51"/>
      <c r="AR9" s="51"/>
      <c r="AS9" s="52"/>
    </row>
    <row r="10" spans="1:47" ht="12.65" customHeight="1" x14ac:dyDescent="0.35">
      <c r="B10" s="295"/>
      <c r="C10" s="271"/>
      <c r="D10" s="29" t="s">
        <v>28</v>
      </c>
      <c r="E10" s="29" t="s">
        <v>23</v>
      </c>
      <c r="F10" s="30">
        <v>8</v>
      </c>
      <c r="G10" s="31">
        <v>99</v>
      </c>
      <c r="H10" s="32">
        <v>6.4</v>
      </c>
      <c r="I10" s="33">
        <f t="shared" si="0"/>
        <v>1300</v>
      </c>
      <c r="J10" s="34">
        <v>111</v>
      </c>
      <c r="K10" s="33">
        <v>0</v>
      </c>
      <c r="L10" s="33">
        <v>0</v>
      </c>
      <c r="M10" s="53"/>
      <c r="N10" s="53"/>
      <c r="O10" s="53"/>
      <c r="P10" s="53"/>
      <c r="Q10" s="54"/>
      <c r="R10" s="188"/>
      <c r="S10" s="53"/>
      <c r="T10" s="140"/>
      <c r="U10" s="53"/>
      <c r="V10" s="140"/>
      <c r="W10" s="140"/>
      <c r="X10" s="140"/>
      <c r="Y10" s="53"/>
      <c r="Z10" s="247"/>
      <c r="AA10" s="248"/>
      <c r="AB10" s="232"/>
      <c r="AC10" s="191">
        <v>1.6</v>
      </c>
      <c r="AD10" s="36">
        <v>9.1999999999999993</v>
      </c>
      <c r="AE10" s="37">
        <v>260</v>
      </c>
      <c r="AF10" s="55">
        <v>300</v>
      </c>
      <c r="AG10" s="38">
        <v>89</v>
      </c>
      <c r="AH10" s="38">
        <v>132.4</v>
      </c>
      <c r="AI10" s="38">
        <v>21</v>
      </c>
      <c r="AJ10" s="38">
        <v>13</v>
      </c>
      <c r="AK10" s="39">
        <v>88</v>
      </c>
      <c r="AL10" s="164">
        <v>83</v>
      </c>
      <c r="AM10" s="154">
        <v>94</v>
      </c>
      <c r="AN10" s="155">
        <v>2</v>
      </c>
      <c r="AO10" s="155">
        <f t="shared" si="1"/>
        <v>2.2727272727272729</v>
      </c>
      <c r="AP10" s="155">
        <v>81</v>
      </c>
      <c r="AQ10" s="154">
        <v>91</v>
      </c>
      <c r="AR10" s="155">
        <v>80</v>
      </c>
      <c r="AS10" s="156">
        <v>91</v>
      </c>
    </row>
    <row r="11" spans="1:47" ht="12.65" customHeight="1" x14ac:dyDescent="0.35">
      <c r="B11" s="295"/>
      <c r="C11" s="271"/>
      <c r="D11" s="29" t="s">
        <v>29</v>
      </c>
      <c r="E11" s="29" t="s">
        <v>23</v>
      </c>
      <c r="F11" s="30">
        <v>11</v>
      </c>
      <c r="G11" s="31">
        <v>99</v>
      </c>
      <c r="H11" s="32">
        <v>8.8000000000000007</v>
      </c>
      <c r="I11" s="33">
        <f t="shared" si="0"/>
        <v>175</v>
      </c>
      <c r="J11" s="34">
        <v>34</v>
      </c>
      <c r="K11" s="33">
        <v>0</v>
      </c>
      <c r="L11" s="33">
        <v>143</v>
      </c>
      <c r="M11" s="53"/>
      <c r="N11" s="53"/>
      <c r="O11" s="53"/>
      <c r="P11" s="53"/>
      <c r="Q11" s="54"/>
      <c r="R11" s="188"/>
      <c r="S11" s="53"/>
      <c r="T11" s="140"/>
      <c r="U11" s="53"/>
      <c r="V11" s="140"/>
      <c r="W11" s="140"/>
      <c r="X11" s="140"/>
      <c r="Y11" s="53"/>
      <c r="Z11" s="247"/>
      <c r="AA11" s="248"/>
      <c r="AB11" s="232"/>
      <c r="AC11" s="191">
        <v>2.2000000000000002</v>
      </c>
      <c r="AD11" s="36">
        <v>1.4</v>
      </c>
      <c r="AE11" s="37">
        <v>35</v>
      </c>
      <c r="AF11" s="53"/>
      <c r="AG11" s="53"/>
      <c r="AH11" s="53"/>
      <c r="AI11" s="53"/>
      <c r="AJ11" s="53"/>
      <c r="AK11" s="54"/>
      <c r="AL11" s="146"/>
      <c r="AM11" s="53"/>
      <c r="AN11" s="53"/>
      <c r="AO11" s="53"/>
      <c r="AP11" s="53"/>
      <c r="AQ11" s="53"/>
      <c r="AR11" s="53"/>
      <c r="AS11" s="54"/>
    </row>
    <row r="12" spans="1:47" ht="12.65" customHeight="1" thickBot="1" x14ac:dyDescent="0.4">
      <c r="B12" s="295"/>
      <c r="C12" s="272"/>
      <c r="D12" s="40" t="s">
        <v>30</v>
      </c>
      <c r="E12" s="40" t="s">
        <v>23</v>
      </c>
      <c r="F12" s="41">
        <v>10</v>
      </c>
      <c r="G12" s="42">
        <v>99</v>
      </c>
      <c r="H12" s="43">
        <v>8</v>
      </c>
      <c r="I12" s="44">
        <f t="shared" si="0"/>
        <v>250</v>
      </c>
      <c r="J12" s="45">
        <v>74</v>
      </c>
      <c r="K12" s="44">
        <v>144</v>
      </c>
      <c r="L12" s="44">
        <v>218</v>
      </c>
      <c r="M12" s="56"/>
      <c r="N12" s="56"/>
      <c r="O12" s="56"/>
      <c r="P12" s="56"/>
      <c r="Q12" s="57"/>
      <c r="R12" s="189"/>
      <c r="S12" s="56"/>
      <c r="T12" s="139"/>
      <c r="U12" s="56"/>
      <c r="V12" s="139"/>
      <c r="W12" s="139"/>
      <c r="X12" s="139"/>
      <c r="Y12" s="56"/>
      <c r="Z12" s="249"/>
      <c r="AA12" s="250"/>
      <c r="AB12" s="233"/>
      <c r="AC12" s="192">
        <v>2</v>
      </c>
      <c r="AD12" s="47">
        <v>2</v>
      </c>
      <c r="AE12" s="48">
        <v>50</v>
      </c>
      <c r="AF12" s="56"/>
      <c r="AG12" s="56"/>
      <c r="AH12" s="56"/>
      <c r="AI12" s="56"/>
      <c r="AJ12" s="56"/>
      <c r="AK12" s="57"/>
      <c r="AL12" s="147"/>
      <c r="AM12" s="56"/>
      <c r="AN12" s="56"/>
      <c r="AO12" s="56"/>
      <c r="AP12" s="56"/>
      <c r="AQ12" s="56"/>
      <c r="AR12" s="56"/>
      <c r="AS12" s="57"/>
    </row>
    <row r="13" spans="1:47" ht="12.65" customHeight="1" x14ac:dyDescent="0.35">
      <c r="B13" s="295"/>
      <c r="C13" s="270">
        <v>3</v>
      </c>
      <c r="D13" s="18" t="s">
        <v>31</v>
      </c>
      <c r="E13" s="18" t="s">
        <v>23</v>
      </c>
      <c r="F13" s="19">
        <v>9</v>
      </c>
      <c r="G13" s="20">
        <v>99</v>
      </c>
      <c r="H13" s="21">
        <v>7.2</v>
      </c>
      <c r="I13" s="22">
        <f t="shared" si="0"/>
        <v>475</v>
      </c>
      <c r="J13" s="23">
        <v>126</v>
      </c>
      <c r="K13" s="22">
        <v>419</v>
      </c>
      <c r="L13" s="22">
        <v>67</v>
      </c>
      <c r="M13" s="23">
        <v>96</v>
      </c>
      <c r="N13" s="23">
        <v>141</v>
      </c>
      <c r="O13" s="23">
        <v>6</v>
      </c>
      <c r="P13" s="23">
        <v>12</v>
      </c>
      <c r="Q13" s="58">
        <v>117</v>
      </c>
      <c r="R13" s="165">
        <v>81</v>
      </c>
      <c r="S13" s="166">
        <v>69</v>
      </c>
      <c r="T13" s="167">
        <v>73</v>
      </c>
      <c r="U13" s="166">
        <v>63</v>
      </c>
      <c r="V13" s="167">
        <v>68</v>
      </c>
      <c r="W13" s="167">
        <f t="shared" ref="W13:W20" si="2">V13*100/Q13</f>
        <v>58.119658119658119</v>
      </c>
      <c r="X13" s="167">
        <v>6</v>
      </c>
      <c r="Y13" s="166">
        <v>5</v>
      </c>
      <c r="Z13" s="167">
        <v>3</v>
      </c>
      <c r="AA13" s="242">
        <v>3</v>
      </c>
      <c r="AB13" s="228"/>
      <c r="AC13" s="190">
        <v>1.8</v>
      </c>
      <c r="AD13" s="25">
        <v>3.8</v>
      </c>
      <c r="AE13" s="26">
        <v>95</v>
      </c>
      <c r="AF13" s="59">
        <v>220</v>
      </c>
      <c r="AG13" s="27">
        <v>86</v>
      </c>
      <c r="AH13" s="27">
        <v>127.6</v>
      </c>
      <c r="AI13" s="27">
        <v>24</v>
      </c>
      <c r="AJ13" s="27">
        <v>18</v>
      </c>
      <c r="AK13" s="28">
        <v>68</v>
      </c>
      <c r="AL13" s="165">
        <v>64</v>
      </c>
      <c r="AM13" s="166">
        <v>93</v>
      </c>
      <c r="AN13" s="167">
        <v>5</v>
      </c>
      <c r="AO13" s="167">
        <f t="shared" si="1"/>
        <v>7.3529411764705879</v>
      </c>
      <c r="AP13" s="167">
        <v>59</v>
      </c>
      <c r="AQ13" s="166">
        <v>86</v>
      </c>
      <c r="AR13" s="167">
        <v>57</v>
      </c>
      <c r="AS13" s="168">
        <v>84</v>
      </c>
    </row>
    <row r="14" spans="1:47" ht="12.65" customHeight="1" x14ac:dyDescent="0.35">
      <c r="B14" s="295"/>
      <c r="C14" s="271"/>
      <c r="D14" s="29" t="s">
        <v>32</v>
      </c>
      <c r="E14" s="29" t="s">
        <v>23</v>
      </c>
      <c r="F14" s="30">
        <v>8</v>
      </c>
      <c r="G14" s="31">
        <v>99</v>
      </c>
      <c r="H14" s="32">
        <v>6.4</v>
      </c>
      <c r="I14" s="33">
        <f t="shared" si="0"/>
        <v>350</v>
      </c>
      <c r="J14" s="34">
        <v>198</v>
      </c>
      <c r="K14" s="33">
        <v>897</v>
      </c>
      <c r="L14" s="33">
        <v>0</v>
      </c>
      <c r="M14" s="33">
        <v>94</v>
      </c>
      <c r="N14" s="33">
        <v>139</v>
      </c>
      <c r="O14" s="33">
        <v>14</v>
      </c>
      <c r="P14" s="33">
        <v>4</v>
      </c>
      <c r="Q14" s="35">
        <v>115</v>
      </c>
      <c r="R14" s="173">
        <v>86</v>
      </c>
      <c r="S14" s="158">
        <v>74</v>
      </c>
      <c r="T14" s="159">
        <v>79</v>
      </c>
      <c r="U14" s="158">
        <v>69</v>
      </c>
      <c r="V14" s="159">
        <v>72</v>
      </c>
      <c r="W14" s="155">
        <f t="shared" si="2"/>
        <v>62.608695652173914</v>
      </c>
      <c r="X14" s="159">
        <v>7</v>
      </c>
      <c r="Y14" s="158">
        <v>6</v>
      </c>
      <c r="Z14" s="159">
        <v>3</v>
      </c>
      <c r="AA14" s="243">
        <v>2</v>
      </c>
      <c r="AB14" s="229"/>
      <c r="AC14" s="191">
        <v>1.6</v>
      </c>
      <c r="AD14" s="36">
        <v>2.8</v>
      </c>
      <c r="AE14" s="37">
        <v>70</v>
      </c>
      <c r="AF14" s="55">
        <v>200</v>
      </c>
      <c r="AG14" s="55">
        <v>92</v>
      </c>
      <c r="AH14" s="55">
        <v>135.6</v>
      </c>
      <c r="AI14" s="55">
        <v>23</v>
      </c>
      <c r="AJ14" s="55">
        <v>16</v>
      </c>
      <c r="AK14" s="60">
        <v>79</v>
      </c>
      <c r="AL14" s="164">
        <v>73</v>
      </c>
      <c r="AM14" s="154">
        <v>92</v>
      </c>
      <c r="AN14" s="155">
        <v>4</v>
      </c>
      <c r="AO14" s="155">
        <f t="shared" si="1"/>
        <v>5.0632911392405067</v>
      </c>
      <c r="AP14" s="155">
        <v>69</v>
      </c>
      <c r="AQ14" s="154">
        <v>87</v>
      </c>
      <c r="AR14" s="155">
        <v>67</v>
      </c>
      <c r="AS14" s="156">
        <v>85</v>
      </c>
    </row>
    <row r="15" spans="1:47" ht="12.65" customHeight="1" x14ac:dyDescent="0.35">
      <c r="B15" s="295"/>
      <c r="C15" s="271"/>
      <c r="D15" s="29" t="s">
        <v>33</v>
      </c>
      <c r="E15" s="29" t="s">
        <v>23</v>
      </c>
      <c r="F15" s="30">
        <v>11</v>
      </c>
      <c r="G15" s="31">
        <v>99</v>
      </c>
      <c r="H15" s="32">
        <v>8.8000000000000007</v>
      </c>
      <c r="I15" s="33">
        <f t="shared" si="0"/>
        <v>2925</v>
      </c>
      <c r="J15" s="34">
        <v>151</v>
      </c>
      <c r="K15" s="33">
        <v>2774</v>
      </c>
      <c r="L15" s="33">
        <v>81</v>
      </c>
      <c r="M15" s="33">
        <v>94</v>
      </c>
      <c r="N15" s="33">
        <v>139.9</v>
      </c>
      <c r="O15" s="33">
        <v>5</v>
      </c>
      <c r="P15" s="33">
        <v>4</v>
      </c>
      <c r="Q15" s="35">
        <v>126</v>
      </c>
      <c r="R15" s="173">
        <v>80</v>
      </c>
      <c r="S15" s="158">
        <v>64</v>
      </c>
      <c r="T15" s="159">
        <v>59</v>
      </c>
      <c r="U15" s="158">
        <v>47</v>
      </c>
      <c r="V15" s="159">
        <v>52</v>
      </c>
      <c r="W15" s="155">
        <f t="shared" si="2"/>
        <v>41.269841269841272</v>
      </c>
      <c r="X15" s="159">
        <v>7</v>
      </c>
      <c r="Y15" s="158">
        <v>6</v>
      </c>
      <c r="Z15" s="159">
        <v>3</v>
      </c>
      <c r="AA15" s="243">
        <v>2</v>
      </c>
      <c r="AB15" s="229"/>
      <c r="AC15" s="191">
        <v>2.2000000000000002</v>
      </c>
      <c r="AD15" s="36">
        <v>23.4</v>
      </c>
      <c r="AE15" s="37">
        <v>585</v>
      </c>
      <c r="AF15" s="55">
        <v>200</v>
      </c>
      <c r="AG15" s="38">
        <v>91</v>
      </c>
      <c r="AH15" s="38">
        <v>135.19999999999999</v>
      </c>
      <c r="AI15" s="38">
        <v>20</v>
      </c>
      <c r="AJ15" s="38">
        <v>12</v>
      </c>
      <c r="AK15" s="39">
        <v>87</v>
      </c>
      <c r="AL15" s="164">
        <v>84</v>
      </c>
      <c r="AM15" s="154">
        <v>96</v>
      </c>
      <c r="AN15" s="155">
        <v>2</v>
      </c>
      <c r="AO15" s="155">
        <f t="shared" si="1"/>
        <v>2.2988505747126435</v>
      </c>
      <c r="AP15" s="155">
        <v>82</v>
      </c>
      <c r="AQ15" s="154">
        <v>94</v>
      </c>
      <c r="AR15" s="155">
        <v>81</v>
      </c>
      <c r="AS15" s="156">
        <v>93</v>
      </c>
    </row>
    <row r="16" spans="1:47" ht="12.65" customHeight="1" thickBot="1" x14ac:dyDescent="0.4">
      <c r="B16" s="295"/>
      <c r="C16" s="272"/>
      <c r="D16" s="40" t="s">
        <v>34</v>
      </c>
      <c r="E16" s="40" t="s">
        <v>23</v>
      </c>
      <c r="F16" s="41">
        <v>8</v>
      </c>
      <c r="G16" s="42">
        <v>99</v>
      </c>
      <c r="H16" s="43">
        <v>6.4</v>
      </c>
      <c r="I16" s="44">
        <f t="shared" si="0"/>
        <v>885</v>
      </c>
      <c r="J16" s="45">
        <v>135</v>
      </c>
      <c r="K16" s="44">
        <v>1109</v>
      </c>
      <c r="L16" s="44">
        <v>48</v>
      </c>
      <c r="M16" s="44">
        <v>95</v>
      </c>
      <c r="N16" s="44">
        <v>141.19999999999999</v>
      </c>
      <c r="O16" s="44">
        <v>7</v>
      </c>
      <c r="P16" s="44">
        <v>6</v>
      </c>
      <c r="Q16" s="46">
        <v>108</v>
      </c>
      <c r="R16" s="174">
        <v>84</v>
      </c>
      <c r="S16" s="161">
        <v>78</v>
      </c>
      <c r="T16" s="162">
        <v>74</v>
      </c>
      <c r="U16" s="161">
        <v>69</v>
      </c>
      <c r="V16" s="162">
        <v>66</v>
      </c>
      <c r="W16" s="171">
        <f t="shared" si="2"/>
        <v>61.111111111111114</v>
      </c>
      <c r="X16" s="162">
        <v>8</v>
      </c>
      <c r="Y16" s="161">
        <v>8</v>
      </c>
      <c r="Z16" s="162">
        <v>3</v>
      </c>
      <c r="AA16" s="244">
        <v>3</v>
      </c>
      <c r="AB16" s="230"/>
      <c r="AC16" s="192">
        <v>1.6</v>
      </c>
      <c r="AD16" s="47">
        <v>7.1</v>
      </c>
      <c r="AE16" s="48">
        <v>177</v>
      </c>
      <c r="AF16" s="61">
        <v>200</v>
      </c>
      <c r="AG16" s="49">
        <v>93</v>
      </c>
      <c r="AH16" s="49">
        <v>138.30000000000001</v>
      </c>
      <c r="AI16" s="49">
        <v>20</v>
      </c>
      <c r="AJ16" s="49">
        <v>8</v>
      </c>
      <c r="AK16" s="50">
        <v>91</v>
      </c>
      <c r="AL16" s="169">
        <v>87</v>
      </c>
      <c r="AM16" s="170">
        <v>96</v>
      </c>
      <c r="AN16" s="171">
        <v>3</v>
      </c>
      <c r="AO16" s="171">
        <f t="shared" si="1"/>
        <v>3.2967032967032965</v>
      </c>
      <c r="AP16" s="171">
        <v>84</v>
      </c>
      <c r="AQ16" s="170">
        <v>92</v>
      </c>
      <c r="AR16" s="171">
        <v>83</v>
      </c>
      <c r="AS16" s="172">
        <v>91</v>
      </c>
    </row>
    <row r="17" spans="2:48" ht="12.65" customHeight="1" x14ac:dyDescent="0.35">
      <c r="B17" s="295"/>
      <c r="C17" s="270">
        <v>4</v>
      </c>
      <c r="D17" s="18" t="s">
        <v>35</v>
      </c>
      <c r="E17" s="18" t="s">
        <v>23</v>
      </c>
      <c r="F17" s="19">
        <v>10</v>
      </c>
      <c r="G17" s="20">
        <v>99</v>
      </c>
      <c r="H17" s="21">
        <v>8</v>
      </c>
      <c r="I17" s="22">
        <f t="shared" si="0"/>
        <v>685</v>
      </c>
      <c r="J17" s="23">
        <v>340</v>
      </c>
      <c r="K17" s="22">
        <v>538</v>
      </c>
      <c r="L17" s="22">
        <v>81</v>
      </c>
      <c r="M17" s="22">
        <v>89</v>
      </c>
      <c r="N17" s="22">
        <v>131.30000000000001</v>
      </c>
      <c r="O17" s="22">
        <v>12</v>
      </c>
      <c r="P17" s="22">
        <v>11</v>
      </c>
      <c r="Q17" s="24">
        <v>115</v>
      </c>
      <c r="R17" s="153">
        <v>64</v>
      </c>
      <c r="S17" s="154">
        <v>56</v>
      </c>
      <c r="T17" s="155">
        <v>46</v>
      </c>
      <c r="U17" s="154">
        <v>40</v>
      </c>
      <c r="V17" s="155">
        <v>38</v>
      </c>
      <c r="W17" s="155">
        <f t="shared" si="2"/>
        <v>33.043478260869563</v>
      </c>
      <c r="X17" s="155">
        <v>8</v>
      </c>
      <c r="Y17" s="154">
        <v>7</v>
      </c>
      <c r="Z17" s="155">
        <v>3</v>
      </c>
      <c r="AA17" s="251">
        <v>3</v>
      </c>
      <c r="AB17" s="234"/>
      <c r="AC17" s="193">
        <v>2</v>
      </c>
      <c r="AD17" s="25">
        <v>5.49</v>
      </c>
      <c r="AE17" s="26">
        <v>137</v>
      </c>
      <c r="AF17" s="59">
        <v>180</v>
      </c>
      <c r="AG17" s="27">
        <v>89</v>
      </c>
      <c r="AH17" s="27">
        <v>132.1</v>
      </c>
      <c r="AI17" s="27">
        <v>24</v>
      </c>
      <c r="AJ17" s="27">
        <v>15</v>
      </c>
      <c r="AK17" s="28">
        <v>69</v>
      </c>
      <c r="AL17" s="155">
        <v>67</v>
      </c>
      <c r="AM17" s="154">
        <v>97</v>
      </c>
      <c r="AN17" s="155">
        <v>3</v>
      </c>
      <c r="AO17" s="155">
        <f t="shared" si="1"/>
        <v>4.3478260869565215</v>
      </c>
      <c r="AP17" s="155">
        <v>64</v>
      </c>
      <c r="AQ17" s="154">
        <v>92</v>
      </c>
      <c r="AR17" s="155">
        <v>63</v>
      </c>
      <c r="AS17" s="156">
        <v>90</v>
      </c>
    </row>
    <row r="18" spans="2:48" ht="12.65" customHeight="1" x14ac:dyDescent="0.35">
      <c r="B18" s="295"/>
      <c r="C18" s="271"/>
      <c r="D18" s="29" t="s">
        <v>36</v>
      </c>
      <c r="E18" s="29" t="s">
        <v>23</v>
      </c>
      <c r="F18" s="30">
        <v>6</v>
      </c>
      <c r="G18" s="31">
        <v>99</v>
      </c>
      <c r="H18" s="32">
        <v>4.8</v>
      </c>
      <c r="I18" s="33">
        <f t="shared" si="0"/>
        <v>220</v>
      </c>
      <c r="J18" s="34">
        <v>63</v>
      </c>
      <c r="K18" s="33">
        <v>53</v>
      </c>
      <c r="L18" s="33">
        <v>19</v>
      </c>
      <c r="M18" s="33">
        <v>95</v>
      </c>
      <c r="N18" s="33">
        <v>140.69999999999999</v>
      </c>
      <c r="O18" s="33">
        <v>4</v>
      </c>
      <c r="P18" s="33">
        <v>6</v>
      </c>
      <c r="Q18" s="35">
        <v>118</v>
      </c>
      <c r="R18" s="157">
        <v>88</v>
      </c>
      <c r="S18" s="158">
        <v>74</v>
      </c>
      <c r="T18" s="159">
        <v>71</v>
      </c>
      <c r="U18" s="158">
        <v>60</v>
      </c>
      <c r="V18" s="159">
        <v>60</v>
      </c>
      <c r="W18" s="155">
        <f t="shared" si="2"/>
        <v>50.847457627118644</v>
      </c>
      <c r="X18" s="159">
        <v>10</v>
      </c>
      <c r="Y18" s="158">
        <v>9</v>
      </c>
      <c r="Z18" s="159">
        <v>4</v>
      </c>
      <c r="AA18" s="243">
        <v>4</v>
      </c>
      <c r="AB18" s="229"/>
      <c r="AC18" s="191">
        <v>1.2</v>
      </c>
      <c r="AD18" s="36">
        <v>1.78</v>
      </c>
      <c r="AE18" s="37">
        <v>44</v>
      </c>
      <c r="AF18" s="55">
        <v>200</v>
      </c>
      <c r="AG18" s="38">
        <v>92</v>
      </c>
      <c r="AH18" s="38">
        <v>136.1</v>
      </c>
      <c r="AI18" s="38">
        <v>21</v>
      </c>
      <c r="AJ18" s="38">
        <v>10</v>
      </c>
      <c r="AK18" s="39">
        <v>74</v>
      </c>
      <c r="AL18" s="155">
        <v>70</v>
      </c>
      <c r="AM18" s="154">
        <v>95</v>
      </c>
      <c r="AN18" s="155">
        <v>4</v>
      </c>
      <c r="AO18" s="155">
        <f t="shared" si="1"/>
        <v>5.4054054054054053</v>
      </c>
      <c r="AP18" s="155">
        <v>67</v>
      </c>
      <c r="AQ18" s="154">
        <v>90</v>
      </c>
      <c r="AR18" s="155">
        <v>63</v>
      </c>
      <c r="AS18" s="156">
        <v>85</v>
      </c>
    </row>
    <row r="19" spans="2:48" ht="12.65" customHeight="1" x14ac:dyDescent="0.35">
      <c r="B19" s="295"/>
      <c r="C19" s="271"/>
      <c r="D19" s="29" t="s">
        <v>37</v>
      </c>
      <c r="E19" s="29" t="s">
        <v>23</v>
      </c>
      <c r="F19" s="30">
        <v>11</v>
      </c>
      <c r="G19" s="31">
        <v>99</v>
      </c>
      <c r="H19" s="32">
        <v>8.8000000000000007</v>
      </c>
      <c r="I19" s="33">
        <f t="shared" si="0"/>
        <v>3005</v>
      </c>
      <c r="J19" s="34">
        <v>713</v>
      </c>
      <c r="K19" s="33">
        <v>276</v>
      </c>
      <c r="L19" s="33">
        <v>0</v>
      </c>
      <c r="M19" s="33">
        <v>90</v>
      </c>
      <c r="N19" s="33">
        <v>132.80000000000001</v>
      </c>
      <c r="O19" s="33">
        <v>9</v>
      </c>
      <c r="P19" s="33">
        <v>4</v>
      </c>
      <c r="Q19" s="35">
        <v>126</v>
      </c>
      <c r="R19" s="157">
        <v>96</v>
      </c>
      <c r="S19" s="158">
        <v>76</v>
      </c>
      <c r="T19" s="159">
        <v>83</v>
      </c>
      <c r="U19" s="158">
        <v>66</v>
      </c>
      <c r="V19" s="159">
        <v>77</v>
      </c>
      <c r="W19" s="155">
        <f t="shared" si="2"/>
        <v>61.111111111111114</v>
      </c>
      <c r="X19" s="159">
        <v>6</v>
      </c>
      <c r="Y19" s="158">
        <v>5</v>
      </c>
      <c r="Z19" s="159">
        <v>3</v>
      </c>
      <c r="AA19" s="243">
        <v>2</v>
      </c>
      <c r="AB19" s="229"/>
      <c r="AC19" s="191">
        <v>2.2000000000000002</v>
      </c>
      <c r="AD19" s="36">
        <v>24.05</v>
      </c>
      <c r="AE19" s="37">
        <v>601</v>
      </c>
      <c r="AF19" s="55">
        <v>200</v>
      </c>
      <c r="AG19" s="38">
        <v>92</v>
      </c>
      <c r="AH19" s="38">
        <v>136.69999999999999</v>
      </c>
      <c r="AI19" s="38">
        <v>20</v>
      </c>
      <c r="AJ19" s="38">
        <v>7</v>
      </c>
      <c r="AK19" s="39">
        <v>100</v>
      </c>
      <c r="AL19" s="155">
        <v>95</v>
      </c>
      <c r="AM19" s="154">
        <v>95</v>
      </c>
      <c r="AN19" s="155">
        <v>5</v>
      </c>
      <c r="AO19" s="155">
        <f t="shared" si="1"/>
        <v>5</v>
      </c>
      <c r="AP19" s="155">
        <v>90</v>
      </c>
      <c r="AQ19" s="154">
        <v>90</v>
      </c>
      <c r="AR19" s="155">
        <v>89</v>
      </c>
      <c r="AS19" s="156">
        <v>89</v>
      </c>
    </row>
    <row r="20" spans="2:48" ht="12.65" customHeight="1" thickBot="1" x14ac:dyDescent="0.4">
      <c r="B20" s="295"/>
      <c r="C20" s="272"/>
      <c r="D20" s="40" t="s">
        <v>38</v>
      </c>
      <c r="E20" s="40" t="s">
        <v>23</v>
      </c>
      <c r="F20" s="41">
        <v>10</v>
      </c>
      <c r="G20" s="42">
        <v>99</v>
      </c>
      <c r="H20" s="43">
        <v>8</v>
      </c>
      <c r="I20" s="44">
        <f t="shared" si="0"/>
        <v>800</v>
      </c>
      <c r="J20" s="45">
        <v>97</v>
      </c>
      <c r="K20" s="44">
        <v>375</v>
      </c>
      <c r="L20" s="44">
        <v>47</v>
      </c>
      <c r="M20" s="44">
        <v>95</v>
      </c>
      <c r="N20" s="44">
        <v>140.5</v>
      </c>
      <c r="O20" s="44">
        <v>11</v>
      </c>
      <c r="P20" s="44">
        <v>0</v>
      </c>
      <c r="Q20" s="46">
        <v>125</v>
      </c>
      <c r="R20" s="176">
        <v>96</v>
      </c>
      <c r="S20" s="177">
        <v>77</v>
      </c>
      <c r="T20" s="178">
        <v>78</v>
      </c>
      <c r="U20" s="177">
        <v>62</v>
      </c>
      <c r="V20" s="178">
        <v>71</v>
      </c>
      <c r="W20" s="179">
        <f t="shared" si="2"/>
        <v>56.8</v>
      </c>
      <c r="X20" s="178">
        <v>7</v>
      </c>
      <c r="Y20" s="177">
        <v>5</v>
      </c>
      <c r="Z20" s="178">
        <v>2</v>
      </c>
      <c r="AA20" s="252">
        <v>2</v>
      </c>
      <c r="AB20" s="235"/>
      <c r="AC20" s="192">
        <v>2</v>
      </c>
      <c r="AD20" s="47">
        <v>6.41</v>
      </c>
      <c r="AE20" s="48">
        <v>160</v>
      </c>
      <c r="AF20" s="61">
        <v>200</v>
      </c>
      <c r="AG20" s="49">
        <v>89</v>
      </c>
      <c r="AH20" s="49">
        <v>132.5</v>
      </c>
      <c r="AI20" s="49">
        <v>18</v>
      </c>
      <c r="AJ20" s="49">
        <v>11</v>
      </c>
      <c r="AK20" s="50">
        <v>93</v>
      </c>
      <c r="AL20" s="155">
        <v>89</v>
      </c>
      <c r="AM20" s="154">
        <v>96</v>
      </c>
      <c r="AN20" s="155">
        <v>5</v>
      </c>
      <c r="AO20" s="155">
        <f t="shared" si="1"/>
        <v>5.376344086021505</v>
      </c>
      <c r="AP20" s="155">
        <v>84</v>
      </c>
      <c r="AQ20" s="154">
        <v>90</v>
      </c>
      <c r="AR20" s="155">
        <v>83</v>
      </c>
      <c r="AS20" s="156">
        <v>89</v>
      </c>
    </row>
    <row r="21" spans="2:48" ht="12.65" customHeight="1" x14ac:dyDescent="0.35">
      <c r="B21" s="295"/>
      <c r="C21" s="270">
        <v>5</v>
      </c>
      <c r="D21" s="18" t="s">
        <v>39</v>
      </c>
      <c r="E21" s="18" t="s">
        <v>23</v>
      </c>
      <c r="F21" s="19">
        <v>6</v>
      </c>
      <c r="G21" s="20">
        <v>99</v>
      </c>
      <c r="H21" s="21">
        <v>4.8</v>
      </c>
      <c r="I21" s="51"/>
      <c r="J21" s="51"/>
      <c r="K21" s="51"/>
      <c r="L21" s="51"/>
      <c r="M21" s="51"/>
      <c r="N21" s="51"/>
      <c r="O21" s="51"/>
      <c r="P21" s="51"/>
      <c r="Q21" s="52"/>
      <c r="R21" s="145"/>
      <c r="S21" s="51"/>
      <c r="T21" s="51"/>
      <c r="U21" s="51"/>
      <c r="V21" s="186"/>
      <c r="W21" s="186"/>
      <c r="X21" s="186"/>
      <c r="Y21" s="51"/>
      <c r="Z21" s="245"/>
      <c r="AA21" s="246"/>
      <c r="AB21" s="231"/>
      <c r="AC21" s="190">
        <v>1.2</v>
      </c>
      <c r="AD21" s="62"/>
      <c r="AE21" s="63"/>
      <c r="AF21" s="51"/>
      <c r="AG21" s="51"/>
      <c r="AH21" s="51"/>
      <c r="AI21" s="51"/>
      <c r="AJ21" s="51"/>
      <c r="AK21" s="52"/>
      <c r="AL21" s="145"/>
      <c r="AM21" s="51"/>
      <c r="AN21" s="51"/>
      <c r="AO21" s="51"/>
      <c r="AP21" s="51"/>
      <c r="AQ21" s="51"/>
      <c r="AR21" s="51"/>
      <c r="AS21" s="52"/>
    </row>
    <row r="22" spans="2:48" ht="12.65" customHeight="1" x14ac:dyDescent="0.35">
      <c r="B22" s="295"/>
      <c r="C22" s="271"/>
      <c r="D22" s="29" t="s">
        <v>40</v>
      </c>
      <c r="E22" s="29" t="s">
        <v>23</v>
      </c>
      <c r="F22" s="30">
        <v>4</v>
      </c>
      <c r="G22" s="31">
        <v>99</v>
      </c>
      <c r="H22" s="32">
        <v>3.2</v>
      </c>
      <c r="I22" s="53"/>
      <c r="J22" s="53"/>
      <c r="K22" s="53"/>
      <c r="L22" s="53"/>
      <c r="M22" s="53"/>
      <c r="N22" s="53" t="s">
        <v>41</v>
      </c>
      <c r="O22" s="53"/>
      <c r="P22" s="53"/>
      <c r="Q22" s="54"/>
      <c r="R22" s="146"/>
      <c r="S22" s="53"/>
      <c r="T22" s="53"/>
      <c r="U22" s="53"/>
      <c r="V22" s="140"/>
      <c r="W22" s="140"/>
      <c r="X22" s="140"/>
      <c r="Y22" s="53"/>
      <c r="Z22" s="247"/>
      <c r="AA22" s="248"/>
      <c r="AB22" s="232"/>
      <c r="AC22" s="191">
        <v>0.8</v>
      </c>
      <c r="AD22" s="64"/>
      <c r="AE22" s="65"/>
      <c r="AF22" s="38">
        <v>200</v>
      </c>
      <c r="AG22" s="38">
        <v>70</v>
      </c>
      <c r="AH22" s="38">
        <v>104.3</v>
      </c>
      <c r="AI22" s="38">
        <v>26</v>
      </c>
      <c r="AJ22" s="38">
        <v>48</v>
      </c>
      <c r="AK22" s="60">
        <v>30</v>
      </c>
      <c r="AL22" s="164">
        <v>29</v>
      </c>
      <c r="AM22" s="154">
        <v>97</v>
      </c>
      <c r="AN22" s="155">
        <v>2</v>
      </c>
      <c r="AO22" s="155">
        <f t="shared" si="1"/>
        <v>6.666666666666667</v>
      </c>
      <c r="AP22" s="155">
        <v>28</v>
      </c>
      <c r="AQ22" s="154">
        <v>91</v>
      </c>
      <c r="AR22" s="155">
        <v>27</v>
      </c>
      <c r="AS22" s="156">
        <v>89</v>
      </c>
    </row>
    <row r="23" spans="2:48" ht="12.65" customHeight="1" x14ac:dyDescent="0.35">
      <c r="B23" s="295"/>
      <c r="C23" s="271"/>
      <c r="D23" s="29" t="s">
        <v>42</v>
      </c>
      <c r="E23" s="29" t="s">
        <v>23</v>
      </c>
      <c r="F23" s="30">
        <v>9</v>
      </c>
      <c r="G23" s="31">
        <v>99</v>
      </c>
      <c r="H23" s="32">
        <v>7.2</v>
      </c>
      <c r="I23" s="33">
        <f>AE23*5</f>
        <v>2495</v>
      </c>
      <c r="J23" s="34">
        <v>180</v>
      </c>
      <c r="K23" s="33">
        <v>12.38</v>
      </c>
      <c r="L23" s="33">
        <v>0</v>
      </c>
      <c r="M23" s="53"/>
      <c r="N23" s="53"/>
      <c r="O23" s="53"/>
      <c r="P23" s="53"/>
      <c r="Q23" s="54"/>
      <c r="R23" s="146"/>
      <c r="S23" s="53"/>
      <c r="T23" s="53"/>
      <c r="U23" s="53"/>
      <c r="V23" s="140"/>
      <c r="W23" s="140"/>
      <c r="X23" s="140"/>
      <c r="Y23" s="53"/>
      <c r="Z23" s="247"/>
      <c r="AA23" s="248"/>
      <c r="AB23" s="232"/>
      <c r="AC23" s="191">
        <v>1.8</v>
      </c>
      <c r="AD23" s="36">
        <v>21.7</v>
      </c>
      <c r="AE23" s="37">
        <v>499</v>
      </c>
      <c r="AF23" s="38">
        <v>200</v>
      </c>
      <c r="AG23" s="38">
        <v>81</v>
      </c>
      <c r="AH23" s="38">
        <v>120</v>
      </c>
      <c r="AI23" s="38">
        <v>29</v>
      </c>
      <c r="AJ23" s="38">
        <v>32</v>
      </c>
      <c r="AK23" s="39">
        <v>55</v>
      </c>
      <c r="AL23" s="164">
        <v>52</v>
      </c>
      <c r="AM23" s="154">
        <v>95</v>
      </c>
      <c r="AN23" s="155">
        <v>2</v>
      </c>
      <c r="AO23" s="155">
        <f t="shared" si="1"/>
        <v>3.6363636363636362</v>
      </c>
      <c r="AP23" s="155">
        <v>49</v>
      </c>
      <c r="AQ23" s="154">
        <v>90</v>
      </c>
      <c r="AR23" s="155">
        <v>49</v>
      </c>
      <c r="AS23" s="156">
        <v>89</v>
      </c>
      <c r="AV23" s="6"/>
    </row>
    <row r="24" spans="2:48" ht="12.65" customHeight="1" thickBot="1" x14ac:dyDescent="0.4">
      <c r="B24" s="295"/>
      <c r="C24" s="272"/>
      <c r="D24" s="40" t="s">
        <v>43</v>
      </c>
      <c r="E24" s="40" t="s">
        <v>23</v>
      </c>
      <c r="F24" s="41">
        <v>5</v>
      </c>
      <c r="G24" s="42">
        <v>99</v>
      </c>
      <c r="H24" s="43">
        <v>4</v>
      </c>
      <c r="I24" s="44">
        <f>AE24*5</f>
        <v>149.5</v>
      </c>
      <c r="J24" s="56"/>
      <c r="K24" s="56"/>
      <c r="L24" s="56"/>
      <c r="M24" s="56"/>
      <c r="N24" s="56"/>
      <c r="O24" s="56"/>
      <c r="P24" s="56"/>
      <c r="Q24" s="57"/>
      <c r="R24" s="147"/>
      <c r="S24" s="56"/>
      <c r="T24" s="56"/>
      <c r="U24" s="56"/>
      <c r="V24" s="139"/>
      <c r="W24" s="139"/>
      <c r="X24" s="139"/>
      <c r="Y24" s="56"/>
      <c r="Z24" s="249"/>
      <c r="AA24" s="250"/>
      <c r="AB24" s="233"/>
      <c r="AC24" s="192">
        <v>1</v>
      </c>
      <c r="AD24" s="47">
        <v>1.3</v>
      </c>
      <c r="AE24" s="48">
        <v>29.9</v>
      </c>
      <c r="AF24" s="49">
        <v>200</v>
      </c>
      <c r="AG24" s="49">
        <v>83</v>
      </c>
      <c r="AH24" s="49">
        <v>122.8</v>
      </c>
      <c r="AI24" s="49">
        <v>28</v>
      </c>
      <c r="AJ24" s="49">
        <v>23</v>
      </c>
      <c r="AK24" s="50">
        <v>62</v>
      </c>
      <c r="AL24" s="169">
        <v>59</v>
      </c>
      <c r="AM24" s="170">
        <v>95</v>
      </c>
      <c r="AN24" s="171">
        <v>3</v>
      </c>
      <c r="AO24" s="171">
        <f t="shared" si="1"/>
        <v>4.838709677419355</v>
      </c>
      <c r="AP24" s="171">
        <v>56</v>
      </c>
      <c r="AQ24" s="170">
        <v>90</v>
      </c>
      <c r="AR24" s="171">
        <v>55</v>
      </c>
      <c r="AS24" s="172">
        <v>89</v>
      </c>
      <c r="AV24" s="6"/>
    </row>
    <row r="25" spans="2:48" ht="3.5" customHeight="1" thickBot="1" x14ac:dyDescent="0.4">
      <c r="B25" s="296"/>
      <c r="C25" s="198"/>
      <c r="D25" s="199"/>
      <c r="E25" s="199"/>
      <c r="F25" s="200"/>
      <c r="G25" s="201"/>
      <c r="H25" s="202"/>
      <c r="I25" s="200"/>
      <c r="J25" s="200"/>
      <c r="K25" s="200"/>
      <c r="L25" s="200"/>
      <c r="M25" s="200"/>
      <c r="N25" s="200"/>
      <c r="O25" s="200"/>
      <c r="P25" s="200"/>
      <c r="Q25" s="203"/>
      <c r="R25" s="204"/>
      <c r="S25" s="200"/>
      <c r="T25" s="200"/>
      <c r="U25" s="200"/>
      <c r="V25" s="205"/>
      <c r="W25" s="205"/>
      <c r="X25" s="205"/>
      <c r="Y25" s="200"/>
      <c r="Z25" s="221"/>
      <c r="AA25" s="224"/>
      <c r="AB25" s="206"/>
      <c r="AC25" s="202"/>
      <c r="AD25" s="207"/>
      <c r="AE25" s="208"/>
      <c r="AF25" s="200"/>
      <c r="AG25" s="200"/>
      <c r="AH25" s="200"/>
      <c r="AI25" s="200"/>
      <c r="AJ25" s="200"/>
      <c r="AK25" s="203"/>
      <c r="AL25" s="209"/>
      <c r="AM25" s="210"/>
      <c r="AN25" s="211"/>
      <c r="AO25" s="211"/>
      <c r="AP25" s="211"/>
      <c r="AQ25" s="210"/>
      <c r="AR25" s="211"/>
      <c r="AS25" s="212"/>
      <c r="AV25" s="6"/>
    </row>
    <row r="26" spans="2:48" s="2" customFormat="1" ht="12.5" customHeight="1" thickBot="1" x14ac:dyDescent="0.4">
      <c r="B26" s="297"/>
      <c r="C26" s="298" t="s">
        <v>44</v>
      </c>
      <c r="D26" s="299"/>
      <c r="E26" s="66" t="s">
        <v>23</v>
      </c>
      <c r="F26" s="67">
        <f>AVERAGE(F5:F24)</f>
        <v>8.85</v>
      </c>
      <c r="G26" s="68">
        <f t="shared" ref="G26:AK26" si="3">AVERAGE(G5:G24)</f>
        <v>99</v>
      </c>
      <c r="H26" s="69">
        <f t="shared" si="3"/>
        <v>7.08</v>
      </c>
      <c r="I26" s="70">
        <f t="shared" si="3"/>
        <v>1425.5277777777778</v>
      </c>
      <c r="J26" s="70">
        <v>160.57777777777778</v>
      </c>
      <c r="K26" s="70">
        <f t="shared" si="3"/>
        <v>557.43411764705877</v>
      </c>
      <c r="L26" s="70">
        <f t="shared" si="3"/>
        <v>76.588235294117652</v>
      </c>
      <c r="M26" s="70">
        <f t="shared" si="3"/>
        <v>93.666666666666671</v>
      </c>
      <c r="N26" s="70">
        <f t="shared" si="3"/>
        <v>138.48333333333332</v>
      </c>
      <c r="O26" s="70">
        <f t="shared" si="3"/>
        <v>8.1666666666666661</v>
      </c>
      <c r="P26" s="70">
        <f t="shared" si="3"/>
        <v>7.083333333333333</v>
      </c>
      <c r="Q26" s="71">
        <f t="shared" si="3"/>
        <v>118.25</v>
      </c>
      <c r="R26" s="70">
        <f>AVERAGE(R5:R24)</f>
        <v>81</v>
      </c>
      <c r="S26" s="70">
        <f t="shared" si="3"/>
        <v>68.416666666666671</v>
      </c>
      <c r="T26" s="70">
        <f t="shared" si="3"/>
        <v>68.833333333333329</v>
      </c>
      <c r="U26" s="70">
        <f t="shared" si="3"/>
        <v>58.416666666666664</v>
      </c>
      <c r="V26" s="144">
        <f>AVERAGE(V5:V24)</f>
        <v>60.833333333333336</v>
      </c>
      <c r="W26" s="144">
        <f>AVERAGE(W5:W24)</f>
        <v>51.56904913406013</v>
      </c>
      <c r="X26" s="144">
        <f t="shared" ref="X26" si="4">AVERAGE(X5:X24)</f>
        <v>8</v>
      </c>
      <c r="Y26" s="141">
        <f>AVERAGE(Y5:Y24)</f>
        <v>6.916666666666667</v>
      </c>
      <c r="Z26" s="144">
        <f t="shared" si="3"/>
        <v>3.75</v>
      </c>
      <c r="AA26" s="151">
        <f t="shared" si="3"/>
        <v>3.25</v>
      </c>
      <c r="AB26" s="236"/>
      <c r="AC26" s="69">
        <f t="shared" si="3"/>
        <v>1.77</v>
      </c>
      <c r="AD26" s="72">
        <f t="shared" si="3"/>
        <v>11.446111111111112</v>
      </c>
      <c r="AE26" s="70">
        <f t="shared" si="3"/>
        <v>285.10555555555555</v>
      </c>
      <c r="AF26" s="70">
        <f t="shared" si="3"/>
        <v>256.25</v>
      </c>
      <c r="AG26" s="70">
        <f t="shared" si="3"/>
        <v>87.125</v>
      </c>
      <c r="AH26" s="70">
        <f t="shared" si="3"/>
        <v>129.23749999999998</v>
      </c>
      <c r="AI26" s="70">
        <f t="shared" si="3"/>
        <v>23.5625</v>
      </c>
      <c r="AJ26" s="70">
        <f t="shared" si="3"/>
        <v>18.25</v>
      </c>
      <c r="AK26" s="71">
        <f t="shared" si="3"/>
        <v>71.4375</v>
      </c>
      <c r="AL26" s="150">
        <f>AVERAGE(AL5:AL24)</f>
        <v>66.4375</v>
      </c>
      <c r="AM26" s="70">
        <f t="shared" ref="AM26:AN26" si="5">AVERAGE(AM5:AM24)</f>
        <v>92.75</v>
      </c>
      <c r="AN26" s="70">
        <f t="shared" si="5"/>
        <v>3.5625</v>
      </c>
      <c r="AO26" s="70">
        <f t="shared" ref="AO26" si="6">AVERAGE(AO5:AO24)</f>
        <v>5.1083891111113422</v>
      </c>
      <c r="AP26" s="141">
        <f>AVERAGE(AP5:AP24)</f>
        <v>62.875</v>
      </c>
      <c r="AQ26" s="70">
        <f t="shared" ref="AQ26:AS26" si="7">AVERAGE(AQ5:AQ24)</f>
        <v>87.25</v>
      </c>
      <c r="AR26" s="70">
        <f t="shared" si="7"/>
        <v>61.75</v>
      </c>
      <c r="AS26" s="151">
        <f t="shared" si="7"/>
        <v>85.875</v>
      </c>
      <c r="AT26" s="1"/>
      <c r="AV26" s="1"/>
    </row>
    <row r="27" spans="2:48" s="2" customFormat="1" ht="12.5" customHeight="1" thickBot="1" x14ac:dyDescent="0.4">
      <c r="B27" s="279" t="s">
        <v>45</v>
      </c>
      <c r="C27" s="283" t="s">
        <v>46</v>
      </c>
      <c r="D27" s="284"/>
      <c r="E27" s="66" t="s">
        <v>47</v>
      </c>
      <c r="F27" s="67">
        <f>AVERAGE(F29:F108)</f>
        <v>8.85</v>
      </c>
      <c r="G27" s="68">
        <f t="shared" ref="G27:AJ27" si="8">AVERAGE(G29:G108)</f>
        <v>99</v>
      </c>
      <c r="H27" s="69">
        <f t="shared" si="8"/>
        <v>7.0799999999999965</v>
      </c>
      <c r="I27" s="70">
        <f t="shared" si="8"/>
        <v>3997.96875</v>
      </c>
      <c r="J27" s="70">
        <f t="shared" si="8"/>
        <v>669.24</v>
      </c>
      <c r="K27" s="70">
        <f t="shared" si="8"/>
        <v>724.08328767123271</v>
      </c>
      <c r="L27" s="70">
        <f t="shared" si="8"/>
        <v>3.196712328767124</v>
      </c>
      <c r="M27" s="70">
        <f t="shared" si="8"/>
        <v>92.971428571428575</v>
      </c>
      <c r="N27" s="70">
        <f t="shared" si="8"/>
        <v>140.69428571428571</v>
      </c>
      <c r="O27" s="70">
        <f t="shared" si="8"/>
        <v>4.0857142857142854</v>
      </c>
      <c r="P27" s="70">
        <f t="shared" si="8"/>
        <v>3.5428571428571427</v>
      </c>
      <c r="Q27" s="71">
        <f t="shared" si="8"/>
        <v>128.20285714285714</v>
      </c>
      <c r="R27" s="150">
        <f>AVERAGE(R29:R108)</f>
        <v>101.6376811594203</v>
      </c>
      <c r="S27" s="70">
        <f t="shared" si="8"/>
        <v>79.318840579710141</v>
      </c>
      <c r="T27" s="70">
        <f t="shared" si="8"/>
        <v>82.260869565217391</v>
      </c>
      <c r="U27" s="70">
        <f t="shared" si="8"/>
        <v>64.188405797101453</v>
      </c>
      <c r="V27" s="144">
        <f t="shared" si="8"/>
        <v>70.115942028985501</v>
      </c>
      <c r="W27" s="144">
        <f t="shared" si="8"/>
        <v>54.635597345315055</v>
      </c>
      <c r="X27" s="144">
        <f t="shared" ref="X27" si="9">AVERAGE(X29:X108)</f>
        <v>12.188405797101449</v>
      </c>
      <c r="Y27" s="70">
        <f t="shared" si="8"/>
        <v>9.5942028985507246</v>
      </c>
      <c r="Z27" s="144">
        <f t="shared" si="8"/>
        <v>6.6956521739130439</v>
      </c>
      <c r="AA27" s="151">
        <f t="shared" si="8"/>
        <v>5.3043478260869561</v>
      </c>
      <c r="AB27" s="236"/>
      <c r="AC27" s="69">
        <f t="shared" si="8"/>
        <v>1.7737499999999993</v>
      </c>
      <c r="AD27" s="72">
        <f t="shared" si="8"/>
        <v>32.273749999999993</v>
      </c>
      <c r="AE27" s="70">
        <f t="shared" si="8"/>
        <v>799.59375</v>
      </c>
      <c r="AF27" s="70">
        <f t="shared" si="8"/>
        <v>246.67500000000001</v>
      </c>
      <c r="AG27" s="70">
        <f t="shared" si="8"/>
        <v>90.632911392405063</v>
      </c>
      <c r="AH27" s="70">
        <f t="shared" si="8"/>
        <v>137.39912658227846</v>
      </c>
      <c r="AI27" s="70">
        <f t="shared" si="8"/>
        <v>22.025316455696203</v>
      </c>
      <c r="AJ27" s="70">
        <f t="shared" si="8"/>
        <v>7.518987341772152</v>
      </c>
      <c r="AK27" s="71">
        <f>AVERAGE(AK29:AK108)</f>
        <v>93.594936708860757</v>
      </c>
      <c r="AL27" s="150">
        <f>AVERAGE(AL29:AL108)</f>
        <v>90.392405063291136</v>
      </c>
      <c r="AM27" s="70">
        <f t="shared" ref="AM27:AR27" si="10">AVERAGE(AM29:AM108)</f>
        <v>96.607594936708864</v>
      </c>
      <c r="AN27" s="70">
        <f>AVERAGE(AN29:AN108)</f>
        <v>9.8607594936708853</v>
      </c>
      <c r="AO27" s="70">
        <f>AVERAGE(AO29:AO108)</f>
        <v>10.635015657412273</v>
      </c>
      <c r="AP27" s="70">
        <f t="shared" si="10"/>
        <v>80.493670886075947</v>
      </c>
      <c r="AQ27" s="70">
        <f t="shared" si="10"/>
        <v>85.924050632911388</v>
      </c>
      <c r="AR27" s="70">
        <f t="shared" si="10"/>
        <v>71.658227848101262</v>
      </c>
      <c r="AS27" s="151">
        <f>AVERAGE(AS29:AS108)</f>
        <v>76.329113924050631</v>
      </c>
      <c r="AT27" s="1"/>
    </row>
    <row r="28" spans="2:48" s="2" customFormat="1" ht="3.5" customHeight="1" thickBot="1" x14ac:dyDescent="0.4">
      <c r="B28" s="280"/>
      <c r="C28" s="213"/>
      <c r="D28" s="214"/>
      <c r="E28" s="214"/>
      <c r="F28" s="215"/>
      <c r="G28" s="216"/>
      <c r="H28" s="217"/>
      <c r="I28" s="218"/>
      <c r="J28" s="218"/>
      <c r="K28" s="218"/>
      <c r="L28" s="218"/>
      <c r="M28" s="218"/>
      <c r="N28" s="218"/>
      <c r="O28" s="218"/>
      <c r="P28" s="218"/>
      <c r="Q28" s="219"/>
      <c r="R28" s="220"/>
      <c r="S28" s="200"/>
      <c r="T28" s="200"/>
      <c r="U28" s="200"/>
      <c r="V28" s="221"/>
      <c r="W28" s="211"/>
      <c r="X28" s="221"/>
      <c r="Y28" s="200"/>
      <c r="Z28" s="221"/>
      <c r="AA28" s="224"/>
      <c r="AB28" s="222"/>
      <c r="AC28" s="217"/>
      <c r="AD28" s="223"/>
      <c r="AE28" s="218"/>
      <c r="AF28" s="218"/>
      <c r="AG28" s="218"/>
      <c r="AH28" s="218"/>
      <c r="AI28" s="218"/>
      <c r="AJ28" s="218"/>
      <c r="AK28" s="219"/>
      <c r="AL28" s="220"/>
      <c r="AM28" s="200"/>
      <c r="AN28" s="200"/>
      <c r="AO28" s="200"/>
      <c r="AP28" s="200"/>
      <c r="AQ28" s="200"/>
      <c r="AR28" s="200"/>
      <c r="AS28" s="224"/>
      <c r="AT28" s="1"/>
    </row>
    <row r="29" spans="2:48" ht="12.65" customHeight="1" x14ac:dyDescent="0.35">
      <c r="B29" s="281"/>
      <c r="C29" s="270">
        <v>6</v>
      </c>
      <c r="D29" s="18" t="s">
        <v>48</v>
      </c>
      <c r="E29" s="18" t="s">
        <v>47</v>
      </c>
      <c r="F29" s="19">
        <v>6</v>
      </c>
      <c r="G29" s="20">
        <v>99</v>
      </c>
      <c r="H29" s="73">
        <v>4.8</v>
      </c>
      <c r="I29" s="74">
        <f t="shared" ref="I29:I108" si="11">AE29*5</f>
        <v>587.5</v>
      </c>
      <c r="J29" s="75">
        <v>280.8</v>
      </c>
      <c r="K29" s="19">
        <v>376.49</v>
      </c>
      <c r="L29" s="19">
        <v>0</v>
      </c>
      <c r="M29" s="19">
        <v>94</v>
      </c>
      <c r="N29" s="19">
        <v>141.69999999999999</v>
      </c>
      <c r="O29" s="19">
        <v>5</v>
      </c>
      <c r="P29" s="19">
        <v>3</v>
      </c>
      <c r="Q29" s="76">
        <v>129</v>
      </c>
      <c r="R29" s="165">
        <v>103</v>
      </c>
      <c r="S29" s="166">
        <v>80</v>
      </c>
      <c r="T29" s="166">
        <v>94</v>
      </c>
      <c r="U29" s="166">
        <v>73</v>
      </c>
      <c r="V29" s="167">
        <v>81</v>
      </c>
      <c r="W29" s="167">
        <f>V29*100/Q29</f>
        <v>62.790697674418603</v>
      </c>
      <c r="X29" s="167">
        <v>14</v>
      </c>
      <c r="Y29" s="166">
        <v>11</v>
      </c>
      <c r="Z29" s="167">
        <v>7</v>
      </c>
      <c r="AA29" s="242">
        <v>5</v>
      </c>
      <c r="AB29" s="234"/>
      <c r="AC29" s="194">
        <v>1.2</v>
      </c>
      <c r="AD29" s="77">
        <v>4.7</v>
      </c>
      <c r="AE29" s="75">
        <f t="shared" ref="AE29:AE92" si="12">AD29*25</f>
        <v>117.5</v>
      </c>
      <c r="AF29" s="75">
        <v>279</v>
      </c>
      <c r="AG29" s="19">
        <v>86</v>
      </c>
      <c r="AH29" s="19">
        <v>129.69999999999999</v>
      </c>
      <c r="AI29" s="19">
        <v>28</v>
      </c>
      <c r="AJ29" s="19">
        <v>13</v>
      </c>
      <c r="AK29" s="76">
        <v>70</v>
      </c>
      <c r="AL29" s="165">
        <v>65</v>
      </c>
      <c r="AM29" s="166">
        <v>94</v>
      </c>
      <c r="AN29" s="167">
        <v>10</v>
      </c>
      <c r="AO29" s="167">
        <f t="shared" si="1"/>
        <v>14.285714285714286</v>
      </c>
      <c r="AP29" s="166">
        <v>56</v>
      </c>
      <c r="AQ29" s="167">
        <v>80</v>
      </c>
      <c r="AR29" s="166">
        <v>40</v>
      </c>
      <c r="AS29" s="168">
        <v>57</v>
      </c>
    </row>
    <row r="30" spans="2:48" ht="12.65" customHeight="1" x14ac:dyDescent="0.35">
      <c r="B30" s="281"/>
      <c r="C30" s="271"/>
      <c r="D30" s="29" t="s">
        <v>49</v>
      </c>
      <c r="E30" s="29" t="s">
        <v>47</v>
      </c>
      <c r="F30" s="30">
        <v>9</v>
      </c>
      <c r="G30" s="31">
        <v>99</v>
      </c>
      <c r="H30" s="78">
        <v>7.2</v>
      </c>
      <c r="I30" s="79">
        <f t="shared" si="11"/>
        <v>2087.5</v>
      </c>
      <c r="J30" s="80">
        <v>332.8</v>
      </c>
      <c r="K30" s="30">
        <v>277.75</v>
      </c>
      <c r="L30" s="30">
        <v>0</v>
      </c>
      <c r="M30" s="30">
        <v>94</v>
      </c>
      <c r="N30" s="30">
        <v>142.5</v>
      </c>
      <c r="O30" s="30">
        <v>6</v>
      </c>
      <c r="P30" s="30">
        <v>2</v>
      </c>
      <c r="Q30" s="81">
        <v>129</v>
      </c>
      <c r="R30" s="173">
        <v>105</v>
      </c>
      <c r="S30" s="158">
        <v>81</v>
      </c>
      <c r="T30" s="158">
        <v>93</v>
      </c>
      <c r="U30" s="158">
        <v>72</v>
      </c>
      <c r="V30" s="159">
        <v>81</v>
      </c>
      <c r="W30" s="155">
        <f>V30*100/Q30</f>
        <v>62.790697674418603</v>
      </c>
      <c r="X30" s="159">
        <v>12</v>
      </c>
      <c r="Y30" s="158">
        <v>10</v>
      </c>
      <c r="Z30" s="159">
        <v>5</v>
      </c>
      <c r="AA30" s="243">
        <v>4</v>
      </c>
      <c r="AB30" s="229"/>
      <c r="AC30" s="195">
        <v>1.8</v>
      </c>
      <c r="AD30" s="82">
        <v>16.7</v>
      </c>
      <c r="AE30" s="80">
        <f t="shared" si="12"/>
        <v>417.5</v>
      </c>
      <c r="AF30" s="80">
        <v>307</v>
      </c>
      <c r="AG30" s="30">
        <v>92</v>
      </c>
      <c r="AH30" s="30">
        <v>140.1</v>
      </c>
      <c r="AI30" s="30">
        <v>20</v>
      </c>
      <c r="AJ30" s="30">
        <v>11</v>
      </c>
      <c r="AK30" s="81">
        <v>97</v>
      </c>
      <c r="AL30" s="173">
        <v>93</v>
      </c>
      <c r="AM30" s="158">
        <v>96</v>
      </c>
      <c r="AN30" s="159">
        <v>9</v>
      </c>
      <c r="AO30" s="159">
        <f t="shared" si="1"/>
        <v>9.2783505154639183</v>
      </c>
      <c r="AP30" s="158">
        <v>84</v>
      </c>
      <c r="AQ30" s="159">
        <v>86</v>
      </c>
      <c r="AR30" s="158">
        <v>80</v>
      </c>
      <c r="AS30" s="160">
        <v>83</v>
      </c>
      <c r="AV30" s="6"/>
    </row>
    <row r="31" spans="2:48" ht="12.65" customHeight="1" x14ac:dyDescent="0.35">
      <c r="B31" s="281"/>
      <c r="C31" s="271"/>
      <c r="D31" s="29" t="s">
        <v>50</v>
      </c>
      <c r="E31" s="29" t="s">
        <v>47</v>
      </c>
      <c r="F31" s="30">
        <v>8</v>
      </c>
      <c r="G31" s="31">
        <v>99</v>
      </c>
      <c r="H31" s="78">
        <v>6.4</v>
      </c>
      <c r="I31" s="79">
        <f t="shared" si="11"/>
        <v>5437.5</v>
      </c>
      <c r="J31" s="80">
        <v>2223</v>
      </c>
      <c r="K31" s="53"/>
      <c r="L31" s="53"/>
      <c r="M31" s="53"/>
      <c r="N31" s="53"/>
      <c r="O31" s="53"/>
      <c r="P31" s="53"/>
      <c r="Q31" s="83"/>
      <c r="R31" s="182"/>
      <c r="S31" s="84"/>
      <c r="T31" s="84"/>
      <c r="U31" s="84"/>
      <c r="V31" s="85"/>
      <c r="W31" s="85"/>
      <c r="X31" s="85"/>
      <c r="Y31" s="84"/>
      <c r="Z31" s="253"/>
      <c r="AA31" s="254"/>
      <c r="AB31" s="232"/>
      <c r="AC31" s="195">
        <v>1.8</v>
      </c>
      <c r="AD31" s="82">
        <v>43.5</v>
      </c>
      <c r="AE31" s="80">
        <f t="shared" si="12"/>
        <v>1087.5</v>
      </c>
      <c r="AF31" s="80">
        <v>271</v>
      </c>
      <c r="AG31" s="30">
        <v>90</v>
      </c>
      <c r="AH31" s="30">
        <v>135.69999999999999</v>
      </c>
      <c r="AI31" s="30">
        <v>22</v>
      </c>
      <c r="AJ31" s="30">
        <v>15</v>
      </c>
      <c r="AK31" s="81">
        <v>86</v>
      </c>
      <c r="AL31" s="173">
        <v>81</v>
      </c>
      <c r="AM31" s="158">
        <v>95</v>
      </c>
      <c r="AN31" s="159">
        <v>23</v>
      </c>
      <c r="AO31" s="159">
        <f t="shared" si="1"/>
        <v>26.744186046511629</v>
      </c>
      <c r="AP31" s="158">
        <v>59</v>
      </c>
      <c r="AQ31" s="159">
        <v>68</v>
      </c>
      <c r="AR31" s="158">
        <v>47</v>
      </c>
      <c r="AS31" s="160">
        <v>55</v>
      </c>
      <c r="AV31" s="6"/>
    </row>
    <row r="32" spans="2:48" ht="12.65" customHeight="1" thickBot="1" x14ac:dyDescent="0.4">
      <c r="B32" s="281"/>
      <c r="C32" s="272"/>
      <c r="D32" s="40" t="s">
        <v>51</v>
      </c>
      <c r="E32" s="40" t="s">
        <v>47</v>
      </c>
      <c r="F32" s="41">
        <v>9</v>
      </c>
      <c r="G32" s="42">
        <v>99</v>
      </c>
      <c r="H32" s="86">
        <v>7.2</v>
      </c>
      <c r="I32" s="87">
        <f t="shared" si="11"/>
        <v>2675</v>
      </c>
      <c r="J32" s="88">
        <v>1448.2</v>
      </c>
      <c r="K32" s="56"/>
      <c r="L32" s="56"/>
      <c r="M32" s="56"/>
      <c r="N32" s="56"/>
      <c r="O32" s="56"/>
      <c r="P32" s="56"/>
      <c r="Q32" s="89"/>
      <c r="R32" s="183"/>
      <c r="S32" s="90"/>
      <c r="T32" s="90"/>
      <c r="U32" s="90"/>
      <c r="V32" s="91"/>
      <c r="W32" s="91"/>
      <c r="X32" s="91"/>
      <c r="Y32" s="90"/>
      <c r="Z32" s="255"/>
      <c r="AA32" s="256"/>
      <c r="AB32" s="233"/>
      <c r="AC32" s="196">
        <v>1.6</v>
      </c>
      <c r="AD32" s="92">
        <v>21.4</v>
      </c>
      <c r="AE32" s="88">
        <f t="shared" si="12"/>
        <v>535</v>
      </c>
      <c r="AF32" s="88">
        <v>292</v>
      </c>
      <c r="AG32" s="41">
        <v>93</v>
      </c>
      <c r="AH32" s="41">
        <v>140.5</v>
      </c>
      <c r="AI32" s="41">
        <v>21</v>
      </c>
      <c r="AJ32" s="41">
        <v>6</v>
      </c>
      <c r="AK32" s="93">
        <v>101</v>
      </c>
      <c r="AL32" s="174">
        <v>97</v>
      </c>
      <c r="AM32" s="161">
        <v>96</v>
      </c>
      <c r="AN32" s="162">
        <v>17</v>
      </c>
      <c r="AO32" s="162">
        <f t="shared" si="1"/>
        <v>16.831683168316832</v>
      </c>
      <c r="AP32" s="161">
        <v>80</v>
      </c>
      <c r="AQ32" s="162">
        <v>79</v>
      </c>
      <c r="AR32" s="161">
        <v>65</v>
      </c>
      <c r="AS32" s="163">
        <v>64</v>
      </c>
    </row>
    <row r="33" spans="2:47" ht="12.65" customHeight="1" x14ac:dyDescent="0.35">
      <c r="B33" s="281"/>
      <c r="C33" s="270">
        <v>7</v>
      </c>
      <c r="D33" s="18" t="s">
        <v>52</v>
      </c>
      <c r="E33" s="18" t="s">
        <v>47</v>
      </c>
      <c r="F33" s="19">
        <v>4</v>
      </c>
      <c r="G33" s="20">
        <v>99</v>
      </c>
      <c r="H33" s="73">
        <v>3.2</v>
      </c>
      <c r="I33" s="75">
        <f t="shared" si="11"/>
        <v>4512.5</v>
      </c>
      <c r="J33" s="75">
        <v>806</v>
      </c>
      <c r="K33" s="19">
        <v>238.8</v>
      </c>
      <c r="L33" s="19">
        <v>0</v>
      </c>
      <c r="M33" s="19">
        <v>94</v>
      </c>
      <c r="N33" s="19">
        <v>143.19</v>
      </c>
      <c r="O33" s="19">
        <v>2</v>
      </c>
      <c r="P33" s="19">
        <v>5</v>
      </c>
      <c r="Q33" s="76">
        <v>132</v>
      </c>
      <c r="R33" s="153">
        <v>106</v>
      </c>
      <c r="S33" s="154">
        <v>80</v>
      </c>
      <c r="T33" s="155">
        <v>101</v>
      </c>
      <c r="U33" s="154">
        <v>77</v>
      </c>
      <c r="V33" s="155">
        <v>66</v>
      </c>
      <c r="W33" s="155">
        <f t="shared" ref="W33:W48" si="13">V33*100/Q33</f>
        <v>50</v>
      </c>
      <c r="X33" s="155">
        <v>36</v>
      </c>
      <c r="Y33" s="154">
        <v>27</v>
      </c>
      <c r="Z33" s="155">
        <v>29</v>
      </c>
      <c r="AA33" s="251">
        <v>22</v>
      </c>
      <c r="AB33" s="234"/>
      <c r="AC33" s="194">
        <v>0.8</v>
      </c>
      <c r="AD33" s="77">
        <v>36.1</v>
      </c>
      <c r="AE33" s="75">
        <f t="shared" si="12"/>
        <v>902.5</v>
      </c>
      <c r="AF33" s="75">
        <v>259</v>
      </c>
      <c r="AG33" s="75">
        <v>93</v>
      </c>
      <c r="AH33" s="19">
        <v>140.30000000000001</v>
      </c>
      <c r="AI33" s="19">
        <v>22</v>
      </c>
      <c r="AJ33" s="19">
        <v>10</v>
      </c>
      <c r="AK33" s="76">
        <v>96</v>
      </c>
      <c r="AL33" s="164">
        <v>93</v>
      </c>
      <c r="AM33" s="154">
        <v>97</v>
      </c>
      <c r="AN33" s="155">
        <v>18</v>
      </c>
      <c r="AO33" s="155">
        <f t="shared" si="1"/>
        <v>18.75</v>
      </c>
      <c r="AP33" s="154">
        <v>75</v>
      </c>
      <c r="AQ33" s="155">
        <v>77</v>
      </c>
      <c r="AR33" s="154">
        <v>69</v>
      </c>
      <c r="AS33" s="156">
        <v>71</v>
      </c>
      <c r="AU33" s="3"/>
    </row>
    <row r="34" spans="2:47" ht="12.65" customHeight="1" x14ac:dyDescent="0.35">
      <c r="B34" s="281"/>
      <c r="C34" s="271"/>
      <c r="D34" s="29" t="s">
        <v>53</v>
      </c>
      <c r="E34" s="29" t="s">
        <v>47</v>
      </c>
      <c r="F34" s="30">
        <v>9</v>
      </c>
      <c r="G34" s="31">
        <v>99</v>
      </c>
      <c r="H34" s="78">
        <v>7.2</v>
      </c>
      <c r="I34" s="80">
        <f t="shared" si="11"/>
        <v>4162.4999999999991</v>
      </c>
      <c r="J34" s="80">
        <v>1006.2</v>
      </c>
      <c r="K34" s="30">
        <v>1232.24</v>
      </c>
      <c r="L34" s="30">
        <v>0</v>
      </c>
      <c r="M34" s="30">
        <v>94</v>
      </c>
      <c r="N34" s="30">
        <v>143.15</v>
      </c>
      <c r="O34" s="30">
        <v>1</v>
      </c>
      <c r="P34" s="30">
        <v>2</v>
      </c>
      <c r="Q34" s="81">
        <v>137</v>
      </c>
      <c r="R34" s="157">
        <v>118</v>
      </c>
      <c r="S34" s="158">
        <v>86</v>
      </c>
      <c r="T34" s="159">
        <v>112</v>
      </c>
      <c r="U34" s="158">
        <v>82</v>
      </c>
      <c r="V34" s="159">
        <v>96</v>
      </c>
      <c r="W34" s="155">
        <f t="shared" si="13"/>
        <v>70.072992700729927</v>
      </c>
      <c r="X34" s="159">
        <v>16</v>
      </c>
      <c r="Y34" s="158">
        <v>12</v>
      </c>
      <c r="Z34" s="159">
        <v>11</v>
      </c>
      <c r="AA34" s="243">
        <v>8</v>
      </c>
      <c r="AB34" s="229"/>
      <c r="AC34" s="195">
        <v>1.8</v>
      </c>
      <c r="AD34" s="82">
        <v>33.299999999999997</v>
      </c>
      <c r="AE34" s="80">
        <f t="shared" si="12"/>
        <v>832.49999999999989</v>
      </c>
      <c r="AF34" s="80">
        <v>280</v>
      </c>
      <c r="AG34" s="80">
        <v>90</v>
      </c>
      <c r="AH34" s="30">
        <v>136.5</v>
      </c>
      <c r="AI34" s="30">
        <v>19</v>
      </c>
      <c r="AJ34" s="30">
        <v>8</v>
      </c>
      <c r="AK34" s="81">
        <v>96</v>
      </c>
      <c r="AL34" s="173">
        <v>94</v>
      </c>
      <c r="AM34" s="158">
        <v>97</v>
      </c>
      <c r="AN34" s="159">
        <v>13</v>
      </c>
      <c r="AO34" s="159">
        <f t="shared" si="1"/>
        <v>13.541666666666666</v>
      </c>
      <c r="AP34" s="158">
        <v>81</v>
      </c>
      <c r="AQ34" s="159">
        <v>84</v>
      </c>
      <c r="AR34" s="158">
        <v>78</v>
      </c>
      <c r="AS34" s="160">
        <v>81</v>
      </c>
    </row>
    <row r="35" spans="2:47" ht="12.65" customHeight="1" x14ac:dyDescent="0.35">
      <c r="B35" s="281"/>
      <c r="C35" s="271"/>
      <c r="D35" s="29" t="s">
        <v>54</v>
      </c>
      <c r="E35" s="29" t="s">
        <v>47</v>
      </c>
      <c r="F35" s="30">
        <v>8</v>
      </c>
      <c r="G35" s="31">
        <v>99</v>
      </c>
      <c r="H35" s="78">
        <v>6.4</v>
      </c>
      <c r="I35" s="80">
        <f t="shared" si="11"/>
        <v>2825</v>
      </c>
      <c r="J35" s="80">
        <v>629.19999999999993</v>
      </c>
      <c r="K35" s="30">
        <v>190.41</v>
      </c>
      <c r="L35" s="30">
        <v>0</v>
      </c>
      <c r="M35" s="30">
        <v>84</v>
      </c>
      <c r="N35" s="30">
        <v>134.4</v>
      </c>
      <c r="O35" s="30">
        <v>10</v>
      </c>
      <c r="P35" s="30">
        <v>16</v>
      </c>
      <c r="Q35" s="81">
        <v>97</v>
      </c>
      <c r="R35" s="157">
        <v>76</v>
      </c>
      <c r="S35" s="158">
        <v>78</v>
      </c>
      <c r="T35" s="159">
        <v>65</v>
      </c>
      <c r="U35" s="158">
        <v>67</v>
      </c>
      <c r="V35" s="159">
        <v>51</v>
      </c>
      <c r="W35" s="155">
        <f t="shared" si="13"/>
        <v>52.577319587628864</v>
      </c>
      <c r="X35" s="159">
        <v>13</v>
      </c>
      <c r="Y35" s="158">
        <v>14</v>
      </c>
      <c r="Z35" s="159">
        <v>6</v>
      </c>
      <c r="AA35" s="243">
        <v>7</v>
      </c>
      <c r="AB35" s="229"/>
      <c r="AC35" s="195">
        <v>1.6</v>
      </c>
      <c r="AD35" s="82">
        <v>22.6</v>
      </c>
      <c r="AE35" s="80">
        <f t="shared" si="12"/>
        <v>565</v>
      </c>
      <c r="AF35" s="80">
        <v>213</v>
      </c>
      <c r="AG35" s="80">
        <v>92</v>
      </c>
      <c r="AH35" s="30">
        <v>139.9</v>
      </c>
      <c r="AI35" s="30">
        <v>19</v>
      </c>
      <c r="AJ35" s="30">
        <v>6</v>
      </c>
      <c r="AK35" s="81">
        <v>100</v>
      </c>
      <c r="AL35" s="173">
        <v>97</v>
      </c>
      <c r="AM35" s="158">
        <v>97</v>
      </c>
      <c r="AN35" s="159">
        <v>34</v>
      </c>
      <c r="AO35" s="159">
        <f t="shared" si="1"/>
        <v>34</v>
      </c>
      <c r="AP35" s="158">
        <v>63</v>
      </c>
      <c r="AQ35" s="159">
        <v>63</v>
      </c>
      <c r="AR35" s="158">
        <v>34</v>
      </c>
      <c r="AS35" s="160">
        <v>34</v>
      </c>
    </row>
    <row r="36" spans="2:47" ht="12.65" customHeight="1" thickBot="1" x14ac:dyDescent="0.4">
      <c r="B36" s="281"/>
      <c r="C36" s="272"/>
      <c r="D36" s="40" t="s">
        <v>55</v>
      </c>
      <c r="E36" s="40" t="s">
        <v>47</v>
      </c>
      <c r="F36" s="41">
        <v>7</v>
      </c>
      <c r="G36" s="42">
        <v>99</v>
      </c>
      <c r="H36" s="86">
        <v>5.6</v>
      </c>
      <c r="I36" s="88">
        <f t="shared" si="11"/>
        <v>1575</v>
      </c>
      <c r="J36" s="88">
        <v>494</v>
      </c>
      <c r="K36" s="41">
        <v>302.13</v>
      </c>
      <c r="L36" s="41">
        <v>0</v>
      </c>
      <c r="M36" s="41">
        <v>94</v>
      </c>
      <c r="N36" s="41">
        <v>140.80000000000001</v>
      </c>
      <c r="O36" s="41">
        <v>5</v>
      </c>
      <c r="P36" s="41">
        <v>1</v>
      </c>
      <c r="Q36" s="93">
        <v>130</v>
      </c>
      <c r="R36" s="176">
        <v>108</v>
      </c>
      <c r="S36" s="177">
        <v>83</v>
      </c>
      <c r="T36" s="178">
        <v>101</v>
      </c>
      <c r="U36" s="177">
        <v>78</v>
      </c>
      <c r="V36" s="178">
        <v>83</v>
      </c>
      <c r="W36" s="179">
        <f t="shared" si="13"/>
        <v>63.846153846153847</v>
      </c>
      <c r="X36" s="178">
        <v>19</v>
      </c>
      <c r="Y36" s="177">
        <v>14</v>
      </c>
      <c r="Z36" s="178">
        <v>14</v>
      </c>
      <c r="AA36" s="252">
        <v>11</v>
      </c>
      <c r="AB36" s="235"/>
      <c r="AC36" s="196">
        <v>1.4</v>
      </c>
      <c r="AD36" s="92">
        <v>12.6</v>
      </c>
      <c r="AE36" s="88">
        <f t="shared" si="12"/>
        <v>315</v>
      </c>
      <c r="AF36" s="88">
        <v>245</v>
      </c>
      <c r="AG36" s="88">
        <v>90</v>
      </c>
      <c r="AH36" s="41">
        <v>137.1</v>
      </c>
      <c r="AI36" s="41">
        <v>23</v>
      </c>
      <c r="AJ36" s="41">
        <v>8</v>
      </c>
      <c r="AK36" s="93">
        <v>93</v>
      </c>
      <c r="AL36" s="174">
        <v>89</v>
      </c>
      <c r="AM36" s="161">
        <v>96</v>
      </c>
      <c r="AN36" s="162">
        <v>31</v>
      </c>
      <c r="AO36" s="162">
        <f t="shared" si="1"/>
        <v>33.333333333333336</v>
      </c>
      <c r="AP36" s="161">
        <v>58</v>
      </c>
      <c r="AQ36" s="162">
        <v>63</v>
      </c>
      <c r="AR36" s="161">
        <v>48</v>
      </c>
      <c r="AS36" s="163">
        <v>51</v>
      </c>
    </row>
    <row r="37" spans="2:47" ht="12.65" customHeight="1" x14ac:dyDescent="0.35">
      <c r="B37" s="281"/>
      <c r="C37" s="270">
        <v>8</v>
      </c>
      <c r="D37" s="18" t="s">
        <v>56</v>
      </c>
      <c r="E37" s="18" t="s">
        <v>47</v>
      </c>
      <c r="F37" s="19">
        <v>7</v>
      </c>
      <c r="G37" s="20">
        <v>99</v>
      </c>
      <c r="H37" s="73">
        <v>5.6</v>
      </c>
      <c r="I37" s="75">
        <f t="shared" si="11"/>
        <v>2150</v>
      </c>
      <c r="J37" s="75">
        <v>452.4</v>
      </c>
      <c r="K37" s="19">
        <v>2774.9</v>
      </c>
      <c r="L37" s="19">
        <v>0</v>
      </c>
      <c r="M37" s="94">
        <v>95</v>
      </c>
      <c r="N37" s="94">
        <v>143.30000000000001</v>
      </c>
      <c r="O37" s="94">
        <v>1</v>
      </c>
      <c r="P37" s="94">
        <v>2</v>
      </c>
      <c r="Q37" s="95">
        <v>137</v>
      </c>
      <c r="R37" s="165">
        <v>117</v>
      </c>
      <c r="S37" s="166">
        <v>85</v>
      </c>
      <c r="T37" s="167">
        <v>105</v>
      </c>
      <c r="U37" s="166">
        <v>77</v>
      </c>
      <c r="V37" s="167">
        <v>94</v>
      </c>
      <c r="W37" s="167">
        <f t="shared" si="13"/>
        <v>68.613138686131393</v>
      </c>
      <c r="X37" s="167">
        <v>11</v>
      </c>
      <c r="Y37" s="166">
        <v>8</v>
      </c>
      <c r="Z37" s="167">
        <v>6</v>
      </c>
      <c r="AA37" s="242">
        <v>4</v>
      </c>
      <c r="AB37" s="228"/>
      <c r="AC37" s="194">
        <v>1.4</v>
      </c>
      <c r="AD37" s="77">
        <v>17.2</v>
      </c>
      <c r="AE37" s="75">
        <f t="shared" si="12"/>
        <v>430</v>
      </c>
      <c r="AF37" s="75">
        <v>258</v>
      </c>
      <c r="AG37" s="19">
        <v>93</v>
      </c>
      <c r="AH37" s="19">
        <v>140.80000000000001</v>
      </c>
      <c r="AI37" s="19">
        <v>20</v>
      </c>
      <c r="AJ37" s="19">
        <v>7</v>
      </c>
      <c r="AK37" s="76">
        <v>102</v>
      </c>
      <c r="AL37" s="164">
        <v>98</v>
      </c>
      <c r="AM37" s="154">
        <v>96</v>
      </c>
      <c r="AN37" s="155">
        <v>6</v>
      </c>
      <c r="AO37" s="155">
        <f t="shared" si="1"/>
        <v>5.882352941176471</v>
      </c>
      <c r="AP37" s="154">
        <v>91</v>
      </c>
      <c r="AQ37" s="155">
        <v>90</v>
      </c>
      <c r="AR37" s="154">
        <v>88</v>
      </c>
      <c r="AS37" s="156">
        <v>87</v>
      </c>
    </row>
    <row r="38" spans="2:47" ht="12.65" customHeight="1" x14ac:dyDescent="0.35">
      <c r="B38" s="281"/>
      <c r="C38" s="271"/>
      <c r="D38" s="29" t="s">
        <v>57</v>
      </c>
      <c r="E38" s="29" t="s">
        <v>47</v>
      </c>
      <c r="F38" s="30">
        <v>8</v>
      </c>
      <c r="G38" s="31">
        <v>99</v>
      </c>
      <c r="H38" s="78">
        <v>6.4</v>
      </c>
      <c r="I38" s="80">
        <f t="shared" si="11"/>
        <v>500</v>
      </c>
      <c r="J38" s="80">
        <v>223.6</v>
      </c>
      <c r="K38" s="30">
        <v>599.35</v>
      </c>
      <c r="L38" s="30">
        <v>0</v>
      </c>
      <c r="M38" s="96">
        <v>93</v>
      </c>
      <c r="N38" s="96">
        <v>140.9</v>
      </c>
      <c r="O38" s="96">
        <v>3</v>
      </c>
      <c r="P38" s="96">
        <v>3</v>
      </c>
      <c r="Q38" s="97">
        <v>131</v>
      </c>
      <c r="R38" s="173">
        <v>111</v>
      </c>
      <c r="S38" s="158">
        <v>85</v>
      </c>
      <c r="T38" s="159">
        <v>101</v>
      </c>
      <c r="U38" s="158">
        <v>77</v>
      </c>
      <c r="V38" s="159">
        <v>89</v>
      </c>
      <c r="W38" s="155">
        <f t="shared" si="13"/>
        <v>67.938931297709928</v>
      </c>
      <c r="X38" s="159">
        <v>13</v>
      </c>
      <c r="Y38" s="158">
        <v>10</v>
      </c>
      <c r="Z38" s="159">
        <v>8</v>
      </c>
      <c r="AA38" s="243">
        <v>6</v>
      </c>
      <c r="AB38" s="229"/>
      <c r="AC38" s="195">
        <v>1.6</v>
      </c>
      <c r="AD38" s="82">
        <v>4</v>
      </c>
      <c r="AE38" s="80">
        <f t="shared" si="12"/>
        <v>100</v>
      </c>
      <c r="AF38" s="80">
        <v>264</v>
      </c>
      <c r="AG38" s="30">
        <v>90</v>
      </c>
      <c r="AH38" s="30">
        <v>136.5</v>
      </c>
      <c r="AI38" s="30">
        <v>23</v>
      </c>
      <c r="AJ38" s="30">
        <v>7</v>
      </c>
      <c r="AK38" s="81">
        <v>94</v>
      </c>
      <c r="AL38" s="173">
        <v>92</v>
      </c>
      <c r="AM38" s="158">
        <v>97</v>
      </c>
      <c r="AN38" s="159">
        <v>9</v>
      </c>
      <c r="AO38" s="159">
        <f t="shared" si="1"/>
        <v>9.5744680851063837</v>
      </c>
      <c r="AP38" s="158">
        <v>83</v>
      </c>
      <c r="AQ38" s="159">
        <v>87</v>
      </c>
      <c r="AR38" s="158">
        <v>74</v>
      </c>
      <c r="AS38" s="160">
        <v>79</v>
      </c>
    </row>
    <row r="39" spans="2:47" ht="12.65" customHeight="1" x14ac:dyDescent="0.35">
      <c r="B39" s="281"/>
      <c r="C39" s="271"/>
      <c r="D39" s="29" t="s">
        <v>58</v>
      </c>
      <c r="E39" s="29" t="s">
        <v>47</v>
      </c>
      <c r="F39" s="30">
        <v>9</v>
      </c>
      <c r="G39" s="31">
        <v>99</v>
      </c>
      <c r="H39" s="78">
        <v>7.2</v>
      </c>
      <c r="I39" s="80">
        <f t="shared" si="11"/>
        <v>362.5</v>
      </c>
      <c r="J39" s="80">
        <v>135.20000000000002</v>
      </c>
      <c r="K39" s="30">
        <v>1098.3</v>
      </c>
      <c r="L39" s="30">
        <v>0</v>
      </c>
      <c r="M39" s="96">
        <v>96</v>
      </c>
      <c r="N39" s="96">
        <v>144.9</v>
      </c>
      <c r="O39" s="96">
        <v>6</v>
      </c>
      <c r="P39" s="96">
        <v>2</v>
      </c>
      <c r="Q39" s="97">
        <v>131</v>
      </c>
      <c r="R39" s="173">
        <v>102</v>
      </c>
      <c r="S39" s="158">
        <v>78</v>
      </c>
      <c r="T39" s="159">
        <v>84</v>
      </c>
      <c r="U39" s="158">
        <v>64</v>
      </c>
      <c r="V39" s="159">
        <v>70</v>
      </c>
      <c r="W39" s="155">
        <f t="shared" si="13"/>
        <v>53.435114503816791</v>
      </c>
      <c r="X39" s="159">
        <v>14</v>
      </c>
      <c r="Y39" s="158">
        <v>11</v>
      </c>
      <c r="Z39" s="159">
        <v>8</v>
      </c>
      <c r="AA39" s="243">
        <v>6</v>
      </c>
      <c r="AB39" s="229"/>
      <c r="AC39" s="195">
        <v>1.8</v>
      </c>
      <c r="AD39" s="82">
        <v>2.9</v>
      </c>
      <c r="AE39" s="80">
        <f t="shared" si="12"/>
        <v>72.5</v>
      </c>
      <c r="AF39" s="80">
        <v>292</v>
      </c>
      <c r="AG39" s="30">
        <v>90</v>
      </c>
      <c r="AH39" s="30">
        <v>136.9</v>
      </c>
      <c r="AI39" s="30">
        <v>20</v>
      </c>
      <c r="AJ39" s="30">
        <v>6</v>
      </c>
      <c r="AK39" s="81">
        <v>100</v>
      </c>
      <c r="AL39" s="173">
        <v>97</v>
      </c>
      <c r="AM39" s="158">
        <v>97</v>
      </c>
      <c r="AN39" s="159">
        <v>11</v>
      </c>
      <c r="AO39" s="159">
        <f t="shared" si="1"/>
        <v>11</v>
      </c>
      <c r="AP39" s="158">
        <v>85</v>
      </c>
      <c r="AQ39" s="159">
        <v>85</v>
      </c>
      <c r="AR39" s="158">
        <v>66</v>
      </c>
      <c r="AS39" s="160">
        <v>67</v>
      </c>
    </row>
    <row r="40" spans="2:47" ht="12.65" customHeight="1" thickBot="1" x14ac:dyDescent="0.4">
      <c r="B40" s="281"/>
      <c r="C40" s="272"/>
      <c r="D40" s="40" t="s">
        <v>59</v>
      </c>
      <c r="E40" s="40" t="s">
        <v>47</v>
      </c>
      <c r="F40" s="41">
        <v>7</v>
      </c>
      <c r="G40" s="42">
        <v>99</v>
      </c>
      <c r="H40" s="86">
        <v>5.6</v>
      </c>
      <c r="I40" s="88">
        <f t="shared" si="11"/>
        <v>350</v>
      </c>
      <c r="J40" s="88">
        <v>75.399999999999991</v>
      </c>
      <c r="K40" s="41">
        <v>481.54</v>
      </c>
      <c r="L40" s="41">
        <v>0</v>
      </c>
      <c r="M40" s="98">
        <v>96</v>
      </c>
      <c r="N40" s="98">
        <v>145.1</v>
      </c>
      <c r="O40" s="98">
        <v>2</v>
      </c>
      <c r="P40" s="98">
        <v>2</v>
      </c>
      <c r="Q40" s="99">
        <v>137</v>
      </c>
      <c r="R40" s="174">
        <v>107</v>
      </c>
      <c r="S40" s="161">
        <v>78</v>
      </c>
      <c r="T40" s="162">
        <v>86</v>
      </c>
      <c r="U40" s="161">
        <v>63</v>
      </c>
      <c r="V40" s="162">
        <v>75</v>
      </c>
      <c r="W40" s="171">
        <f t="shared" si="13"/>
        <v>54.744525547445257</v>
      </c>
      <c r="X40" s="162">
        <v>11</v>
      </c>
      <c r="Y40" s="161">
        <v>8</v>
      </c>
      <c r="Z40" s="162">
        <v>4</v>
      </c>
      <c r="AA40" s="244">
        <v>3</v>
      </c>
      <c r="AB40" s="230"/>
      <c r="AC40" s="196">
        <v>1.4</v>
      </c>
      <c r="AD40" s="92">
        <v>2.8</v>
      </c>
      <c r="AE40" s="88">
        <f t="shared" si="12"/>
        <v>70</v>
      </c>
      <c r="AF40" s="88">
        <v>295</v>
      </c>
      <c r="AG40" s="41">
        <v>82</v>
      </c>
      <c r="AH40" s="41">
        <v>124.2</v>
      </c>
      <c r="AI40" s="41">
        <v>21</v>
      </c>
      <c r="AJ40" s="41">
        <v>13</v>
      </c>
      <c r="AK40" s="93">
        <v>81</v>
      </c>
      <c r="AL40" s="174">
        <v>77</v>
      </c>
      <c r="AM40" s="161">
        <v>96</v>
      </c>
      <c r="AN40" s="162">
        <v>12</v>
      </c>
      <c r="AO40" s="162">
        <f t="shared" si="1"/>
        <v>14.814814814814815</v>
      </c>
      <c r="AP40" s="161">
        <v>65</v>
      </c>
      <c r="AQ40" s="162">
        <v>81</v>
      </c>
      <c r="AR40" s="161">
        <v>57</v>
      </c>
      <c r="AS40" s="163">
        <v>70</v>
      </c>
    </row>
    <row r="41" spans="2:47" ht="12.65" customHeight="1" x14ac:dyDescent="0.35">
      <c r="B41" s="281"/>
      <c r="C41" s="270">
        <v>9</v>
      </c>
      <c r="D41" s="18" t="s">
        <v>60</v>
      </c>
      <c r="E41" s="18" t="s">
        <v>47</v>
      </c>
      <c r="F41" s="19">
        <v>10</v>
      </c>
      <c r="G41" s="20">
        <v>99</v>
      </c>
      <c r="H41" s="73">
        <v>8</v>
      </c>
      <c r="I41" s="75">
        <f t="shared" si="11"/>
        <v>5937.5</v>
      </c>
      <c r="J41" s="75">
        <v>1190.8</v>
      </c>
      <c r="K41" s="19">
        <v>2586.2600000000002</v>
      </c>
      <c r="L41" s="19">
        <v>0</v>
      </c>
      <c r="M41" s="75">
        <v>92</v>
      </c>
      <c r="N41" s="75">
        <v>139.1</v>
      </c>
      <c r="O41" s="75">
        <v>7</v>
      </c>
      <c r="P41" s="75">
        <v>8</v>
      </c>
      <c r="Q41" s="100">
        <v>117</v>
      </c>
      <c r="R41" s="153">
        <v>98</v>
      </c>
      <c r="S41" s="154">
        <v>83</v>
      </c>
      <c r="T41" s="155">
        <v>90</v>
      </c>
      <c r="U41" s="154">
        <v>77</v>
      </c>
      <c r="V41" s="155">
        <v>76</v>
      </c>
      <c r="W41" s="155">
        <f t="shared" si="13"/>
        <v>64.957264957264954</v>
      </c>
      <c r="X41" s="155">
        <v>13</v>
      </c>
      <c r="Y41" s="154">
        <v>11</v>
      </c>
      <c r="Z41" s="155">
        <v>8</v>
      </c>
      <c r="AA41" s="251">
        <v>7</v>
      </c>
      <c r="AB41" s="234"/>
      <c r="AC41" s="194">
        <v>2</v>
      </c>
      <c r="AD41" s="77">
        <v>47.5</v>
      </c>
      <c r="AE41" s="75">
        <f t="shared" si="12"/>
        <v>1187.5</v>
      </c>
      <c r="AF41" s="75">
        <v>304</v>
      </c>
      <c r="AG41" s="75">
        <v>92</v>
      </c>
      <c r="AH41" s="19">
        <v>139.6</v>
      </c>
      <c r="AI41" s="19">
        <v>24</v>
      </c>
      <c r="AJ41" s="19">
        <v>9</v>
      </c>
      <c r="AK41" s="76">
        <v>93</v>
      </c>
      <c r="AL41" s="164">
        <v>89</v>
      </c>
      <c r="AM41" s="154">
        <v>96</v>
      </c>
      <c r="AN41" s="155">
        <v>5</v>
      </c>
      <c r="AO41" s="155">
        <f t="shared" si="1"/>
        <v>5.376344086021505</v>
      </c>
      <c r="AP41" s="154">
        <v>84</v>
      </c>
      <c r="AQ41" s="155">
        <v>90</v>
      </c>
      <c r="AR41" s="154">
        <v>80</v>
      </c>
      <c r="AS41" s="156">
        <v>86</v>
      </c>
    </row>
    <row r="42" spans="2:47" ht="12.65" customHeight="1" x14ac:dyDescent="0.35">
      <c r="B42" s="281"/>
      <c r="C42" s="271"/>
      <c r="D42" s="29" t="s">
        <v>61</v>
      </c>
      <c r="E42" s="29" t="s">
        <v>47</v>
      </c>
      <c r="F42" s="30">
        <v>9</v>
      </c>
      <c r="G42" s="31">
        <v>99</v>
      </c>
      <c r="H42" s="78">
        <v>7.2</v>
      </c>
      <c r="I42" s="80">
        <f t="shared" si="11"/>
        <v>4787.4999999999991</v>
      </c>
      <c r="J42" s="80">
        <v>1235</v>
      </c>
      <c r="K42" s="30">
        <v>1325.13</v>
      </c>
      <c r="L42" s="30">
        <v>0</v>
      </c>
      <c r="M42" s="30">
        <v>93</v>
      </c>
      <c r="N42" s="30">
        <v>141</v>
      </c>
      <c r="O42" s="30">
        <v>3</v>
      </c>
      <c r="P42" s="30">
        <v>7</v>
      </c>
      <c r="Q42" s="81">
        <v>125</v>
      </c>
      <c r="R42" s="157">
        <v>96</v>
      </c>
      <c r="S42" s="158">
        <v>77</v>
      </c>
      <c r="T42" s="159">
        <v>92</v>
      </c>
      <c r="U42" s="158">
        <v>73</v>
      </c>
      <c r="V42" s="159">
        <v>73</v>
      </c>
      <c r="W42" s="155">
        <f t="shared" si="13"/>
        <v>58.4</v>
      </c>
      <c r="X42" s="159">
        <v>18</v>
      </c>
      <c r="Y42" s="158">
        <v>15</v>
      </c>
      <c r="Z42" s="159">
        <v>13</v>
      </c>
      <c r="AA42" s="243">
        <v>10</v>
      </c>
      <c r="AB42" s="229"/>
      <c r="AC42" s="195">
        <v>1.8</v>
      </c>
      <c r="AD42" s="82">
        <v>38.299999999999997</v>
      </c>
      <c r="AE42" s="80">
        <f t="shared" si="12"/>
        <v>957.49999999999989</v>
      </c>
      <c r="AF42" s="80">
        <v>276</v>
      </c>
      <c r="AG42" s="80">
        <v>94</v>
      </c>
      <c r="AH42" s="30">
        <v>142.9</v>
      </c>
      <c r="AI42" s="30">
        <v>19</v>
      </c>
      <c r="AJ42" s="30">
        <v>5</v>
      </c>
      <c r="AK42" s="81">
        <v>108</v>
      </c>
      <c r="AL42" s="173">
        <v>104</v>
      </c>
      <c r="AM42" s="158">
        <v>97</v>
      </c>
      <c r="AN42" s="159">
        <v>11</v>
      </c>
      <c r="AO42" s="159">
        <f t="shared" si="1"/>
        <v>10.185185185185185</v>
      </c>
      <c r="AP42" s="158">
        <v>94</v>
      </c>
      <c r="AQ42" s="159">
        <v>87</v>
      </c>
      <c r="AR42" s="158">
        <v>88</v>
      </c>
      <c r="AS42" s="160">
        <v>81</v>
      </c>
    </row>
    <row r="43" spans="2:47" ht="12.65" customHeight="1" x14ac:dyDescent="0.35">
      <c r="B43" s="281"/>
      <c r="C43" s="271"/>
      <c r="D43" s="29" t="s">
        <v>62</v>
      </c>
      <c r="E43" s="29" t="s">
        <v>47</v>
      </c>
      <c r="F43" s="30">
        <v>8</v>
      </c>
      <c r="G43" s="31">
        <v>99</v>
      </c>
      <c r="H43" s="78">
        <v>6.4</v>
      </c>
      <c r="I43" s="80">
        <f t="shared" si="11"/>
        <v>5787.5</v>
      </c>
      <c r="J43" s="80">
        <v>1058.2</v>
      </c>
      <c r="K43" s="30">
        <v>2816.41</v>
      </c>
      <c r="L43" s="30">
        <v>0</v>
      </c>
      <c r="M43" s="30">
        <v>94</v>
      </c>
      <c r="N43" s="30">
        <v>142.6</v>
      </c>
      <c r="O43" s="30">
        <v>2</v>
      </c>
      <c r="P43" s="30">
        <v>2</v>
      </c>
      <c r="Q43" s="81">
        <v>135</v>
      </c>
      <c r="R43" s="157">
        <v>114</v>
      </c>
      <c r="S43" s="158">
        <v>85</v>
      </c>
      <c r="T43" s="159">
        <v>108</v>
      </c>
      <c r="U43" s="158">
        <v>80</v>
      </c>
      <c r="V43" s="159">
        <v>96</v>
      </c>
      <c r="W43" s="155">
        <f t="shared" si="13"/>
        <v>71.111111111111114</v>
      </c>
      <c r="X43" s="159">
        <v>12</v>
      </c>
      <c r="Y43" s="158">
        <v>9</v>
      </c>
      <c r="Z43" s="159">
        <v>7</v>
      </c>
      <c r="AA43" s="243">
        <v>5</v>
      </c>
      <c r="AB43" s="229"/>
      <c r="AC43" s="195">
        <v>1.8</v>
      </c>
      <c r="AD43" s="82">
        <v>46.3</v>
      </c>
      <c r="AE43" s="80">
        <f t="shared" si="12"/>
        <v>1157.5</v>
      </c>
      <c r="AF43" s="80">
        <v>276</v>
      </c>
      <c r="AG43" s="80">
        <v>92</v>
      </c>
      <c r="AH43" s="30">
        <v>139.80000000000001</v>
      </c>
      <c r="AI43" s="30">
        <v>19</v>
      </c>
      <c r="AJ43" s="30">
        <v>8</v>
      </c>
      <c r="AK43" s="81">
        <v>101</v>
      </c>
      <c r="AL43" s="173">
        <v>98</v>
      </c>
      <c r="AM43" s="158">
        <v>97</v>
      </c>
      <c r="AN43" s="159">
        <v>9</v>
      </c>
      <c r="AO43" s="159">
        <f t="shared" si="1"/>
        <v>8.9108910891089117</v>
      </c>
      <c r="AP43" s="158">
        <v>89</v>
      </c>
      <c r="AQ43" s="159">
        <v>88</v>
      </c>
      <c r="AR43" s="158">
        <v>82</v>
      </c>
      <c r="AS43" s="160">
        <v>81</v>
      </c>
    </row>
    <row r="44" spans="2:47" ht="12.65" customHeight="1" thickBot="1" x14ac:dyDescent="0.4">
      <c r="B44" s="281"/>
      <c r="C44" s="272"/>
      <c r="D44" s="40" t="s">
        <v>63</v>
      </c>
      <c r="E44" s="40" t="s">
        <v>47</v>
      </c>
      <c r="F44" s="41">
        <v>8</v>
      </c>
      <c r="G44" s="42">
        <v>99</v>
      </c>
      <c r="H44" s="86">
        <v>6.4</v>
      </c>
      <c r="I44" s="88">
        <f t="shared" si="11"/>
        <v>14312.5</v>
      </c>
      <c r="J44" s="88">
        <v>2605.2000000000003</v>
      </c>
      <c r="K44" s="41">
        <v>3703.17</v>
      </c>
      <c r="L44" s="41">
        <v>0</v>
      </c>
      <c r="M44" s="41">
        <v>93</v>
      </c>
      <c r="N44" s="41">
        <v>140.30000000000001</v>
      </c>
      <c r="O44" s="41">
        <v>4</v>
      </c>
      <c r="P44" s="41">
        <v>8</v>
      </c>
      <c r="Q44" s="93">
        <v>121</v>
      </c>
      <c r="R44" s="176">
        <v>107</v>
      </c>
      <c r="S44" s="177">
        <v>88</v>
      </c>
      <c r="T44" s="178">
        <v>99</v>
      </c>
      <c r="U44" s="177">
        <v>81</v>
      </c>
      <c r="V44" s="178">
        <v>71</v>
      </c>
      <c r="W44" s="179">
        <f t="shared" si="13"/>
        <v>58.67768595041322</v>
      </c>
      <c r="X44" s="178">
        <v>28</v>
      </c>
      <c r="Y44" s="177">
        <v>23</v>
      </c>
      <c r="Z44" s="178">
        <v>21</v>
      </c>
      <c r="AA44" s="252">
        <v>17</v>
      </c>
      <c r="AB44" s="235"/>
      <c r="AC44" s="196">
        <v>1.6</v>
      </c>
      <c r="AD44" s="92">
        <v>114.5</v>
      </c>
      <c r="AE44" s="88">
        <f t="shared" si="12"/>
        <v>2862.5</v>
      </c>
      <c r="AF44" s="88">
        <v>291</v>
      </c>
      <c r="AG44" s="41">
        <v>90</v>
      </c>
      <c r="AH44" s="41">
        <v>136.80000000000001</v>
      </c>
      <c r="AI44" s="41">
        <v>17</v>
      </c>
      <c r="AJ44" s="41">
        <v>12</v>
      </c>
      <c r="AK44" s="93">
        <v>96</v>
      </c>
      <c r="AL44" s="174">
        <v>91</v>
      </c>
      <c r="AM44" s="161">
        <v>95</v>
      </c>
      <c r="AN44" s="162">
        <v>11</v>
      </c>
      <c r="AO44" s="162">
        <f t="shared" si="1"/>
        <v>11.458333333333334</v>
      </c>
      <c r="AP44" s="161">
        <v>80</v>
      </c>
      <c r="AQ44" s="162">
        <v>84</v>
      </c>
      <c r="AR44" s="161">
        <v>73</v>
      </c>
      <c r="AS44" s="163">
        <v>76</v>
      </c>
    </row>
    <row r="45" spans="2:47" ht="12.65" customHeight="1" x14ac:dyDescent="0.35">
      <c r="B45" s="281"/>
      <c r="C45" s="270">
        <v>10</v>
      </c>
      <c r="D45" s="18" t="s">
        <v>64</v>
      </c>
      <c r="E45" s="18" t="s">
        <v>47</v>
      </c>
      <c r="F45" s="19">
        <v>9</v>
      </c>
      <c r="G45" s="20">
        <v>99</v>
      </c>
      <c r="H45" s="73">
        <v>7.2</v>
      </c>
      <c r="I45" s="75">
        <f t="shared" si="11"/>
        <v>2262.5000000000005</v>
      </c>
      <c r="J45" s="75">
        <v>379.59999999999997</v>
      </c>
      <c r="K45" s="19">
        <v>414.12</v>
      </c>
      <c r="L45" s="19">
        <v>0</v>
      </c>
      <c r="M45" s="19">
        <v>94</v>
      </c>
      <c r="N45" s="19">
        <v>142.30000000000001</v>
      </c>
      <c r="O45" s="19">
        <v>10</v>
      </c>
      <c r="P45" s="19">
        <v>4</v>
      </c>
      <c r="Q45" s="76">
        <v>122</v>
      </c>
      <c r="R45" s="165">
        <v>92</v>
      </c>
      <c r="S45" s="166">
        <v>76</v>
      </c>
      <c r="T45" s="167">
        <v>82</v>
      </c>
      <c r="U45" s="166">
        <v>67</v>
      </c>
      <c r="V45" s="167">
        <v>73</v>
      </c>
      <c r="W45" s="167">
        <f t="shared" si="13"/>
        <v>59.83606557377049</v>
      </c>
      <c r="X45" s="167">
        <v>9</v>
      </c>
      <c r="Y45" s="166">
        <v>8</v>
      </c>
      <c r="Z45" s="167">
        <v>3</v>
      </c>
      <c r="AA45" s="242">
        <v>3</v>
      </c>
      <c r="AB45" s="228"/>
      <c r="AC45" s="194">
        <v>1.8</v>
      </c>
      <c r="AD45" s="77">
        <v>18.100000000000001</v>
      </c>
      <c r="AE45" s="75">
        <f t="shared" si="12"/>
        <v>452.50000000000006</v>
      </c>
      <c r="AF45" s="75">
        <v>290</v>
      </c>
      <c r="AG45" s="19">
        <v>90</v>
      </c>
      <c r="AH45" s="19">
        <v>136.1</v>
      </c>
      <c r="AI45" s="19">
        <v>19</v>
      </c>
      <c r="AJ45" s="19">
        <v>8</v>
      </c>
      <c r="AK45" s="76">
        <v>98</v>
      </c>
      <c r="AL45" s="164">
        <v>95</v>
      </c>
      <c r="AM45" s="154">
        <v>97</v>
      </c>
      <c r="AN45" s="155">
        <v>7</v>
      </c>
      <c r="AO45" s="155">
        <f t="shared" si="1"/>
        <v>7.1428571428571432</v>
      </c>
      <c r="AP45" s="154">
        <v>88</v>
      </c>
      <c r="AQ45" s="155">
        <v>90</v>
      </c>
      <c r="AR45" s="154">
        <v>83</v>
      </c>
      <c r="AS45" s="156">
        <v>85</v>
      </c>
    </row>
    <row r="46" spans="2:47" ht="12.65" customHeight="1" x14ac:dyDescent="0.35">
      <c r="B46" s="281"/>
      <c r="C46" s="271"/>
      <c r="D46" s="29" t="s">
        <v>65</v>
      </c>
      <c r="E46" s="29" t="s">
        <v>47</v>
      </c>
      <c r="F46" s="30">
        <v>8</v>
      </c>
      <c r="G46" s="31">
        <v>99</v>
      </c>
      <c r="H46" s="78">
        <v>6.4</v>
      </c>
      <c r="I46" s="80">
        <f t="shared" si="11"/>
        <v>1625</v>
      </c>
      <c r="J46" s="80">
        <v>223.6</v>
      </c>
      <c r="K46" s="30">
        <v>423.09</v>
      </c>
      <c r="L46" s="30">
        <v>0</v>
      </c>
      <c r="M46" s="30">
        <v>95</v>
      </c>
      <c r="N46" s="30">
        <v>143.5</v>
      </c>
      <c r="O46" s="30">
        <v>10</v>
      </c>
      <c r="P46" s="30">
        <v>4</v>
      </c>
      <c r="Q46" s="81">
        <v>122</v>
      </c>
      <c r="R46" s="173">
        <v>89</v>
      </c>
      <c r="S46" s="158">
        <v>73</v>
      </c>
      <c r="T46" s="159">
        <v>79</v>
      </c>
      <c r="U46" s="158">
        <v>65</v>
      </c>
      <c r="V46" s="159">
        <v>64</v>
      </c>
      <c r="W46" s="155">
        <f t="shared" si="13"/>
        <v>52.459016393442624</v>
      </c>
      <c r="X46" s="159">
        <v>15</v>
      </c>
      <c r="Y46" s="158">
        <v>12</v>
      </c>
      <c r="Z46" s="159">
        <v>3</v>
      </c>
      <c r="AA46" s="243">
        <v>2</v>
      </c>
      <c r="AB46" s="229"/>
      <c r="AC46" s="195">
        <v>1.6</v>
      </c>
      <c r="AD46" s="82">
        <v>13</v>
      </c>
      <c r="AE46" s="80">
        <f t="shared" si="12"/>
        <v>325</v>
      </c>
      <c r="AF46" s="80">
        <v>293</v>
      </c>
      <c r="AG46" s="30">
        <v>93</v>
      </c>
      <c r="AH46" s="30">
        <v>141.6</v>
      </c>
      <c r="AI46" s="30">
        <v>21</v>
      </c>
      <c r="AJ46" s="30">
        <v>7</v>
      </c>
      <c r="AK46" s="81">
        <v>102</v>
      </c>
      <c r="AL46" s="173">
        <v>98</v>
      </c>
      <c r="AM46" s="158">
        <v>97</v>
      </c>
      <c r="AN46" s="159">
        <v>7</v>
      </c>
      <c r="AO46" s="159">
        <f t="shared" si="1"/>
        <v>6.8627450980392153</v>
      </c>
      <c r="AP46" s="158">
        <v>91</v>
      </c>
      <c r="AQ46" s="159">
        <v>89</v>
      </c>
      <c r="AR46" s="158">
        <v>84</v>
      </c>
      <c r="AS46" s="160">
        <v>83</v>
      </c>
    </row>
    <row r="47" spans="2:47" ht="12.65" customHeight="1" x14ac:dyDescent="0.35">
      <c r="B47" s="281"/>
      <c r="C47" s="271"/>
      <c r="D47" s="29" t="s">
        <v>66</v>
      </c>
      <c r="E47" s="29" t="s">
        <v>47</v>
      </c>
      <c r="F47" s="30">
        <v>7</v>
      </c>
      <c r="G47" s="31">
        <v>99</v>
      </c>
      <c r="H47" s="78">
        <v>5.6</v>
      </c>
      <c r="I47" s="80">
        <f t="shared" si="11"/>
        <v>1500</v>
      </c>
      <c r="J47" s="80">
        <v>390</v>
      </c>
      <c r="K47" s="30">
        <v>514.46</v>
      </c>
      <c r="L47" s="30">
        <v>0</v>
      </c>
      <c r="M47" s="30">
        <v>93</v>
      </c>
      <c r="N47" s="30">
        <v>140.4</v>
      </c>
      <c r="O47" s="30">
        <v>7</v>
      </c>
      <c r="P47" s="30">
        <v>7</v>
      </c>
      <c r="Q47" s="81">
        <v>119</v>
      </c>
      <c r="R47" s="173">
        <v>101</v>
      </c>
      <c r="S47" s="158">
        <v>85</v>
      </c>
      <c r="T47" s="159">
        <v>95</v>
      </c>
      <c r="U47" s="158">
        <v>80</v>
      </c>
      <c r="V47" s="159">
        <v>83</v>
      </c>
      <c r="W47" s="155">
        <f t="shared" si="13"/>
        <v>69.747899159663859</v>
      </c>
      <c r="X47" s="159">
        <v>12</v>
      </c>
      <c r="Y47" s="158">
        <v>10</v>
      </c>
      <c r="Z47" s="159">
        <v>8</v>
      </c>
      <c r="AA47" s="243">
        <v>7</v>
      </c>
      <c r="AB47" s="229"/>
      <c r="AC47" s="195">
        <v>1.4</v>
      </c>
      <c r="AD47" s="82">
        <v>12</v>
      </c>
      <c r="AE47" s="80">
        <f t="shared" si="12"/>
        <v>300</v>
      </c>
      <c r="AF47" s="80">
        <v>292</v>
      </c>
      <c r="AG47" s="30">
        <v>92</v>
      </c>
      <c r="AH47" s="30">
        <v>139.4</v>
      </c>
      <c r="AI47" s="30">
        <v>21</v>
      </c>
      <c r="AJ47" s="30">
        <v>10</v>
      </c>
      <c r="AK47" s="81">
        <v>96</v>
      </c>
      <c r="AL47" s="173">
        <v>94</v>
      </c>
      <c r="AM47" s="158">
        <v>98</v>
      </c>
      <c r="AN47" s="159">
        <v>8</v>
      </c>
      <c r="AO47" s="159">
        <f t="shared" si="1"/>
        <v>8.3333333333333339</v>
      </c>
      <c r="AP47" s="158">
        <v>86</v>
      </c>
      <c r="AQ47" s="159">
        <v>89</v>
      </c>
      <c r="AR47" s="158">
        <v>81</v>
      </c>
      <c r="AS47" s="160">
        <v>84</v>
      </c>
    </row>
    <row r="48" spans="2:47" ht="12.65" customHeight="1" thickBot="1" x14ac:dyDescent="0.4">
      <c r="B48" s="281"/>
      <c r="C48" s="272"/>
      <c r="D48" s="40" t="s">
        <v>67</v>
      </c>
      <c r="E48" s="40" t="s">
        <v>47</v>
      </c>
      <c r="F48" s="41">
        <v>8</v>
      </c>
      <c r="G48" s="42">
        <v>99</v>
      </c>
      <c r="H48" s="86">
        <v>6.4</v>
      </c>
      <c r="I48" s="88">
        <f t="shared" si="11"/>
        <v>2387.5000000000005</v>
      </c>
      <c r="J48" s="88">
        <v>681.19999999999993</v>
      </c>
      <c r="K48" s="41">
        <v>1038.78</v>
      </c>
      <c r="L48" s="41">
        <v>0</v>
      </c>
      <c r="M48" s="41">
        <v>92</v>
      </c>
      <c r="N48" s="41">
        <v>139.1</v>
      </c>
      <c r="O48" s="41">
        <v>5</v>
      </c>
      <c r="P48" s="41">
        <v>5</v>
      </c>
      <c r="Q48" s="93">
        <v>121</v>
      </c>
      <c r="R48" s="174">
        <v>100</v>
      </c>
      <c r="S48" s="161">
        <v>83</v>
      </c>
      <c r="T48" s="162">
        <v>93</v>
      </c>
      <c r="U48" s="161">
        <v>77</v>
      </c>
      <c r="V48" s="162">
        <v>81</v>
      </c>
      <c r="W48" s="171">
        <f t="shared" si="13"/>
        <v>66.942148760330582</v>
      </c>
      <c r="X48" s="162">
        <v>13</v>
      </c>
      <c r="Y48" s="161">
        <v>10</v>
      </c>
      <c r="Z48" s="162">
        <v>8</v>
      </c>
      <c r="AA48" s="244">
        <v>7</v>
      </c>
      <c r="AB48" s="230"/>
      <c r="AC48" s="196">
        <v>1.6</v>
      </c>
      <c r="AD48" s="92">
        <v>19.100000000000001</v>
      </c>
      <c r="AE48" s="88">
        <f t="shared" si="12"/>
        <v>477.50000000000006</v>
      </c>
      <c r="AF48" s="88">
        <v>259</v>
      </c>
      <c r="AG48" s="41">
        <v>90</v>
      </c>
      <c r="AH48" s="41">
        <v>136.1</v>
      </c>
      <c r="AI48" s="41">
        <v>21</v>
      </c>
      <c r="AJ48" s="41">
        <v>10</v>
      </c>
      <c r="AK48" s="93">
        <v>92</v>
      </c>
      <c r="AL48" s="174">
        <v>89</v>
      </c>
      <c r="AM48" s="161">
        <v>97</v>
      </c>
      <c r="AN48" s="162">
        <v>7</v>
      </c>
      <c r="AO48" s="162">
        <f t="shared" si="1"/>
        <v>7.6086956521739131</v>
      </c>
      <c r="AP48" s="161">
        <v>83</v>
      </c>
      <c r="AQ48" s="162">
        <v>90</v>
      </c>
      <c r="AR48" s="161">
        <v>78</v>
      </c>
      <c r="AS48" s="163">
        <v>85</v>
      </c>
    </row>
    <row r="49" spans="2:45" ht="12.65" customHeight="1" x14ac:dyDescent="0.35">
      <c r="B49" s="281"/>
      <c r="C49" s="270">
        <v>11</v>
      </c>
      <c r="D49" s="18" t="s">
        <v>68</v>
      </c>
      <c r="E49" s="18" t="s">
        <v>47</v>
      </c>
      <c r="F49" s="19">
        <v>10</v>
      </c>
      <c r="G49" s="20">
        <v>99</v>
      </c>
      <c r="H49" s="101">
        <v>8</v>
      </c>
      <c r="I49" s="75">
        <f t="shared" si="11"/>
        <v>5112.5</v>
      </c>
      <c r="J49" s="74">
        <v>821.6</v>
      </c>
      <c r="K49" s="102"/>
      <c r="L49" s="102"/>
      <c r="M49" s="103"/>
      <c r="N49" s="103"/>
      <c r="O49" s="103"/>
      <c r="P49" s="103"/>
      <c r="Q49" s="104"/>
      <c r="R49" s="136"/>
      <c r="S49" s="134"/>
      <c r="T49" s="135"/>
      <c r="U49" s="134"/>
      <c r="V49" s="135"/>
      <c r="W49" s="135"/>
      <c r="X49" s="135"/>
      <c r="Y49" s="134"/>
      <c r="Z49" s="257"/>
      <c r="AA49" s="258"/>
      <c r="AB49" s="237"/>
      <c r="AC49" s="194">
        <v>2</v>
      </c>
      <c r="AD49" s="77">
        <v>40.9</v>
      </c>
      <c r="AE49" s="75">
        <f t="shared" si="12"/>
        <v>1022.5</v>
      </c>
      <c r="AF49" s="75">
        <v>282</v>
      </c>
      <c r="AG49" s="19">
        <v>94</v>
      </c>
      <c r="AH49" s="19">
        <v>142.6</v>
      </c>
      <c r="AI49" s="19">
        <v>23</v>
      </c>
      <c r="AJ49" s="19">
        <v>5</v>
      </c>
      <c r="AK49" s="76">
        <v>101</v>
      </c>
      <c r="AL49" s="164">
        <v>99</v>
      </c>
      <c r="AM49" s="154">
        <v>98</v>
      </c>
      <c r="AN49" s="155">
        <v>7</v>
      </c>
      <c r="AO49" s="155">
        <f t="shared" si="1"/>
        <v>6.9306930693069306</v>
      </c>
      <c r="AP49" s="154">
        <v>91</v>
      </c>
      <c r="AQ49" s="155">
        <v>90</v>
      </c>
      <c r="AR49" s="154">
        <v>88</v>
      </c>
      <c r="AS49" s="156">
        <v>87</v>
      </c>
    </row>
    <row r="50" spans="2:45" ht="12.65" customHeight="1" x14ac:dyDescent="0.35">
      <c r="B50" s="281"/>
      <c r="C50" s="271"/>
      <c r="D50" s="29" t="s">
        <v>69</v>
      </c>
      <c r="E50" s="29" t="s">
        <v>47</v>
      </c>
      <c r="F50" s="30">
        <v>10</v>
      </c>
      <c r="G50" s="31">
        <v>99</v>
      </c>
      <c r="H50" s="105">
        <v>8</v>
      </c>
      <c r="I50" s="80">
        <f t="shared" si="11"/>
        <v>7325</v>
      </c>
      <c r="J50" s="79">
        <v>777.4</v>
      </c>
      <c r="K50" s="106"/>
      <c r="L50" s="106"/>
      <c r="M50" s="84"/>
      <c r="N50" s="84"/>
      <c r="O50" s="84"/>
      <c r="P50" s="84"/>
      <c r="Q50" s="83"/>
      <c r="R50" s="137"/>
      <c r="S50" s="107"/>
      <c r="T50" s="108"/>
      <c r="U50" s="107"/>
      <c r="V50" s="108"/>
      <c r="W50" s="108"/>
      <c r="X50" s="108"/>
      <c r="Y50" s="107"/>
      <c r="Z50" s="259"/>
      <c r="AA50" s="260"/>
      <c r="AB50" s="238"/>
      <c r="AC50" s="195">
        <v>2</v>
      </c>
      <c r="AD50" s="82">
        <v>58.6</v>
      </c>
      <c r="AE50" s="80">
        <f t="shared" si="12"/>
        <v>1465</v>
      </c>
      <c r="AF50" s="80">
        <v>248</v>
      </c>
      <c r="AG50" s="30">
        <v>88</v>
      </c>
      <c r="AH50" s="30">
        <v>133.96</v>
      </c>
      <c r="AI50" s="30">
        <v>18</v>
      </c>
      <c r="AJ50" s="30">
        <v>15</v>
      </c>
      <c r="AK50" s="81">
        <v>90</v>
      </c>
      <c r="AL50" s="173">
        <v>85</v>
      </c>
      <c r="AM50" s="158">
        <v>95</v>
      </c>
      <c r="AN50" s="159">
        <v>8</v>
      </c>
      <c r="AO50" s="159">
        <f t="shared" si="1"/>
        <v>8.8888888888888893</v>
      </c>
      <c r="AP50" s="158">
        <v>77</v>
      </c>
      <c r="AQ50" s="159">
        <v>86</v>
      </c>
      <c r="AR50" s="158">
        <v>73</v>
      </c>
      <c r="AS50" s="160">
        <v>81</v>
      </c>
    </row>
    <row r="51" spans="2:45" ht="12.65" customHeight="1" x14ac:dyDescent="0.35">
      <c r="B51" s="281"/>
      <c r="C51" s="271"/>
      <c r="D51" s="29" t="s">
        <v>70</v>
      </c>
      <c r="E51" s="29" t="s">
        <v>47</v>
      </c>
      <c r="F51" s="30">
        <v>9</v>
      </c>
      <c r="G51" s="31">
        <v>99</v>
      </c>
      <c r="H51" s="105">
        <v>7.2</v>
      </c>
      <c r="I51" s="80">
        <f t="shared" si="11"/>
        <v>1637.5</v>
      </c>
      <c r="J51" s="79">
        <v>473.2</v>
      </c>
      <c r="K51" s="106"/>
      <c r="L51" s="106"/>
      <c r="M51" s="84"/>
      <c r="N51" s="84"/>
      <c r="O51" s="84"/>
      <c r="P51" s="84"/>
      <c r="Q51" s="83"/>
      <c r="R51" s="137"/>
      <c r="S51" s="107"/>
      <c r="T51" s="108"/>
      <c r="U51" s="107"/>
      <c r="V51" s="108"/>
      <c r="W51" s="108"/>
      <c r="X51" s="108"/>
      <c r="Y51" s="107"/>
      <c r="Z51" s="259"/>
      <c r="AA51" s="260"/>
      <c r="AB51" s="238"/>
      <c r="AC51" s="195">
        <v>1.8</v>
      </c>
      <c r="AD51" s="82">
        <v>13.1</v>
      </c>
      <c r="AE51" s="80">
        <f t="shared" si="12"/>
        <v>327.5</v>
      </c>
      <c r="AF51" s="80">
        <v>261</v>
      </c>
      <c r="AG51" s="30">
        <v>85</v>
      </c>
      <c r="AH51" s="30">
        <v>128.1</v>
      </c>
      <c r="AI51" s="30">
        <v>16</v>
      </c>
      <c r="AJ51" s="30">
        <v>18</v>
      </c>
      <c r="AK51" s="81">
        <v>84</v>
      </c>
      <c r="AL51" s="173">
        <v>80</v>
      </c>
      <c r="AM51" s="158">
        <v>95</v>
      </c>
      <c r="AN51" s="159">
        <v>8</v>
      </c>
      <c r="AO51" s="159">
        <f t="shared" si="1"/>
        <v>9.5238095238095237</v>
      </c>
      <c r="AP51" s="158">
        <v>72</v>
      </c>
      <c r="AQ51" s="159">
        <v>86</v>
      </c>
      <c r="AR51" s="158">
        <v>68</v>
      </c>
      <c r="AS51" s="160">
        <v>82</v>
      </c>
    </row>
    <row r="52" spans="2:45" ht="12.65" customHeight="1" thickBot="1" x14ac:dyDescent="0.4">
      <c r="B52" s="281"/>
      <c r="C52" s="272"/>
      <c r="D52" s="40" t="s">
        <v>71</v>
      </c>
      <c r="E52" s="40" t="s">
        <v>47</v>
      </c>
      <c r="F52" s="41">
        <v>10</v>
      </c>
      <c r="G52" s="42">
        <v>99</v>
      </c>
      <c r="H52" s="109">
        <v>8</v>
      </c>
      <c r="I52" s="88">
        <f t="shared" si="11"/>
        <v>7350</v>
      </c>
      <c r="J52" s="87">
        <v>1097.2</v>
      </c>
      <c r="K52" s="110"/>
      <c r="L52" s="110"/>
      <c r="M52" s="90"/>
      <c r="N52" s="90"/>
      <c r="O52" s="90"/>
      <c r="P52" s="90"/>
      <c r="Q52" s="89"/>
      <c r="R52" s="138"/>
      <c r="S52" s="111"/>
      <c r="T52" s="112"/>
      <c r="U52" s="111"/>
      <c r="V52" s="112"/>
      <c r="W52" s="112"/>
      <c r="X52" s="112"/>
      <c r="Y52" s="111"/>
      <c r="Z52" s="261"/>
      <c r="AA52" s="262"/>
      <c r="AB52" s="239"/>
      <c r="AC52" s="196">
        <v>2</v>
      </c>
      <c r="AD52" s="92">
        <v>58.8</v>
      </c>
      <c r="AE52" s="88">
        <f t="shared" si="12"/>
        <v>1470</v>
      </c>
      <c r="AF52" s="88">
        <v>281</v>
      </c>
      <c r="AG52" s="41">
        <v>88</v>
      </c>
      <c r="AH52" s="41">
        <v>133.4</v>
      </c>
      <c r="AI52" s="41">
        <v>20</v>
      </c>
      <c r="AJ52" s="41">
        <v>12</v>
      </c>
      <c r="AK52" s="93">
        <v>90</v>
      </c>
      <c r="AL52" s="174">
        <v>87</v>
      </c>
      <c r="AM52" s="161">
        <v>96</v>
      </c>
      <c r="AN52" s="162">
        <v>10</v>
      </c>
      <c r="AO52" s="162">
        <f t="shared" si="1"/>
        <v>11.111111111111111</v>
      </c>
      <c r="AP52" s="161">
        <v>77</v>
      </c>
      <c r="AQ52" s="162">
        <v>86</v>
      </c>
      <c r="AR52" s="161">
        <v>74</v>
      </c>
      <c r="AS52" s="163">
        <v>82</v>
      </c>
    </row>
    <row r="53" spans="2:45" ht="12.65" customHeight="1" x14ac:dyDescent="0.35">
      <c r="B53" s="281"/>
      <c r="C53" s="270">
        <v>12</v>
      </c>
      <c r="D53" s="18" t="s">
        <v>72</v>
      </c>
      <c r="E53" s="18" t="s">
        <v>47</v>
      </c>
      <c r="F53" s="19">
        <v>10</v>
      </c>
      <c r="G53" s="20">
        <v>99</v>
      </c>
      <c r="H53" s="101">
        <v>8</v>
      </c>
      <c r="I53" s="75">
        <f t="shared" si="11"/>
        <v>3525</v>
      </c>
      <c r="J53" s="74">
        <v>509.6</v>
      </c>
      <c r="K53" s="94">
        <v>178.5</v>
      </c>
      <c r="L53" s="94">
        <v>0</v>
      </c>
      <c r="M53" s="19">
        <v>94</v>
      </c>
      <c r="N53" s="19">
        <v>143</v>
      </c>
      <c r="O53" s="19">
        <v>3</v>
      </c>
      <c r="P53" s="19">
        <v>3</v>
      </c>
      <c r="Q53" s="76">
        <v>132</v>
      </c>
      <c r="R53" s="153">
        <v>101</v>
      </c>
      <c r="S53" s="154">
        <v>77</v>
      </c>
      <c r="T53" s="155">
        <v>93</v>
      </c>
      <c r="U53" s="154">
        <v>71</v>
      </c>
      <c r="V53" s="155">
        <v>82</v>
      </c>
      <c r="W53" s="155">
        <f>V53*100/Q53</f>
        <v>62.121212121212125</v>
      </c>
      <c r="X53" s="155">
        <v>11</v>
      </c>
      <c r="Y53" s="154">
        <v>9</v>
      </c>
      <c r="Z53" s="155">
        <v>6</v>
      </c>
      <c r="AA53" s="251">
        <v>4</v>
      </c>
      <c r="AB53" s="234"/>
      <c r="AC53" s="194">
        <v>2</v>
      </c>
      <c r="AD53" s="77">
        <v>28.2</v>
      </c>
      <c r="AE53" s="75">
        <f t="shared" si="12"/>
        <v>705</v>
      </c>
      <c r="AF53" s="75">
        <v>234</v>
      </c>
      <c r="AG53" s="19">
        <v>92</v>
      </c>
      <c r="AH53" s="19">
        <v>139.5</v>
      </c>
      <c r="AI53" s="19">
        <v>25</v>
      </c>
      <c r="AJ53" s="19">
        <v>5</v>
      </c>
      <c r="AK53" s="76">
        <v>91</v>
      </c>
      <c r="AL53" s="164">
        <v>88</v>
      </c>
      <c r="AM53" s="154">
        <v>97</v>
      </c>
      <c r="AN53" s="155">
        <v>8</v>
      </c>
      <c r="AO53" s="155">
        <f t="shared" si="1"/>
        <v>8.791208791208792</v>
      </c>
      <c r="AP53" s="154">
        <v>80</v>
      </c>
      <c r="AQ53" s="155">
        <v>88</v>
      </c>
      <c r="AR53" s="154">
        <v>76</v>
      </c>
      <c r="AS53" s="156">
        <v>84</v>
      </c>
    </row>
    <row r="54" spans="2:45" ht="12.65" customHeight="1" x14ac:dyDescent="0.35">
      <c r="B54" s="281"/>
      <c r="C54" s="271"/>
      <c r="D54" s="29" t="s">
        <v>73</v>
      </c>
      <c r="E54" s="29" t="s">
        <v>47</v>
      </c>
      <c r="F54" s="30">
        <v>9</v>
      </c>
      <c r="G54" s="31">
        <v>99</v>
      </c>
      <c r="H54" s="105">
        <v>7.2</v>
      </c>
      <c r="I54" s="80">
        <f t="shared" si="11"/>
        <v>6150</v>
      </c>
      <c r="J54" s="79">
        <v>1110.2</v>
      </c>
      <c r="K54" s="96">
        <v>346.3</v>
      </c>
      <c r="L54" s="96">
        <v>0</v>
      </c>
      <c r="M54" s="30">
        <v>95</v>
      </c>
      <c r="N54" s="30">
        <v>144.5</v>
      </c>
      <c r="O54" s="30">
        <v>2</v>
      </c>
      <c r="P54" s="30">
        <v>3</v>
      </c>
      <c r="Q54" s="81">
        <v>135</v>
      </c>
      <c r="R54" s="157">
        <v>101</v>
      </c>
      <c r="S54" s="158">
        <v>75</v>
      </c>
      <c r="T54" s="159">
        <v>94</v>
      </c>
      <c r="U54" s="158">
        <v>70</v>
      </c>
      <c r="V54" s="159">
        <v>76</v>
      </c>
      <c r="W54" s="155">
        <f>V54*100/Q54</f>
        <v>56.296296296296298</v>
      </c>
      <c r="X54" s="159">
        <v>18</v>
      </c>
      <c r="Y54" s="158">
        <v>13</v>
      </c>
      <c r="Z54" s="159">
        <v>12</v>
      </c>
      <c r="AA54" s="243">
        <v>9</v>
      </c>
      <c r="AB54" s="229"/>
      <c r="AC54" s="195">
        <v>1.8</v>
      </c>
      <c r="AD54" s="82">
        <v>49.2</v>
      </c>
      <c r="AE54" s="80">
        <f t="shared" si="12"/>
        <v>1230</v>
      </c>
      <c r="AF54" s="80">
        <v>211</v>
      </c>
      <c r="AG54" s="30">
        <v>83</v>
      </c>
      <c r="AH54" s="30">
        <v>125.98</v>
      </c>
      <c r="AI54" s="30">
        <v>24</v>
      </c>
      <c r="AJ54" s="30">
        <v>7</v>
      </c>
      <c r="AK54" s="81">
        <v>80</v>
      </c>
      <c r="AL54" s="173">
        <v>77</v>
      </c>
      <c r="AM54" s="158">
        <v>96</v>
      </c>
      <c r="AN54" s="159">
        <v>9</v>
      </c>
      <c r="AO54" s="159">
        <f t="shared" si="1"/>
        <v>11.25</v>
      </c>
      <c r="AP54" s="158">
        <v>68</v>
      </c>
      <c r="AQ54" s="159">
        <v>85</v>
      </c>
      <c r="AR54" s="158">
        <v>59</v>
      </c>
      <c r="AS54" s="160">
        <v>73</v>
      </c>
    </row>
    <row r="55" spans="2:45" ht="12.65" customHeight="1" x14ac:dyDescent="0.35">
      <c r="B55" s="281"/>
      <c r="C55" s="271"/>
      <c r="D55" s="29" t="s">
        <v>74</v>
      </c>
      <c r="E55" s="29" t="s">
        <v>47</v>
      </c>
      <c r="F55" s="30">
        <v>10</v>
      </c>
      <c r="G55" s="31">
        <v>99</v>
      </c>
      <c r="H55" s="105">
        <v>8</v>
      </c>
      <c r="I55" s="80">
        <f t="shared" si="11"/>
        <v>13737.5</v>
      </c>
      <c r="J55" s="79">
        <v>1380.6000000000001</v>
      </c>
      <c r="K55" s="96">
        <v>360.6</v>
      </c>
      <c r="L55" s="96">
        <v>0</v>
      </c>
      <c r="M55" s="30">
        <v>92</v>
      </c>
      <c r="N55" s="30">
        <v>139.6</v>
      </c>
      <c r="O55" s="30">
        <v>7</v>
      </c>
      <c r="P55" s="30">
        <v>10</v>
      </c>
      <c r="Q55" s="81">
        <v>115</v>
      </c>
      <c r="R55" s="157">
        <v>87</v>
      </c>
      <c r="S55" s="158">
        <v>75</v>
      </c>
      <c r="T55" s="159">
        <v>81</v>
      </c>
      <c r="U55" s="158">
        <v>70</v>
      </c>
      <c r="V55" s="159">
        <v>62</v>
      </c>
      <c r="W55" s="155">
        <f>V55*100/Q55</f>
        <v>53.913043478260867</v>
      </c>
      <c r="X55" s="159">
        <v>18</v>
      </c>
      <c r="Y55" s="158">
        <v>16</v>
      </c>
      <c r="Z55" s="159">
        <v>14</v>
      </c>
      <c r="AA55" s="243">
        <v>12</v>
      </c>
      <c r="AB55" s="229"/>
      <c r="AC55" s="195">
        <v>2</v>
      </c>
      <c r="AD55" s="82">
        <v>109.9</v>
      </c>
      <c r="AE55" s="80">
        <f t="shared" si="12"/>
        <v>2747.5</v>
      </c>
      <c r="AF55" s="80">
        <v>190</v>
      </c>
      <c r="AG55" s="30">
        <v>86</v>
      </c>
      <c r="AH55" s="30">
        <v>130.30000000000001</v>
      </c>
      <c r="AI55" s="30">
        <v>28</v>
      </c>
      <c r="AJ55" s="30">
        <v>12</v>
      </c>
      <c r="AK55" s="81">
        <v>68</v>
      </c>
      <c r="AL55" s="173">
        <v>65</v>
      </c>
      <c r="AM55" s="158">
        <v>95</v>
      </c>
      <c r="AN55" s="159">
        <v>25</v>
      </c>
      <c r="AO55" s="159">
        <f t="shared" si="1"/>
        <v>36.764705882352942</v>
      </c>
      <c r="AP55" s="158">
        <v>40</v>
      </c>
      <c r="AQ55" s="159">
        <v>58</v>
      </c>
      <c r="AR55" s="158">
        <v>20</v>
      </c>
      <c r="AS55" s="160">
        <v>29</v>
      </c>
    </row>
    <row r="56" spans="2:45" ht="12.65" customHeight="1" thickBot="1" x14ac:dyDescent="0.4">
      <c r="B56" s="281"/>
      <c r="C56" s="272"/>
      <c r="D56" s="40" t="s">
        <v>75</v>
      </c>
      <c r="E56" s="40" t="s">
        <v>47</v>
      </c>
      <c r="F56" s="41">
        <v>10</v>
      </c>
      <c r="G56" s="42">
        <v>99</v>
      </c>
      <c r="H56" s="109">
        <v>8</v>
      </c>
      <c r="I56" s="88">
        <f t="shared" si="11"/>
        <v>375</v>
      </c>
      <c r="J56" s="87">
        <v>80.600000000000009</v>
      </c>
      <c r="K56" s="98">
        <v>278.8</v>
      </c>
      <c r="L56" s="98">
        <v>54.46</v>
      </c>
      <c r="M56" s="90">
        <v>94</v>
      </c>
      <c r="N56" s="90">
        <v>143.1</v>
      </c>
      <c r="O56" s="90">
        <v>3</v>
      </c>
      <c r="P56" s="90">
        <v>3</v>
      </c>
      <c r="Q56" s="89">
        <v>132.80000000000001</v>
      </c>
      <c r="R56" s="138"/>
      <c r="S56" s="111"/>
      <c r="T56" s="112"/>
      <c r="U56" s="111"/>
      <c r="V56" s="112"/>
      <c r="W56" s="112"/>
      <c r="X56" s="112"/>
      <c r="Y56" s="111"/>
      <c r="Z56" s="261"/>
      <c r="AA56" s="262"/>
      <c r="AB56" s="239"/>
      <c r="AC56" s="196">
        <v>2</v>
      </c>
      <c r="AD56" s="92">
        <v>3</v>
      </c>
      <c r="AE56" s="88">
        <f t="shared" si="12"/>
        <v>75</v>
      </c>
      <c r="AF56" s="88">
        <v>220</v>
      </c>
      <c r="AG56" s="41">
        <v>92</v>
      </c>
      <c r="AH56" s="41">
        <v>139.1</v>
      </c>
      <c r="AI56" s="41">
        <v>20</v>
      </c>
      <c r="AJ56" s="41">
        <v>4</v>
      </c>
      <c r="AK56" s="93">
        <v>94</v>
      </c>
      <c r="AL56" s="174">
        <v>92</v>
      </c>
      <c r="AM56" s="161">
        <v>98</v>
      </c>
      <c r="AN56" s="162">
        <v>6</v>
      </c>
      <c r="AO56" s="162">
        <f t="shared" si="1"/>
        <v>6.3829787234042552</v>
      </c>
      <c r="AP56" s="161">
        <v>86</v>
      </c>
      <c r="AQ56" s="162">
        <v>91</v>
      </c>
      <c r="AR56" s="161">
        <v>72</v>
      </c>
      <c r="AS56" s="163">
        <v>76</v>
      </c>
    </row>
    <row r="57" spans="2:45" ht="12.65" customHeight="1" x14ac:dyDescent="0.35">
      <c r="B57" s="281"/>
      <c r="C57" s="270">
        <v>13</v>
      </c>
      <c r="D57" s="18" t="s">
        <v>76</v>
      </c>
      <c r="E57" s="18" t="s">
        <v>47</v>
      </c>
      <c r="F57" s="19">
        <v>10</v>
      </c>
      <c r="G57" s="20">
        <v>99</v>
      </c>
      <c r="H57" s="101">
        <v>8</v>
      </c>
      <c r="I57" s="75">
        <f t="shared" si="11"/>
        <v>5337.5</v>
      </c>
      <c r="J57" s="74">
        <v>683.80000000000007</v>
      </c>
      <c r="K57" s="94">
        <v>18.3</v>
      </c>
      <c r="L57" s="94">
        <v>10.94</v>
      </c>
      <c r="M57" s="103"/>
      <c r="N57" s="103"/>
      <c r="O57" s="103"/>
      <c r="P57" s="103"/>
      <c r="Q57" s="104"/>
      <c r="R57" s="136"/>
      <c r="S57" s="134"/>
      <c r="T57" s="135"/>
      <c r="U57" s="134"/>
      <c r="V57" s="135"/>
      <c r="W57" s="135"/>
      <c r="X57" s="135"/>
      <c r="Y57" s="134"/>
      <c r="Z57" s="257"/>
      <c r="AA57" s="258"/>
      <c r="AB57" s="237"/>
      <c r="AC57" s="194">
        <v>2</v>
      </c>
      <c r="AD57" s="77">
        <v>42.7</v>
      </c>
      <c r="AE57" s="75">
        <f t="shared" si="12"/>
        <v>1067.5</v>
      </c>
      <c r="AF57" s="75">
        <v>236</v>
      </c>
      <c r="AG57" s="19">
        <v>94</v>
      </c>
      <c r="AH57" s="19">
        <v>142.4</v>
      </c>
      <c r="AI57" s="19">
        <v>25</v>
      </c>
      <c r="AJ57" s="19">
        <v>4</v>
      </c>
      <c r="AK57" s="76">
        <v>96</v>
      </c>
      <c r="AL57" s="164">
        <v>94</v>
      </c>
      <c r="AM57" s="154">
        <v>97</v>
      </c>
      <c r="AN57" s="155">
        <v>6</v>
      </c>
      <c r="AO57" s="155">
        <f t="shared" si="1"/>
        <v>6.25</v>
      </c>
      <c r="AP57" s="154">
        <v>87</v>
      </c>
      <c r="AQ57" s="155">
        <v>91</v>
      </c>
      <c r="AR57" s="154">
        <v>86</v>
      </c>
      <c r="AS57" s="156">
        <v>89</v>
      </c>
    </row>
    <row r="58" spans="2:45" ht="12.65" customHeight="1" x14ac:dyDescent="0.35">
      <c r="B58" s="281"/>
      <c r="C58" s="271"/>
      <c r="D58" s="29" t="s">
        <v>77</v>
      </c>
      <c r="E58" s="29" t="s">
        <v>47</v>
      </c>
      <c r="F58" s="30">
        <v>9</v>
      </c>
      <c r="G58" s="31">
        <v>99</v>
      </c>
      <c r="H58" s="105">
        <v>7.2</v>
      </c>
      <c r="I58" s="80">
        <f t="shared" si="11"/>
        <v>5975</v>
      </c>
      <c r="J58" s="79">
        <v>421.2</v>
      </c>
      <c r="K58" s="96">
        <v>17.8</v>
      </c>
      <c r="L58" s="96">
        <v>0</v>
      </c>
      <c r="M58" s="84"/>
      <c r="N58" s="84"/>
      <c r="O58" s="84"/>
      <c r="P58" s="84"/>
      <c r="Q58" s="83"/>
      <c r="R58" s="137"/>
      <c r="S58" s="107"/>
      <c r="T58" s="108"/>
      <c r="U58" s="107"/>
      <c r="V58" s="108"/>
      <c r="W58" s="108"/>
      <c r="X58" s="108"/>
      <c r="Y58" s="107"/>
      <c r="Z58" s="259"/>
      <c r="AA58" s="260"/>
      <c r="AB58" s="238"/>
      <c r="AC58" s="195">
        <v>1.9</v>
      </c>
      <c r="AD58" s="82">
        <v>47.8</v>
      </c>
      <c r="AE58" s="80">
        <f t="shared" si="12"/>
        <v>1195</v>
      </c>
      <c r="AF58" s="80">
        <v>205</v>
      </c>
      <c r="AG58" s="30">
        <v>91</v>
      </c>
      <c r="AH58" s="30">
        <v>138.06</v>
      </c>
      <c r="AI58" s="30">
        <v>23</v>
      </c>
      <c r="AJ58" s="30">
        <v>8</v>
      </c>
      <c r="AK58" s="81">
        <v>88</v>
      </c>
      <c r="AL58" s="173">
        <v>84</v>
      </c>
      <c r="AM58" s="158">
        <v>96</v>
      </c>
      <c r="AN58" s="159">
        <v>7</v>
      </c>
      <c r="AO58" s="159">
        <f t="shared" si="1"/>
        <v>7.9545454545454541</v>
      </c>
      <c r="AP58" s="158">
        <v>77</v>
      </c>
      <c r="AQ58" s="159">
        <v>88</v>
      </c>
      <c r="AR58" s="158">
        <v>75</v>
      </c>
      <c r="AS58" s="160">
        <v>86</v>
      </c>
    </row>
    <row r="59" spans="2:45" ht="12.65" customHeight="1" x14ac:dyDescent="0.35">
      <c r="B59" s="281"/>
      <c r="C59" s="271"/>
      <c r="D59" s="29" t="s">
        <v>78</v>
      </c>
      <c r="E59" s="29" t="s">
        <v>47</v>
      </c>
      <c r="F59" s="30">
        <v>11</v>
      </c>
      <c r="G59" s="31">
        <v>99</v>
      </c>
      <c r="H59" s="105">
        <v>8.8000000000000007</v>
      </c>
      <c r="I59" s="80">
        <f t="shared" si="11"/>
        <v>4312.5</v>
      </c>
      <c r="J59" s="79">
        <v>447.2</v>
      </c>
      <c r="K59" s="96">
        <v>178</v>
      </c>
      <c r="L59" s="96">
        <v>0</v>
      </c>
      <c r="M59" s="30">
        <v>95</v>
      </c>
      <c r="N59" s="30">
        <v>143.6</v>
      </c>
      <c r="O59" s="30">
        <v>3</v>
      </c>
      <c r="P59" s="30">
        <v>2</v>
      </c>
      <c r="Q59" s="81">
        <v>134.4</v>
      </c>
      <c r="R59" s="157">
        <v>108</v>
      </c>
      <c r="S59" s="158">
        <v>81</v>
      </c>
      <c r="T59" s="159">
        <v>65</v>
      </c>
      <c r="U59" s="158">
        <v>49</v>
      </c>
      <c r="V59" s="159">
        <v>56</v>
      </c>
      <c r="W59" s="155">
        <f>V59*100/Q59</f>
        <v>41.666666666666664</v>
      </c>
      <c r="X59" s="159">
        <v>9</v>
      </c>
      <c r="Y59" s="158">
        <v>7</v>
      </c>
      <c r="Z59" s="159">
        <v>4</v>
      </c>
      <c r="AA59" s="243">
        <v>3</v>
      </c>
      <c r="AB59" s="229"/>
      <c r="AC59" s="195">
        <v>2.2000000000000002</v>
      </c>
      <c r="AD59" s="82">
        <v>34.5</v>
      </c>
      <c r="AE59" s="80">
        <f t="shared" si="12"/>
        <v>862.5</v>
      </c>
      <c r="AF59" s="80">
        <v>130</v>
      </c>
      <c r="AG59" s="113"/>
      <c r="AH59" s="84"/>
      <c r="AI59" s="84"/>
      <c r="AJ59" s="84"/>
      <c r="AK59" s="83"/>
      <c r="AL59" s="137"/>
      <c r="AM59" s="113"/>
      <c r="AN59" s="84"/>
      <c r="AO59" s="84"/>
      <c r="AP59" s="113"/>
      <c r="AQ59" s="113"/>
      <c r="AR59" s="84"/>
      <c r="AS59" s="83"/>
    </row>
    <row r="60" spans="2:45" ht="12.65" customHeight="1" thickBot="1" x14ac:dyDescent="0.4">
      <c r="B60" s="281"/>
      <c r="C60" s="272"/>
      <c r="D60" s="40" t="s">
        <v>79</v>
      </c>
      <c r="E60" s="40" t="s">
        <v>47</v>
      </c>
      <c r="F60" s="41">
        <v>9</v>
      </c>
      <c r="G60" s="42">
        <v>99</v>
      </c>
      <c r="H60" s="109">
        <v>7.2</v>
      </c>
      <c r="I60" s="88">
        <f t="shared" si="11"/>
        <v>6287.5</v>
      </c>
      <c r="J60" s="87">
        <v>894.4</v>
      </c>
      <c r="K60" s="98">
        <v>52.88</v>
      </c>
      <c r="L60" s="98">
        <v>0</v>
      </c>
      <c r="M60" s="90"/>
      <c r="N60" s="90"/>
      <c r="O60" s="90"/>
      <c r="P60" s="90"/>
      <c r="Q60" s="89"/>
      <c r="R60" s="138"/>
      <c r="S60" s="111"/>
      <c r="T60" s="112"/>
      <c r="U60" s="111"/>
      <c r="V60" s="112"/>
      <c r="W60" s="112"/>
      <c r="X60" s="112"/>
      <c r="Y60" s="111"/>
      <c r="Z60" s="261"/>
      <c r="AA60" s="262"/>
      <c r="AB60" s="239"/>
      <c r="AC60" s="196">
        <v>1.8</v>
      </c>
      <c r="AD60" s="92">
        <v>50.3</v>
      </c>
      <c r="AE60" s="88">
        <f t="shared" si="12"/>
        <v>1257.5</v>
      </c>
      <c r="AF60" s="88">
        <v>231</v>
      </c>
      <c r="AG60" s="41">
        <v>92</v>
      </c>
      <c r="AH60" s="41">
        <v>139.55000000000001</v>
      </c>
      <c r="AI60" s="41">
        <v>22</v>
      </c>
      <c r="AJ60" s="41">
        <v>6</v>
      </c>
      <c r="AK60" s="93">
        <v>93</v>
      </c>
      <c r="AL60" s="174">
        <v>90</v>
      </c>
      <c r="AM60" s="161">
        <v>97</v>
      </c>
      <c r="AN60" s="162">
        <v>6</v>
      </c>
      <c r="AO60" s="162">
        <f t="shared" si="1"/>
        <v>6.4516129032258061</v>
      </c>
      <c r="AP60" s="161">
        <v>84</v>
      </c>
      <c r="AQ60" s="162">
        <v>90</v>
      </c>
      <c r="AR60" s="161">
        <v>82</v>
      </c>
      <c r="AS60" s="163">
        <v>88</v>
      </c>
    </row>
    <row r="61" spans="2:45" ht="12.65" customHeight="1" x14ac:dyDescent="0.35">
      <c r="B61" s="281"/>
      <c r="C61" s="270">
        <v>14</v>
      </c>
      <c r="D61" s="18" t="s">
        <v>80</v>
      </c>
      <c r="E61" s="18" t="s">
        <v>47</v>
      </c>
      <c r="F61" s="19">
        <v>9</v>
      </c>
      <c r="G61" s="20">
        <v>99</v>
      </c>
      <c r="H61" s="101">
        <v>7.2</v>
      </c>
      <c r="I61" s="75">
        <f t="shared" si="11"/>
        <v>2125</v>
      </c>
      <c r="J61" s="74">
        <v>228.8</v>
      </c>
      <c r="K61" s="94">
        <v>728.07</v>
      </c>
      <c r="L61" s="94">
        <v>15.58</v>
      </c>
      <c r="M61" s="75">
        <v>95</v>
      </c>
      <c r="N61" s="75">
        <v>143.6</v>
      </c>
      <c r="O61" s="75">
        <v>8</v>
      </c>
      <c r="P61" s="75">
        <v>3</v>
      </c>
      <c r="Q61" s="100">
        <v>127</v>
      </c>
      <c r="R61" s="153">
        <v>98</v>
      </c>
      <c r="S61" s="154">
        <v>78</v>
      </c>
      <c r="T61" s="155">
        <v>69</v>
      </c>
      <c r="U61" s="154">
        <v>55</v>
      </c>
      <c r="V61" s="155">
        <v>59</v>
      </c>
      <c r="W61" s="155">
        <f t="shared" ref="W61:W105" si="14">V61*100/Q61</f>
        <v>46.45669291338583</v>
      </c>
      <c r="X61" s="155">
        <v>10</v>
      </c>
      <c r="Y61" s="154">
        <v>8</v>
      </c>
      <c r="Z61" s="155">
        <v>4</v>
      </c>
      <c r="AA61" s="251">
        <v>3</v>
      </c>
      <c r="AB61" s="234"/>
      <c r="AC61" s="194">
        <v>1.8</v>
      </c>
      <c r="AD61" s="77">
        <v>17</v>
      </c>
      <c r="AE61" s="75">
        <f t="shared" si="12"/>
        <v>425</v>
      </c>
      <c r="AF61" s="75">
        <v>241</v>
      </c>
      <c r="AG61" s="75">
        <v>91</v>
      </c>
      <c r="AH61" s="19">
        <v>137.62</v>
      </c>
      <c r="AI61" s="19">
        <v>20</v>
      </c>
      <c r="AJ61" s="19">
        <v>6</v>
      </c>
      <c r="AK61" s="76">
        <v>93</v>
      </c>
      <c r="AL61" s="164">
        <v>90</v>
      </c>
      <c r="AM61" s="154">
        <v>97</v>
      </c>
      <c r="AN61" s="155">
        <v>8</v>
      </c>
      <c r="AO61" s="155">
        <f t="shared" si="1"/>
        <v>8.6021505376344081</v>
      </c>
      <c r="AP61" s="154">
        <v>83</v>
      </c>
      <c r="AQ61" s="155">
        <v>89</v>
      </c>
      <c r="AR61" s="154">
        <v>78</v>
      </c>
      <c r="AS61" s="156">
        <v>84</v>
      </c>
    </row>
    <row r="62" spans="2:45" ht="12.65" customHeight="1" x14ac:dyDescent="0.35">
      <c r="B62" s="281"/>
      <c r="C62" s="271"/>
      <c r="D62" s="29" t="s">
        <v>81</v>
      </c>
      <c r="E62" s="29" t="s">
        <v>47</v>
      </c>
      <c r="F62" s="30">
        <v>9</v>
      </c>
      <c r="G62" s="31">
        <v>99</v>
      </c>
      <c r="H62" s="105">
        <v>7.2</v>
      </c>
      <c r="I62" s="80">
        <f t="shared" si="11"/>
        <v>2262.5000000000005</v>
      </c>
      <c r="J62" s="79">
        <v>267.8</v>
      </c>
      <c r="K62" s="96">
        <v>826.36</v>
      </c>
      <c r="L62" s="96">
        <v>21.95</v>
      </c>
      <c r="M62" s="30">
        <v>94</v>
      </c>
      <c r="N62" s="30">
        <v>142.9</v>
      </c>
      <c r="O62" s="30">
        <v>3</v>
      </c>
      <c r="P62" s="30">
        <v>2</v>
      </c>
      <c r="Q62" s="81">
        <v>132</v>
      </c>
      <c r="R62" s="157">
        <v>106</v>
      </c>
      <c r="S62" s="158">
        <v>80</v>
      </c>
      <c r="T62" s="159">
        <v>49</v>
      </c>
      <c r="U62" s="158">
        <v>37</v>
      </c>
      <c r="V62" s="159">
        <v>42</v>
      </c>
      <c r="W62" s="155">
        <f t="shared" si="14"/>
        <v>31.818181818181817</v>
      </c>
      <c r="X62" s="159">
        <v>8</v>
      </c>
      <c r="Y62" s="158">
        <v>6</v>
      </c>
      <c r="Z62" s="159">
        <v>3</v>
      </c>
      <c r="AA62" s="243">
        <v>2</v>
      </c>
      <c r="AB62" s="229"/>
      <c r="AC62" s="195">
        <v>1.8</v>
      </c>
      <c r="AD62" s="82">
        <v>18.100000000000001</v>
      </c>
      <c r="AE62" s="80">
        <f t="shared" si="12"/>
        <v>452.50000000000006</v>
      </c>
      <c r="AF62" s="80">
        <v>243</v>
      </c>
      <c r="AG62" s="80">
        <v>93</v>
      </c>
      <c r="AH62" s="30">
        <v>141.19999999999999</v>
      </c>
      <c r="AI62" s="30">
        <v>24</v>
      </c>
      <c r="AJ62" s="30">
        <v>5</v>
      </c>
      <c r="AK62" s="81">
        <v>97</v>
      </c>
      <c r="AL62" s="173">
        <v>94</v>
      </c>
      <c r="AM62" s="158">
        <v>97</v>
      </c>
      <c r="AN62" s="159">
        <v>7</v>
      </c>
      <c r="AO62" s="159">
        <f t="shared" si="1"/>
        <v>7.2164948453608249</v>
      </c>
      <c r="AP62" s="158">
        <v>87</v>
      </c>
      <c r="AQ62" s="159">
        <v>89</v>
      </c>
      <c r="AR62" s="158">
        <v>83</v>
      </c>
      <c r="AS62" s="160">
        <v>85</v>
      </c>
    </row>
    <row r="63" spans="2:45" ht="12.65" customHeight="1" x14ac:dyDescent="0.35">
      <c r="B63" s="281"/>
      <c r="C63" s="271"/>
      <c r="D63" s="29" t="s">
        <v>82</v>
      </c>
      <c r="E63" s="29" t="s">
        <v>47</v>
      </c>
      <c r="F63" s="30">
        <v>9</v>
      </c>
      <c r="G63" s="31">
        <v>99</v>
      </c>
      <c r="H63" s="105">
        <v>7.2</v>
      </c>
      <c r="I63" s="80">
        <f t="shared" si="11"/>
        <v>1812.5</v>
      </c>
      <c r="J63" s="79">
        <v>364</v>
      </c>
      <c r="K63" s="96">
        <v>342.03</v>
      </c>
      <c r="L63" s="96">
        <v>12.41</v>
      </c>
      <c r="M63" s="30">
        <v>95</v>
      </c>
      <c r="N63" s="30">
        <v>143.19999999999999</v>
      </c>
      <c r="O63" s="30">
        <v>6</v>
      </c>
      <c r="P63" s="30">
        <v>3</v>
      </c>
      <c r="Q63" s="81">
        <v>124</v>
      </c>
      <c r="R63" s="157">
        <v>91</v>
      </c>
      <c r="S63" s="158">
        <v>74</v>
      </c>
      <c r="T63" s="159">
        <v>73</v>
      </c>
      <c r="U63" s="158">
        <v>59</v>
      </c>
      <c r="V63" s="159">
        <v>64</v>
      </c>
      <c r="W63" s="155">
        <f t="shared" si="14"/>
        <v>51.612903225806448</v>
      </c>
      <c r="X63" s="159">
        <v>9</v>
      </c>
      <c r="Y63" s="158">
        <v>7</v>
      </c>
      <c r="Z63" s="159">
        <v>5</v>
      </c>
      <c r="AA63" s="243">
        <v>4</v>
      </c>
      <c r="AB63" s="229"/>
      <c r="AC63" s="195">
        <v>1.8</v>
      </c>
      <c r="AD63" s="82">
        <v>14.5</v>
      </c>
      <c r="AE63" s="80">
        <f t="shared" si="12"/>
        <v>362.5</v>
      </c>
      <c r="AF63" s="80">
        <v>229</v>
      </c>
      <c r="AG63" s="80">
        <v>90</v>
      </c>
      <c r="AH63" s="30">
        <v>136.29</v>
      </c>
      <c r="AI63" s="30">
        <v>21</v>
      </c>
      <c r="AJ63" s="30">
        <v>5</v>
      </c>
      <c r="AK63" s="81">
        <v>85</v>
      </c>
      <c r="AL63" s="173">
        <v>83</v>
      </c>
      <c r="AM63" s="158">
        <v>98</v>
      </c>
      <c r="AN63" s="159">
        <v>10</v>
      </c>
      <c r="AO63" s="159">
        <f t="shared" si="1"/>
        <v>11.764705882352942</v>
      </c>
      <c r="AP63" s="158">
        <v>73</v>
      </c>
      <c r="AQ63" s="159">
        <v>86</v>
      </c>
      <c r="AR63" s="158">
        <v>62</v>
      </c>
      <c r="AS63" s="160">
        <v>73</v>
      </c>
    </row>
    <row r="64" spans="2:45" ht="12.65" customHeight="1" thickBot="1" x14ac:dyDescent="0.4">
      <c r="B64" s="281"/>
      <c r="C64" s="285"/>
      <c r="D64" s="114" t="s">
        <v>83</v>
      </c>
      <c r="E64" s="114" t="s">
        <v>47</v>
      </c>
      <c r="F64" s="115">
        <v>10</v>
      </c>
      <c r="G64" s="116">
        <v>99</v>
      </c>
      <c r="H64" s="117">
        <v>8</v>
      </c>
      <c r="I64" s="118">
        <f t="shared" si="11"/>
        <v>3600</v>
      </c>
      <c r="J64" s="119">
        <v>447.2</v>
      </c>
      <c r="K64" s="120">
        <v>1432.48</v>
      </c>
      <c r="L64" s="120">
        <v>0</v>
      </c>
      <c r="M64" s="115">
        <v>95</v>
      </c>
      <c r="N64" s="115">
        <v>143.9</v>
      </c>
      <c r="O64" s="115">
        <v>4</v>
      </c>
      <c r="P64" s="115">
        <v>3</v>
      </c>
      <c r="Q64" s="121">
        <v>129</v>
      </c>
      <c r="R64" s="176">
        <v>107</v>
      </c>
      <c r="S64" s="177">
        <v>83</v>
      </c>
      <c r="T64" s="178">
        <v>67</v>
      </c>
      <c r="U64" s="177">
        <v>52</v>
      </c>
      <c r="V64" s="178">
        <v>58</v>
      </c>
      <c r="W64" s="179">
        <f t="shared" si="14"/>
        <v>44.961240310077521</v>
      </c>
      <c r="X64" s="178">
        <v>9</v>
      </c>
      <c r="Y64" s="177">
        <v>7</v>
      </c>
      <c r="Z64" s="178">
        <v>4</v>
      </c>
      <c r="AA64" s="252">
        <v>3</v>
      </c>
      <c r="AB64" s="235"/>
      <c r="AC64" s="197">
        <v>2</v>
      </c>
      <c r="AD64" s="122">
        <v>28.8</v>
      </c>
      <c r="AE64" s="118">
        <f t="shared" si="12"/>
        <v>720</v>
      </c>
      <c r="AF64" s="118">
        <v>270</v>
      </c>
      <c r="AG64" s="115">
        <v>92</v>
      </c>
      <c r="AH64" s="115">
        <v>139.1</v>
      </c>
      <c r="AI64" s="115">
        <v>25</v>
      </c>
      <c r="AJ64" s="115">
        <v>8</v>
      </c>
      <c r="AK64" s="121">
        <v>90</v>
      </c>
      <c r="AL64" s="174">
        <v>86</v>
      </c>
      <c r="AM64" s="161">
        <v>96</v>
      </c>
      <c r="AN64" s="162">
        <v>6</v>
      </c>
      <c r="AO64" s="162">
        <f t="shared" si="1"/>
        <v>6.666666666666667</v>
      </c>
      <c r="AP64" s="161">
        <v>80</v>
      </c>
      <c r="AQ64" s="162">
        <v>89</v>
      </c>
      <c r="AR64" s="161">
        <v>76</v>
      </c>
      <c r="AS64" s="163">
        <v>85</v>
      </c>
    </row>
    <row r="65" spans="2:45" ht="12.65" customHeight="1" x14ac:dyDescent="0.35">
      <c r="B65" s="281"/>
      <c r="C65" s="270">
        <v>15</v>
      </c>
      <c r="D65" s="18" t="s">
        <v>84</v>
      </c>
      <c r="E65" s="18" t="s">
        <v>47</v>
      </c>
      <c r="F65" s="19">
        <v>9</v>
      </c>
      <c r="G65" s="20">
        <v>99</v>
      </c>
      <c r="H65" s="73">
        <v>7.2</v>
      </c>
      <c r="I65" s="75">
        <f t="shared" si="11"/>
        <v>2500</v>
      </c>
      <c r="J65" s="75">
        <v>166.4</v>
      </c>
      <c r="K65" s="19">
        <v>790.93</v>
      </c>
      <c r="L65" s="19">
        <v>0</v>
      </c>
      <c r="M65" s="19">
        <v>96</v>
      </c>
      <c r="N65" s="19">
        <v>145.05000000000001</v>
      </c>
      <c r="O65" s="19">
        <v>1</v>
      </c>
      <c r="P65" s="19">
        <v>2</v>
      </c>
      <c r="Q65" s="76">
        <v>139</v>
      </c>
      <c r="R65" s="165">
        <v>114</v>
      </c>
      <c r="S65" s="166">
        <v>82</v>
      </c>
      <c r="T65" s="167">
        <v>93</v>
      </c>
      <c r="U65" s="166">
        <v>67</v>
      </c>
      <c r="V65" s="167">
        <v>86</v>
      </c>
      <c r="W65" s="167">
        <f t="shared" si="14"/>
        <v>61.870503597122301</v>
      </c>
      <c r="X65" s="167">
        <v>8</v>
      </c>
      <c r="Y65" s="166">
        <v>6</v>
      </c>
      <c r="Z65" s="167">
        <v>3</v>
      </c>
      <c r="AA65" s="242">
        <v>2</v>
      </c>
      <c r="AB65" s="228"/>
      <c r="AC65" s="194">
        <v>1.8</v>
      </c>
      <c r="AD65" s="77">
        <v>20</v>
      </c>
      <c r="AE65" s="75">
        <f t="shared" si="12"/>
        <v>500</v>
      </c>
      <c r="AF65" s="75">
        <v>240</v>
      </c>
      <c r="AG65" s="19">
        <v>89</v>
      </c>
      <c r="AH65" s="19">
        <v>134.85499999999999</v>
      </c>
      <c r="AI65" s="19">
        <v>23</v>
      </c>
      <c r="AJ65" s="19">
        <v>7</v>
      </c>
      <c r="AK65" s="76">
        <v>93</v>
      </c>
      <c r="AL65" s="164">
        <v>90</v>
      </c>
      <c r="AM65" s="154">
        <v>97</v>
      </c>
      <c r="AN65" s="155">
        <v>7</v>
      </c>
      <c r="AO65" s="155">
        <f t="shared" si="1"/>
        <v>7.5268817204301079</v>
      </c>
      <c r="AP65" s="154">
        <v>83</v>
      </c>
      <c r="AQ65" s="155">
        <v>90</v>
      </c>
      <c r="AR65" s="154">
        <v>76</v>
      </c>
      <c r="AS65" s="156">
        <v>82</v>
      </c>
    </row>
    <row r="66" spans="2:45" ht="12.65" customHeight="1" x14ac:dyDescent="0.35">
      <c r="B66" s="281"/>
      <c r="C66" s="271"/>
      <c r="D66" s="29" t="s">
        <v>85</v>
      </c>
      <c r="E66" s="29" t="s">
        <v>47</v>
      </c>
      <c r="F66" s="30">
        <v>9</v>
      </c>
      <c r="G66" s="31">
        <v>99</v>
      </c>
      <c r="H66" s="78">
        <v>7.2</v>
      </c>
      <c r="I66" s="80">
        <f t="shared" si="11"/>
        <v>6437.5</v>
      </c>
      <c r="J66" s="80">
        <v>907.4</v>
      </c>
      <c r="K66" s="30">
        <v>201.19</v>
      </c>
      <c r="L66" s="30">
        <v>0</v>
      </c>
      <c r="M66" s="30">
        <v>93</v>
      </c>
      <c r="N66" s="30">
        <v>140.63</v>
      </c>
      <c r="O66" s="30">
        <v>2</v>
      </c>
      <c r="P66" s="30">
        <v>8</v>
      </c>
      <c r="Q66" s="81">
        <v>124</v>
      </c>
      <c r="R66" s="173">
        <v>101</v>
      </c>
      <c r="S66" s="158">
        <v>81</v>
      </c>
      <c r="T66" s="159">
        <v>83</v>
      </c>
      <c r="U66" s="158">
        <v>67</v>
      </c>
      <c r="V66" s="159">
        <v>74</v>
      </c>
      <c r="W66" s="155">
        <f t="shared" si="14"/>
        <v>59.677419354838712</v>
      </c>
      <c r="X66" s="159">
        <v>9</v>
      </c>
      <c r="Y66" s="158">
        <v>7</v>
      </c>
      <c r="Z66" s="159">
        <v>5</v>
      </c>
      <c r="AA66" s="243">
        <v>4</v>
      </c>
      <c r="AB66" s="229"/>
      <c r="AC66" s="195">
        <v>1.8</v>
      </c>
      <c r="AD66" s="82">
        <v>51.5</v>
      </c>
      <c r="AE66" s="80">
        <f t="shared" si="12"/>
        <v>1287.5</v>
      </c>
      <c r="AF66" s="80">
        <v>268</v>
      </c>
      <c r="AG66" s="30">
        <v>93</v>
      </c>
      <c r="AH66" s="30">
        <v>140.93700000000001</v>
      </c>
      <c r="AI66" s="30">
        <v>21</v>
      </c>
      <c r="AJ66" s="30">
        <v>4</v>
      </c>
      <c r="AK66" s="81">
        <v>102</v>
      </c>
      <c r="AL66" s="173">
        <v>100</v>
      </c>
      <c r="AM66" s="158">
        <v>97</v>
      </c>
      <c r="AN66" s="159">
        <v>6</v>
      </c>
      <c r="AO66" s="159">
        <f t="shared" si="1"/>
        <v>5.882352941176471</v>
      </c>
      <c r="AP66" s="158">
        <v>93</v>
      </c>
      <c r="AQ66" s="159">
        <v>91</v>
      </c>
      <c r="AR66" s="158">
        <v>88</v>
      </c>
      <c r="AS66" s="160">
        <v>86</v>
      </c>
    </row>
    <row r="67" spans="2:45" ht="12.65" customHeight="1" x14ac:dyDescent="0.35">
      <c r="B67" s="281"/>
      <c r="C67" s="271"/>
      <c r="D67" s="29" t="s">
        <v>86</v>
      </c>
      <c r="E67" s="29" t="s">
        <v>47</v>
      </c>
      <c r="F67" s="30">
        <v>9</v>
      </c>
      <c r="G67" s="31">
        <v>99</v>
      </c>
      <c r="H67" s="78">
        <v>7.2</v>
      </c>
      <c r="I67" s="80">
        <f t="shared" si="11"/>
        <v>7475</v>
      </c>
      <c r="J67" s="80">
        <v>1146.6000000000001</v>
      </c>
      <c r="K67" s="30">
        <v>210</v>
      </c>
      <c r="L67" s="30">
        <v>0</v>
      </c>
      <c r="M67" s="30">
        <v>95</v>
      </c>
      <c r="N67" s="30">
        <v>143.511</v>
      </c>
      <c r="O67" s="30">
        <v>1</v>
      </c>
      <c r="P67" s="30">
        <v>1</v>
      </c>
      <c r="Q67" s="81">
        <v>137</v>
      </c>
      <c r="R67" s="173">
        <v>118</v>
      </c>
      <c r="S67" s="158">
        <v>86</v>
      </c>
      <c r="T67" s="159">
        <v>98</v>
      </c>
      <c r="U67" s="158">
        <v>72</v>
      </c>
      <c r="V67" s="159">
        <v>84</v>
      </c>
      <c r="W67" s="155">
        <f t="shared" si="14"/>
        <v>61.313868613138688</v>
      </c>
      <c r="X67" s="159">
        <v>14</v>
      </c>
      <c r="Y67" s="158">
        <v>10</v>
      </c>
      <c r="Z67" s="159">
        <v>9</v>
      </c>
      <c r="AA67" s="243">
        <v>7</v>
      </c>
      <c r="AB67" s="229"/>
      <c r="AC67" s="195">
        <v>1.8</v>
      </c>
      <c r="AD67" s="82">
        <v>59.8</v>
      </c>
      <c r="AE67" s="80">
        <f t="shared" si="12"/>
        <v>1495</v>
      </c>
      <c r="AF67" s="80">
        <v>272</v>
      </c>
      <c r="AG67" s="30">
        <v>91</v>
      </c>
      <c r="AH67" s="30">
        <v>138.416</v>
      </c>
      <c r="AI67" s="30">
        <v>19</v>
      </c>
      <c r="AJ67" s="30">
        <v>5</v>
      </c>
      <c r="AK67" s="81">
        <v>102</v>
      </c>
      <c r="AL67" s="173">
        <v>99</v>
      </c>
      <c r="AM67" s="158">
        <v>97</v>
      </c>
      <c r="AN67" s="159">
        <v>6</v>
      </c>
      <c r="AO67" s="159">
        <f t="shared" si="1"/>
        <v>5.882352941176471</v>
      </c>
      <c r="AP67" s="158">
        <v>93</v>
      </c>
      <c r="AQ67" s="159">
        <v>91</v>
      </c>
      <c r="AR67" s="158">
        <v>86</v>
      </c>
      <c r="AS67" s="160">
        <v>85</v>
      </c>
    </row>
    <row r="68" spans="2:45" ht="12.65" customHeight="1" thickBot="1" x14ac:dyDescent="0.4">
      <c r="B68" s="281"/>
      <c r="C68" s="272"/>
      <c r="D68" s="40" t="s">
        <v>87</v>
      </c>
      <c r="E68" s="40" t="s">
        <v>47</v>
      </c>
      <c r="F68" s="41">
        <v>10</v>
      </c>
      <c r="G68" s="42">
        <v>99</v>
      </c>
      <c r="H68" s="86">
        <v>8</v>
      </c>
      <c r="I68" s="88">
        <f t="shared" si="11"/>
        <v>8087.5</v>
      </c>
      <c r="J68" s="88">
        <v>616.19999999999993</v>
      </c>
      <c r="K68" s="41">
        <v>92.65</v>
      </c>
      <c r="L68" s="41">
        <v>0</v>
      </c>
      <c r="M68" s="41">
        <v>95</v>
      </c>
      <c r="N68" s="41">
        <v>143.57</v>
      </c>
      <c r="O68" s="41">
        <v>2</v>
      </c>
      <c r="P68" s="41">
        <v>2</v>
      </c>
      <c r="Q68" s="93">
        <v>135</v>
      </c>
      <c r="R68" s="174">
        <v>81</v>
      </c>
      <c r="S68" s="161">
        <v>60</v>
      </c>
      <c r="T68" s="162">
        <v>61</v>
      </c>
      <c r="U68" s="161">
        <v>45</v>
      </c>
      <c r="V68" s="162">
        <v>56</v>
      </c>
      <c r="W68" s="171">
        <f t="shared" si="14"/>
        <v>41.481481481481481</v>
      </c>
      <c r="X68" s="162">
        <v>5</v>
      </c>
      <c r="Y68" s="161">
        <v>4</v>
      </c>
      <c r="Z68" s="162">
        <v>2</v>
      </c>
      <c r="AA68" s="244">
        <v>2</v>
      </c>
      <c r="AB68" s="230"/>
      <c r="AC68" s="196">
        <v>2</v>
      </c>
      <c r="AD68" s="92">
        <v>64.7</v>
      </c>
      <c r="AE68" s="88">
        <f t="shared" si="12"/>
        <v>1617.5</v>
      </c>
      <c r="AF68" s="88">
        <v>242</v>
      </c>
      <c r="AG68" s="41">
        <v>87</v>
      </c>
      <c r="AH68" s="41">
        <v>132.149</v>
      </c>
      <c r="AI68" s="41">
        <v>23</v>
      </c>
      <c r="AJ68" s="41">
        <v>16</v>
      </c>
      <c r="AK68" s="93">
        <v>80</v>
      </c>
      <c r="AL68" s="174">
        <v>76</v>
      </c>
      <c r="AM68" s="161">
        <v>94</v>
      </c>
      <c r="AN68" s="162">
        <v>5</v>
      </c>
      <c r="AO68" s="162">
        <f t="shared" si="1"/>
        <v>6.25</v>
      </c>
      <c r="AP68" s="161">
        <v>70</v>
      </c>
      <c r="AQ68" s="162">
        <v>88</v>
      </c>
      <c r="AR68" s="161">
        <v>64</v>
      </c>
      <c r="AS68" s="163">
        <v>80</v>
      </c>
    </row>
    <row r="69" spans="2:45" ht="12.65" customHeight="1" x14ac:dyDescent="0.35">
      <c r="B69" s="281"/>
      <c r="C69" s="270">
        <v>16</v>
      </c>
      <c r="D69" s="18" t="s">
        <v>88</v>
      </c>
      <c r="E69" s="18" t="s">
        <v>47</v>
      </c>
      <c r="F69" s="19">
        <v>8</v>
      </c>
      <c r="G69" s="20">
        <v>99</v>
      </c>
      <c r="H69" s="73">
        <v>6.4</v>
      </c>
      <c r="I69" s="75">
        <f t="shared" si="11"/>
        <v>5487.5</v>
      </c>
      <c r="J69" s="75">
        <v>951.6</v>
      </c>
      <c r="K69" s="19">
        <v>89.61</v>
      </c>
      <c r="L69" s="19">
        <v>0</v>
      </c>
      <c r="M69" s="19">
        <v>92</v>
      </c>
      <c r="N69" s="19">
        <v>139.54</v>
      </c>
      <c r="O69" s="19">
        <v>3</v>
      </c>
      <c r="P69" s="19">
        <v>3</v>
      </c>
      <c r="Q69" s="76">
        <v>129</v>
      </c>
      <c r="R69" s="153">
        <v>92</v>
      </c>
      <c r="S69" s="154">
        <v>71</v>
      </c>
      <c r="T69" s="155">
        <v>71</v>
      </c>
      <c r="U69" s="154">
        <v>55</v>
      </c>
      <c r="V69" s="155">
        <v>63</v>
      </c>
      <c r="W69" s="155">
        <f t="shared" si="14"/>
        <v>48.837209302325583</v>
      </c>
      <c r="X69" s="155">
        <v>8</v>
      </c>
      <c r="Y69" s="154">
        <v>6</v>
      </c>
      <c r="Z69" s="155">
        <v>5</v>
      </c>
      <c r="AA69" s="251">
        <v>4</v>
      </c>
      <c r="AB69" s="234"/>
      <c r="AC69" s="194">
        <v>1.6</v>
      </c>
      <c r="AD69" s="77">
        <v>43.9</v>
      </c>
      <c r="AE69" s="75">
        <f t="shared" si="12"/>
        <v>1097.5</v>
      </c>
      <c r="AF69" s="75">
        <v>258</v>
      </c>
      <c r="AG69" s="19">
        <v>93</v>
      </c>
      <c r="AH69" s="19">
        <v>141</v>
      </c>
      <c r="AI69" s="19">
        <v>25</v>
      </c>
      <c r="AJ69" s="19">
        <v>5</v>
      </c>
      <c r="AK69" s="76">
        <v>92</v>
      </c>
      <c r="AL69" s="164">
        <v>89</v>
      </c>
      <c r="AM69" s="154">
        <v>97</v>
      </c>
      <c r="AN69" s="155">
        <v>9</v>
      </c>
      <c r="AO69" s="155">
        <f t="shared" si="1"/>
        <v>9.7826086956521738</v>
      </c>
      <c r="AP69" s="154">
        <v>80</v>
      </c>
      <c r="AQ69" s="155">
        <v>88</v>
      </c>
      <c r="AR69" s="154">
        <v>77</v>
      </c>
      <c r="AS69" s="156">
        <v>84</v>
      </c>
    </row>
    <row r="70" spans="2:45" ht="12.65" customHeight="1" x14ac:dyDescent="0.35">
      <c r="B70" s="281"/>
      <c r="C70" s="271"/>
      <c r="D70" s="29" t="s">
        <v>89</v>
      </c>
      <c r="E70" s="29" t="s">
        <v>47</v>
      </c>
      <c r="F70" s="30">
        <v>12</v>
      </c>
      <c r="G70" s="31">
        <v>99</v>
      </c>
      <c r="H70" s="78">
        <v>9.6</v>
      </c>
      <c r="I70" s="80">
        <f t="shared" si="11"/>
        <v>12575</v>
      </c>
      <c r="J70" s="80">
        <v>975</v>
      </c>
      <c r="K70" s="30">
        <v>113.21</v>
      </c>
      <c r="L70" s="30">
        <v>0</v>
      </c>
      <c r="M70" s="30">
        <v>91</v>
      </c>
      <c r="N70" s="30">
        <v>137.74</v>
      </c>
      <c r="O70" s="30">
        <v>5</v>
      </c>
      <c r="P70" s="30">
        <v>3</v>
      </c>
      <c r="Q70" s="81">
        <v>125</v>
      </c>
      <c r="R70" s="157">
        <v>76</v>
      </c>
      <c r="S70" s="158">
        <v>61</v>
      </c>
      <c r="T70" s="159">
        <v>64</v>
      </c>
      <c r="U70" s="158">
        <v>51</v>
      </c>
      <c r="V70" s="159">
        <v>54</v>
      </c>
      <c r="W70" s="155">
        <f t="shared" si="14"/>
        <v>43.2</v>
      </c>
      <c r="X70" s="159">
        <v>10</v>
      </c>
      <c r="Y70" s="158">
        <v>8</v>
      </c>
      <c r="Z70" s="159">
        <v>5</v>
      </c>
      <c r="AA70" s="243">
        <v>4</v>
      </c>
      <c r="AB70" s="229"/>
      <c r="AC70" s="195">
        <v>2.4</v>
      </c>
      <c r="AD70" s="82">
        <v>100.6</v>
      </c>
      <c r="AE70" s="80">
        <f t="shared" si="12"/>
        <v>2515</v>
      </c>
      <c r="AF70" s="80">
        <v>263</v>
      </c>
      <c r="AG70" s="30">
        <v>91</v>
      </c>
      <c r="AH70" s="30">
        <v>138.1</v>
      </c>
      <c r="AI70" s="30">
        <v>24</v>
      </c>
      <c r="AJ70" s="30">
        <v>7</v>
      </c>
      <c r="AK70" s="81">
        <v>93</v>
      </c>
      <c r="AL70" s="173">
        <v>90</v>
      </c>
      <c r="AM70" s="158">
        <v>96</v>
      </c>
      <c r="AN70" s="159">
        <v>5</v>
      </c>
      <c r="AO70" s="159">
        <f t="shared" ref="AO70:AO108" si="15">AN70*100/AK70</f>
        <v>5.376344086021505</v>
      </c>
      <c r="AP70" s="158">
        <v>84</v>
      </c>
      <c r="AQ70" s="159">
        <v>91</v>
      </c>
      <c r="AR70" s="158">
        <v>82</v>
      </c>
      <c r="AS70" s="160">
        <v>88</v>
      </c>
    </row>
    <row r="71" spans="2:45" ht="12.65" customHeight="1" x14ac:dyDescent="0.35">
      <c r="B71" s="281"/>
      <c r="C71" s="271"/>
      <c r="D71" s="29" t="s">
        <v>90</v>
      </c>
      <c r="E71" s="29" t="s">
        <v>47</v>
      </c>
      <c r="F71" s="30">
        <v>10</v>
      </c>
      <c r="G71" s="31">
        <v>99</v>
      </c>
      <c r="H71" s="78">
        <v>8</v>
      </c>
      <c r="I71" s="80">
        <f t="shared" si="11"/>
        <v>7875</v>
      </c>
      <c r="J71" s="80">
        <v>912.6</v>
      </c>
      <c r="K71" s="30">
        <v>43.17</v>
      </c>
      <c r="L71" s="30">
        <v>0</v>
      </c>
      <c r="M71" s="30">
        <v>93</v>
      </c>
      <c r="N71" s="30">
        <v>140.81899999999999</v>
      </c>
      <c r="O71" s="30">
        <v>3</v>
      </c>
      <c r="P71" s="30">
        <v>3</v>
      </c>
      <c r="Q71" s="81">
        <v>131</v>
      </c>
      <c r="R71" s="157">
        <v>97</v>
      </c>
      <c r="S71" s="158">
        <v>74</v>
      </c>
      <c r="T71" s="159">
        <v>81</v>
      </c>
      <c r="U71" s="158">
        <v>61</v>
      </c>
      <c r="V71" s="159">
        <v>69</v>
      </c>
      <c r="W71" s="155">
        <f t="shared" si="14"/>
        <v>52.671755725190842</v>
      </c>
      <c r="X71" s="159">
        <v>11</v>
      </c>
      <c r="Y71" s="158">
        <v>9</v>
      </c>
      <c r="Z71" s="159">
        <v>7</v>
      </c>
      <c r="AA71" s="243">
        <v>5</v>
      </c>
      <c r="AB71" s="229"/>
      <c r="AC71" s="195">
        <v>2</v>
      </c>
      <c r="AD71" s="82">
        <v>63</v>
      </c>
      <c r="AE71" s="80">
        <f t="shared" si="12"/>
        <v>1575</v>
      </c>
      <c r="AF71" s="80">
        <v>242</v>
      </c>
      <c r="AG71" s="30">
        <v>92</v>
      </c>
      <c r="AH71" s="30">
        <v>139.88800000000001</v>
      </c>
      <c r="AI71" s="30">
        <v>23</v>
      </c>
      <c r="AJ71" s="30">
        <v>5</v>
      </c>
      <c r="AK71" s="81">
        <v>94</v>
      </c>
      <c r="AL71" s="173">
        <v>92</v>
      </c>
      <c r="AM71" s="158">
        <v>98</v>
      </c>
      <c r="AN71" s="159">
        <v>6</v>
      </c>
      <c r="AO71" s="159">
        <f t="shared" si="15"/>
        <v>6.3829787234042552</v>
      </c>
      <c r="AP71" s="158">
        <v>86</v>
      </c>
      <c r="AQ71" s="159">
        <v>92</v>
      </c>
      <c r="AR71" s="158">
        <v>84</v>
      </c>
      <c r="AS71" s="160">
        <v>89</v>
      </c>
    </row>
    <row r="72" spans="2:45" ht="12.65" customHeight="1" thickBot="1" x14ac:dyDescent="0.4">
      <c r="B72" s="281"/>
      <c r="C72" s="272"/>
      <c r="D72" s="40" t="s">
        <v>91</v>
      </c>
      <c r="E72" s="40" t="s">
        <v>47</v>
      </c>
      <c r="F72" s="41">
        <v>9</v>
      </c>
      <c r="G72" s="42">
        <v>99</v>
      </c>
      <c r="H72" s="86">
        <v>7.2</v>
      </c>
      <c r="I72" s="88">
        <f t="shared" si="11"/>
        <v>7225</v>
      </c>
      <c r="J72" s="88">
        <v>621.4</v>
      </c>
      <c r="K72" s="41">
        <v>94.75</v>
      </c>
      <c r="L72" s="41">
        <v>0</v>
      </c>
      <c r="M72" s="41">
        <v>91</v>
      </c>
      <c r="N72" s="41">
        <v>138.51</v>
      </c>
      <c r="O72" s="41">
        <v>2</v>
      </c>
      <c r="P72" s="41">
        <v>3</v>
      </c>
      <c r="Q72" s="93">
        <v>129</v>
      </c>
      <c r="R72" s="176">
        <v>100</v>
      </c>
      <c r="S72" s="177">
        <v>77</v>
      </c>
      <c r="T72" s="178">
        <v>81</v>
      </c>
      <c r="U72" s="177">
        <v>63</v>
      </c>
      <c r="V72" s="178">
        <v>70</v>
      </c>
      <c r="W72" s="179">
        <f t="shared" si="14"/>
        <v>54.263565891472865</v>
      </c>
      <c r="X72" s="178">
        <v>11</v>
      </c>
      <c r="Y72" s="177">
        <v>9</v>
      </c>
      <c r="Z72" s="178">
        <v>7</v>
      </c>
      <c r="AA72" s="252">
        <v>6</v>
      </c>
      <c r="AB72" s="235"/>
      <c r="AC72" s="196">
        <v>1.8</v>
      </c>
      <c r="AD72" s="92">
        <v>57.8</v>
      </c>
      <c r="AE72" s="88">
        <f t="shared" si="12"/>
        <v>1445</v>
      </c>
      <c r="AF72" s="88">
        <v>240</v>
      </c>
      <c r="AG72" s="41">
        <v>88</v>
      </c>
      <c r="AH72" s="41">
        <v>132.66</v>
      </c>
      <c r="AI72" s="41">
        <v>24</v>
      </c>
      <c r="AJ72" s="41">
        <v>10</v>
      </c>
      <c r="AK72" s="93">
        <v>82</v>
      </c>
      <c r="AL72" s="174">
        <v>80</v>
      </c>
      <c r="AM72" s="161">
        <v>97</v>
      </c>
      <c r="AN72" s="162">
        <v>8</v>
      </c>
      <c r="AO72" s="162">
        <f t="shared" si="15"/>
        <v>9.7560975609756095</v>
      </c>
      <c r="AP72" s="161">
        <v>72</v>
      </c>
      <c r="AQ72" s="162">
        <v>87</v>
      </c>
      <c r="AR72" s="161">
        <v>69</v>
      </c>
      <c r="AS72" s="163">
        <v>83</v>
      </c>
    </row>
    <row r="73" spans="2:45" ht="12.65" customHeight="1" x14ac:dyDescent="0.35">
      <c r="B73" s="281"/>
      <c r="C73" s="270">
        <v>17</v>
      </c>
      <c r="D73" s="18" t="s">
        <v>92</v>
      </c>
      <c r="E73" s="18" t="s">
        <v>47</v>
      </c>
      <c r="F73" s="19">
        <v>8</v>
      </c>
      <c r="G73" s="20">
        <v>99</v>
      </c>
      <c r="H73" s="73">
        <v>6.4</v>
      </c>
      <c r="I73" s="75">
        <f t="shared" si="11"/>
        <v>5575</v>
      </c>
      <c r="J73" s="75">
        <v>1066</v>
      </c>
      <c r="K73" s="19">
        <v>552.44000000000005</v>
      </c>
      <c r="L73" s="19">
        <v>0</v>
      </c>
      <c r="M73" s="19">
        <v>94</v>
      </c>
      <c r="N73" s="19">
        <v>143.09</v>
      </c>
      <c r="O73" s="19">
        <v>1</v>
      </c>
      <c r="P73" s="19">
        <v>4</v>
      </c>
      <c r="Q73" s="76">
        <v>133</v>
      </c>
      <c r="R73" s="165">
        <v>113</v>
      </c>
      <c r="S73" s="166">
        <v>85</v>
      </c>
      <c r="T73" s="167">
        <v>103</v>
      </c>
      <c r="U73" s="166">
        <v>77</v>
      </c>
      <c r="V73" s="167">
        <v>87</v>
      </c>
      <c r="W73" s="167">
        <f t="shared" si="14"/>
        <v>65.41353383458646</v>
      </c>
      <c r="X73" s="167">
        <v>16</v>
      </c>
      <c r="Y73" s="166">
        <v>12</v>
      </c>
      <c r="Z73" s="167">
        <v>11</v>
      </c>
      <c r="AA73" s="242">
        <v>8</v>
      </c>
      <c r="AB73" s="228"/>
      <c r="AC73" s="194">
        <v>1.6</v>
      </c>
      <c r="AD73" s="77">
        <v>44.6</v>
      </c>
      <c r="AE73" s="75">
        <f t="shared" si="12"/>
        <v>1115</v>
      </c>
      <c r="AF73" s="75">
        <v>218</v>
      </c>
      <c r="AG73" s="19">
        <v>93</v>
      </c>
      <c r="AH73" s="19">
        <v>140.84</v>
      </c>
      <c r="AI73" s="19">
        <v>24</v>
      </c>
      <c r="AJ73" s="19">
        <v>4</v>
      </c>
      <c r="AK73" s="76">
        <v>93</v>
      </c>
      <c r="AL73" s="164">
        <v>91</v>
      </c>
      <c r="AM73" s="154">
        <v>98</v>
      </c>
      <c r="AN73" s="155">
        <v>10</v>
      </c>
      <c r="AO73" s="155">
        <f t="shared" si="15"/>
        <v>10.75268817204301</v>
      </c>
      <c r="AP73" s="154">
        <v>81</v>
      </c>
      <c r="AQ73" s="155">
        <v>87</v>
      </c>
      <c r="AR73" s="154">
        <v>76</v>
      </c>
      <c r="AS73" s="156">
        <v>82</v>
      </c>
    </row>
    <row r="74" spans="2:45" ht="12.65" customHeight="1" x14ac:dyDescent="0.35">
      <c r="B74" s="281"/>
      <c r="C74" s="271"/>
      <c r="D74" s="29" t="s">
        <v>93</v>
      </c>
      <c r="E74" s="29" t="s">
        <v>47</v>
      </c>
      <c r="F74" s="30">
        <v>10</v>
      </c>
      <c r="G74" s="31">
        <v>99</v>
      </c>
      <c r="H74" s="78">
        <v>8</v>
      </c>
      <c r="I74" s="80">
        <f t="shared" si="11"/>
        <v>1750</v>
      </c>
      <c r="J74" s="80">
        <v>132.6</v>
      </c>
      <c r="K74" s="30">
        <v>536.23</v>
      </c>
      <c r="L74" s="30">
        <v>0</v>
      </c>
      <c r="M74" s="30">
        <v>92</v>
      </c>
      <c r="N74" s="30">
        <v>139.38999999999999</v>
      </c>
      <c r="O74" s="30">
        <v>0</v>
      </c>
      <c r="P74" s="30">
        <v>2</v>
      </c>
      <c r="Q74" s="81">
        <v>134</v>
      </c>
      <c r="R74" s="173">
        <v>106</v>
      </c>
      <c r="S74" s="158">
        <v>79</v>
      </c>
      <c r="T74" s="159">
        <v>90</v>
      </c>
      <c r="U74" s="158">
        <v>67</v>
      </c>
      <c r="V74" s="159">
        <v>76</v>
      </c>
      <c r="W74" s="155">
        <f t="shared" si="14"/>
        <v>56.71641791044776</v>
      </c>
      <c r="X74" s="159">
        <v>14</v>
      </c>
      <c r="Y74" s="158">
        <v>10</v>
      </c>
      <c r="Z74" s="159">
        <v>10</v>
      </c>
      <c r="AA74" s="243">
        <v>7</v>
      </c>
      <c r="AB74" s="229"/>
      <c r="AC74" s="195">
        <v>2</v>
      </c>
      <c r="AD74" s="82">
        <v>14</v>
      </c>
      <c r="AE74" s="80">
        <f t="shared" si="12"/>
        <v>350</v>
      </c>
      <c r="AF74" s="80">
        <v>253</v>
      </c>
      <c r="AG74" s="30">
        <v>91</v>
      </c>
      <c r="AH74" s="30">
        <v>138.1</v>
      </c>
      <c r="AI74" s="30">
        <v>21</v>
      </c>
      <c r="AJ74" s="30">
        <v>10</v>
      </c>
      <c r="AK74" s="81">
        <v>91</v>
      </c>
      <c r="AL74" s="173">
        <v>87</v>
      </c>
      <c r="AM74" s="158">
        <v>95</v>
      </c>
      <c r="AN74" s="159">
        <v>10</v>
      </c>
      <c r="AO74" s="159">
        <f t="shared" si="15"/>
        <v>10.989010989010989</v>
      </c>
      <c r="AP74" s="158">
        <v>76</v>
      </c>
      <c r="AQ74" s="159">
        <v>84</v>
      </c>
      <c r="AR74" s="158">
        <v>70</v>
      </c>
      <c r="AS74" s="160">
        <v>77</v>
      </c>
    </row>
    <row r="75" spans="2:45" ht="12.65" customHeight="1" x14ac:dyDescent="0.35">
      <c r="B75" s="281"/>
      <c r="C75" s="271"/>
      <c r="D75" s="29" t="s">
        <v>94</v>
      </c>
      <c r="E75" s="29" t="s">
        <v>47</v>
      </c>
      <c r="F75" s="30">
        <v>9</v>
      </c>
      <c r="G75" s="31">
        <v>99</v>
      </c>
      <c r="H75" s="78">
        <v>7.2</v>
      </c>
      <c r="I75" s="80">
        <f t="shared" si="11"/>
        <v>737.5</v>
      </c>
      <c r="J75" s="80">
        <v>65</v>
      </c>
      <c r="K75" s="30">
        <v>430.15</v>
      </c>
      <c r="L75" s="30">
        <v>24.64</v>
      </c>
      <c r="M75" s="30">
        <v>92</v>
      </c>
      <c r="N75" s="30">
        <v>139.44999999999999</v>
      </c>
      <c r="O75" s="30">
        <v>1</v>
      </c>
      <c r="P75" s="30">
        <v>6</v>
      </c>
      <c r="Q75" s="81">
        <v>127</v>
      </c>
      <c r="R75" s="173">
        <v>100</v>
      </c>
      <c r="S75" s="158">
        <v>78</v>
      </c>
      <c r="T75" s="159">
        <v>82</v>
      </c>
      <c r="U75" s="158">
        <v>64</v>
      </c>
      <c r="V75" s="159">
        <v>63</v>
      </c>
      <c r="W75" s="155">
        <f t="shared" si="14"/>
        <v>49.606299212598422</v>
      </c>
      <c r="X75" s="159">
        <v>19</v>
      </c>
      <c r="Y75" s="158">
        <v>15</v>
      </c>
      <c r="Z75" s="159">
        <v>12</v>
      </c>
      <c r="AA75" s="243">
        <v>10</v>
      </c>
      <c r="AB75" s="229"/>
      <c r="AC75" s="195">
        <v>1.8</v>
      </c>
      <c r="AD75" s="82">
        <v>5.9</v>
      </c>
      <c r="AE75" s="80">
        <f t="shared" si="12"/>
        <v>147.5</v>
      </c>
      <c r="AF75" s="80">
        <v>237</v>
      </c>
      <c r="AG75" s="30">
        <v>91</v>
      </c>
      <c r="AH75" s="30">
        <v>137.339</v>
      </c>
      <c r="AI75" s="30">
        <v>21</v>
      </c>
      <c r="AJ75" s="30">
        <v>8</v>
      </c>
      <c r="AK75" s="81">
        <v>90</v>
      </c>
      <c r="AL75" s="173">
        <v>88</v>
      </c>
      <c r="AM75" s="158">
        <v>98</v>
      </c>
      <c r="AN75" s="159">
        <v>10</v>
      </c>
      <c r="AO75" s="159">
        <f t="shared" si="15"/>
        <v>11.111111111111111</v>
      </c>
      <c r="AP75" s="158">
        <v>78</v>
      </c>
      <c r="AQ75" s="159">
        <v>87</v>
      </c>
      <c r="AR75" s="158">
        <v>74</v>
      </c>
      <c r="AS75" s="160">
        <v>83</v>
      </c>
    </row>
    <row r="76" spans="2:45" ht="12.65" customHeight="1" thickBot="1" x14ac:dyDescent="0.4">
      <c r="B76" s="281"/>
      <c r="C76" s="272"/>
      <c r="D76" s="40" t="s">
        <v>95</v>
      </c>
      <c r="E76" s="40" t="s">
        <v>47</v>
      </c>
      <c r="F76" s="41">
        <v>10</v>
      </c>
      <c r="G76" s="42">
        <v>99</v>
      </c>
      <c r="H76" s="86">
        <v>8</v>
      </c>
      <c r="I76" s="88">
        <f t="shared" si="11"/>
        <v>7150</v>
      </c>
      <c r="J76" s="88">
        <v>1547</v>
      </c>
      <c r="K76" s="41">
        <v>2053.36</v>
      </c>
      <c r="L76" s="41">
        <v>0</v>
      </c>
      <c r="M76" s="41">
        <v>96</v>
      </c>
      <c r="N76" s="41">
        <v>144.72</v>
      </c>
      <c r="O76" s="41">
        <v>4</v>
      </c>
      <c r="P76" s="41">
        <v>2</v>
      </c>
      <c r="Q76" s="93">
        <v>135</v>
      </c>
      <c r="R76" s="174">
        <v>113</v>
      </c>
      <c r="S76" s="161">
        <v>83</v>
      </c>
      <c r="T76" s="162">
        <v>94</v>
      </c>
      <c r="U76" s="161">
        <v>69</v>
      </c>
      <c r="V76" s="162">
        <v>76</v>
      </c>
      <c r="W76" s="171">
        <f t="shared" si="14"/>
        <v>56.296296296296298</v>
      </c>
      <c r="X76" s="162">
        <v>18</v>
      </c>
      <c r="Y76" s="161">
        <v>13</v>
      </c>
      <c r="Z76" s="162">
        <v>13</v>
      </c>
      <c r="AA76" s="244">
        <v>10</v>
      </c>
      <c r="AB76" s="230"/>
      <c r="AC76" s="196">
        <v>2</v>
      </c>
      <c r="AD76" s="92">
        <v>57.2</v>
      </c>
      <c r="AE76" s="88">
        <f t="shared" si="12"/>
        <v>1430</v>
      </c>
      <c r="AF76" s="88">
        <v>218</v>
      </c>
      <c r="AG76" s="41">
        <v>89</v>
      </c>
      <c r="AH76" s="41">
        <v>135.553</v>
      </c>
      <c r="AI76" s="41">
        <v>21</v>
      </c>
      <c r="AJ76" s="41">
        <v>9</v>
      </c>
      <c r="AK76" s="93">
        <v>89</v>
      </c>
      <c r="AL76" s="174">
        <v>86</v>
      </c>
      <c r="AM76" s="161">
        <v>97</v>
      </c>
      <c r="AN76" s="162">
        <v>9</v>
      </c>
      <c r="AO76" s="162">
        <f t="shared" si="15"/>
        <v>10.112359550561798</v>
      </c>
      <c r="AP76" s="161">
        <v>77</v>
      </c>
      <c r="AQ76" s="162">
        <v>87</v>
      </c>
      <c r="AR76" s="161">
        <v>72</v>
      </c>
      <c r="AS76" s="163">
        <v>81</v>
      </c>
    </row>
    <row r="77" spans="2:45" ht="12.65" customHeight="1" x14ac:dyDescent="0.35">
      <c r="B77" s="281"/>
      <c r="C77" s="270">
        <v>18</v>
      </c>
      <c r="D77" s="18" t="s">
        <v>96</v>
      </c>
      <c r="E77" s="18" t="s">
        <v>47</v>
      </c>
      <c r="F77" s="19">
        <v>10</v>
      </c>
      <c r="G77" s="20">
        <v>99</v>
      </c>
      <c r="H77" s="73">
        <v>8</v>
      </c>
      <c r="I77" s="75">
        <f t="shared" si="11"/>
        <v>6600</v>
      </c>
      <c r="J77" s="75">
        <v>907.4</v>
      </c>
      <c r="K77" s="19">
        <v>109.27</v>
      </c>
      <c r="L77" s="19">
        <v>0</v>
      </c>
      <c r="M77" s="19">
        <v>91</v>
      </c>
      <c r="N77" s="19">
        <v>137.459</v>
      </c>
      <c r="O77" s="19">
        <v>6</v>
      </c>
      <c r="P77" s="19">
        <v>9</v>
      </c>
      <c r="Q77" s="76">
        <v>116</v>
      </c>
      <c r="R77" s="153">
        <v>93</v>
      </c>
      <c r="S77" s="154">
        <v>80</v>
      </c>
      <c r="T77" s="155">
        <v>59</v>
      </c>
      <c r="U77" s="154">
        <v>51</v>
      </c>
      <c r="V77" s="155">
        <v>31</v>
      </c>
      <c r="W77" s="155">
        <f t="shared" si="14"/>
        <v>26.724137931034484</v>
      </c>
      <c r="X77" s="155">
        <v>28</v>
      </c>
      <c r="Y77" s="154">
        <v>24</v>
      </c>
      <c r="Z77" s="155">
        <v>2</v>
      </c>
      <c r="AA77" s="251">
        <v>2</v>
      </c>
      <c r="AB77" s="234"/>
      <c r="AC77" s="194">
        <v>2</v>
      </c>
      <c r="AD77" s="77">
        <v>52.8</v>
      </c>
      <c r="AE77" s="75">
        <f t="shared" si="12"/>
        <v>1320</v>
      </c>
      <c r="AF77" s="75">
        <v>236</v>
      </c>
      <c r="AG77" s="123">
        <v>90</v>
      </c>
      <c r="AH77" s="123">
        <v>135.80000000000001</v>
      </c>
      <c r="AI77" s="123">
        <v>23</v>
      </c>
      <c r="AJ77" s="123">
        <v>11</v>
      </c>
      <c r="AK77" s="124">
        <v>87</v>
      </c>
      <c r="AL77" s="164">
        <v>84</v>
      </c>
      <c r="AM77" s="154">
        <v>96</v>
      </c>
      <c r="AN77" s="155">
        <v>5</v>
      </c>
      <c r="AO77" s="155">
        <f t="shared" si="15"/>
        <v>5.7471264367816088</v>
      </c>
      <c r="AP77" s="154">
        <v>79</v>
      </c>
      <c r="AQ77" s="155">
        <v>91</v>
      </c>
      <c r="AR77" s="154">
        <v>69</v>
      </c>
      <c r="AS77" s="156">
        <v>80</v>
      </c>
    </row>
    <row r="78" spans="2:45" ht="12.65" customHeight="1" x14ac:dyDescent="0.35">
      <c r="B78" s="281"/>
      <c r="C78" s="271"/>
      <c r="D78" s="29" t="s">
        <v>97</v>
      </c>
      <c r="E78" s="29" t="s">
        <v>47</v>
      </c>
      <c r="F78" s="30">
        <v>9</v>
      </c>
      <c r="G78" s="31">
        <v>99</v>
      </c>
      <c r="H78" s="78">
        <v>7.2</v>
      </c>
      <c r="I78" s="80">
        <f t="shared" si="11"/>
        <v>4050</v>
      </c>
      <c r="J78" s="80">
        <v>543.4</v>
      </c>
      <c r="K78" s="30">
        <v>51.72</v>
      </c>
      <c r="L78" s="30">
        <v>0</v>
      </c>
      <c r="M78" s="30">
        <v>93</v>
      </c>
      <c r="N78" s="30">
        <v>140.98500000000001</v>
      </c>
      <c r="O78" s="30">
        <v>3</v>
      </c>
      <c r="P78" s="30">
        <v>1</v>
      </c>
      <c r="Q78" s="81">
        <v>132</v>
      </c>
      <c r="R78" s="157">
        <v>110</v>
      </c>
      <c r="S78" s="158">
        <v>83</v>
      </c>
      <c r="T78" s="159">
        <v>97</v>
      </c>
      <c r="U78" s="158">
        <v>73</v>
      </c>
      <c r="V78" s="159">
        <v>88</v>
      </c>
      <c r="W78" s="155">
        <f t="shared" si="14"/>
        <v>66.666666666666671</v>
      </c>
      <c r="X78" s="159">
        <v>9</v>
      </c>
      <c r="Y78" s="158">
        <v>7</v>
      </c>
      <c r="Z78" s="159">
        <v>6</v>
      </c>
      <c r="AA78" s="243">
        <v>4</v>
      </c>
      <c r="AB78" s="229"/>
      <c r="AC78" s="195">
        <v>1.8</v>
      </c>
      <c r="AD78" s="82">
        <v>32.4</v>
      </c>
      <c r="AE78" s="80">
        <f t="shared" si="12"/>
        <v>810</v>
      </c>
      <c r="AF78" s="80">
        <v>240</v>
      </c>
      <c r="AG78" s="125">
        <v>93</v>
      </c>
      <c r="AH78" s="125">
        <v>140.56899999999999</v>
      </c>
      <c r="AI78" s="125">
        <v>22</v>
      </c>
      <c r="AJ78" s="125">
        <v>6</v>
      </c>
      <c r="AK78" s="126">
        <v>100</v>
      </c>
      <c r="AL78" s="173">
        <v>95</v>
      </c>
      <c r="AM78" s="158">
        <v>96</v>
      </c>
      <c r="AN78" s="159">
        <v>7</v>
      </c>
      <c r="AO78" s="159">
        <f t="shared" si="15"/>
        <v>7</v>
      </c>
      <c r="AP78" s="158">
        <v>89</v>
      </c>
      <c r="AQ78" s="159">
        <v>89</v>
      </c>
      <c r="AR78" s="158">
        <v>76</v>
      </c>
      <c r="AS78" s="160">
        <v>77</v>
      </c>
    </row>
    <row r="79" spans="2:45" ht="12.65" customHeight="1" x14ac:dyDescent="0.35">
      <c r="B79" s="281"/>
      <c r="C79" s="271"/>
      <c r="D79" s="29" t="s">
        <v>98</v>
      </c>
      <c r="E79" s="29" t="s">
        <v>47</v>
      </c>
      <c r="F79" s="30">
        <v>10</v>
      </c>
      <c r="G79" s="31">
        <v>99</v>
      </c>
      <c r="H79" s="78">
        <v>8</v>
      </c>
      <c r="I79" s="80">
        <f t="shared" si="11"/>
        <v>7687.5</v>
      </c>
      <c r="J79" s="80">
        <v>886.6</v>
      </c>
      <c r="K79" s="30">
        <v>65.44</v>
      </c>
      <c r="L79" s="30">
        <v>0</v>
      </c>
      <c r="M79" s="30">
        <v>93</v>
      </c>
      <c r="N79" s="30">
        <v>140.517</v>
      </c>
      <c r="O79" s="30">
        <v>5</v>
      </c>
      <c r="P79" s="30">
        <v>1</v>
      </c>
      <c r="Q79" s="81">
        <v>130</v>
      </c>
      <c r="R79" s="157">
        <v>108</v>
      </c>
      <c r="S79" s="158">
        <v>83</v>
      </c>
      <c r="T79" s="159">
        <v>96</v>
      </c>
      <c r="U79" s="158">
        <v>74</v>
      </c>
      <c r="V79" s="159">
        <v>85</v>
      </c>
      <c r="W79" s="155">
        <f t="shared" si="14"/>
        <v>65.384615384615387</v>
      </c>
      <c r="X79" s="159">
        <v>11</v>
      </c>
      <c r="Y79" s="158">
        <v>8</v>
      </c>
      <c r="Z79" s="159">
        <v>6</v>
      </c>
      <c r="AA79" s="243">
        <v>5</v>
      </c>
      <c r="AB79" s="229"/>
      <c r="AC79" s="195">
        <v>2</v>
      </c>
      <c r="AD79" s="82">
        <v>61.5</v>
      </c>
      <c r="AE79" s="80">
        <f t="shared" si="12"/>
        <v>1537.5</v>
      </c>
      <c r="AF79" s="80">
        <v>236</v>
      </c>
      <c r="AG79" s="125">
        <v>94</v>
      </c>
      <c r="AH79" s="125">
        <v>141.92400000000001</v>
      </c>
      <c r="AI79" s="125">
        <v>24</v>
      </c>
      <c r="AJ79" s="125">
        <v>6</v>
      </c>
      <c r="AK79" s="126">
        <v>97</v>
      </c>
      <c r="AL79" s="173">
        <v>95</v>
      </c>
      <c r="AM79" s="158">
        <v>98</v>
      </c>
      <c r="AN79" s="159">
        <v>5</v>
      </c>
      <c r="AO79" s="159">
        <f t="shared" si="15"/>
        <v>5.1546391752577323</v>
      </c>
      <c r="AP79" s="158">
        <v>89</v>
      </c>
      <c r="AQ79" s="159">
        <v>92</v>
      </c>
      <c r="AR79" s="158">
        <v>72</v>
      </c>
      <c r="AS79" s="160">
        <v>74</v>
      </c>
    </row>
    <row r="80" spans="2:45" ht="12.65" customHeight="1" thickBot="1" x14ac:dyDescent="0.4">
      <c r="B80" s="281"/>
      <c r="C80" s="285"/>
      <c r="D80" s="114" t="s">
        <v>99</v>
      </c>
      <c r="E80" s="114" t="s">
        <v>47</v>
      </c>
      <c r="F80" s="115">
        <v>10</v>
      </c>
      <c r="G80" s="116">
        <v>99</v>
      </c>
      <c r="H80" s="127">
        <v>8</v>
      </c>
      <c r="I80" s="118">
        <f t="shared" si="11"/>
        <v>5312.5</v>
      </c>
      <c r="J80" s="118">
        <v>712.4</v>
      </c>
      <c r="K80" s="115">
        <v>159.66</v>
      </c>
      <c r="L80" s="115">
        <v>0</v>
      </c>
      <c r="M80" s="115">
        <v>92</v>
      </c>
      <c r="N80" s="115">
        <v>140.16800000000001</v>
      </c>
      <c r="O80" s="115">
        <v>2</v>
      </c>
      <c r="P80" s="115">
        <v>2</v>
      </c>
      <c r="Q80" s="121">
        <v>135</v>
      </c>
      <c r="R80" s="176">
        <v>109</v>
      </c>
      <c r="S80" s="177">
        <v>81</v>
      </c>
      <c r="T80" s="178">
        <v>91</v>
      </c>
      <c r="U80" s="177">
        <v>67</v>
      </c>
      <c r="V80" s="178">
        <v>81</v>
      </c>
      <c r="W80" s="179">
        <f t="shared" si="14"/>
        <v>60</v>
      </c>
      <c r="X80" s="178">
        <v>10</v>
      </c>
      <c r="Y80" s="177">
        <v>7</v>
      </c>
      <c r="Z80" s="178">
        <v>6</v>
      </c>
      <c r="AA80" s="252">
        <v>4</v>
      </c>
      <c r="AB80" s="235"/>
      <c r="AC80" s="197">
        <v>2</v>
      </c>
      <c r="AD80" s="122">
        <v>42.5</v>
      </c>
      <c r="AE80" s="118">
        <f t="shared" si="12"/>
        <v>1062.5</v>
      </c>
      <c r="AF80" s="118">
        <v>243</v>
      </c>
      <c r="AG80" s="128">
        <v>94</v>
      </c>
      <c r="AH80" s="128">
        <v>142.55699999999999</v>
      </c>
      <c r="AI80" s="128">
        <v>21</v>
      </c>
      <c r="AJ80" s="128">
        <v>3</v>
      </c>
      <c r="AK80" s="129">
        <v>105</v>
      </c>
      <c r="AL80" s="174">
        <v>102</v>
      </c>
      <c r="AM80" s="161">
        <v>97</v>
      </c>
      <c r="AN80" s="162">
        <v>6</v>
      </c>
      <c r="AO80" s="162">
        <f t="shared" si="15"/>
        <v>5.7142857142857144</v>
      </c>
      <c r="AP80" s="161">
        <v>96</v>
      </c>
      <c r="AQ80" s="162">
        <v>91</v>
      </c>
      <c r="AR80" s="161">
        <v>84</v>
      </c>
      <c r="AS80" s="163">
        <v>80</v>
      </c>
    </row>
    <row r="81" spans="2:45" ht="12.65" customHeight="1" x14ac:dyDescent="0.35">
      <c r="B81" s="281"/>
      <c r="C81" s="270">
        <v>19</v>
      </c>
      <c r="D81" s="18" t="s">
        <v>100</v>
      </c>
      <c r="E81" s="18" t="s">
        <v>47</v>
      </c>
      <c r="F81" s="19">
        <v>9</v>
      </c>
      <c r="G81" s="20">
        <v>99</v>
      </c>
      <c r="H81" s="73">
        <v>7.2</v>
      </c>
      <c r="I81" s="75">
        <f t="shared" si="11"/>
        <v>3162.5</v>
      </c>
      <c r="J81" s="75">
        <v>366.59999999999997</v>
      </c>
      <c r="K81" s="19">
        <v>812.6</v>
      </c>
      <c r="L81" s="19">
        <v>23.68</v>
      </c>
      <c r="M81" s="75">
        <v>89</v>
      </c>
      <c r="N81" s="75">
        <v>134.86000000000001</v>
      </c>
      <c r="O81" s="75">
        <v>9</v>
      </c>
      <c r="P81" s="75">
        <v>10</v>
      </c>
      <c r="Q81" s="100">
        <v>109</v>
      </c>
      <c r="R81" s="165">
        <v>80</v>
      </c>
      <c r="S81" s="166">
        <v>73</v>
      </c>
      <c r="T81" s="167">
        <v>58</v>
      </c>
      <c r="U81" s="166">
        <v>54</v>
      </c>
      <c r="V81" s="167">
        <v>52</v>
      </c>
      <c r="W81" s="167">
        <f t="shared" si="14"/>
        <v>47.706422018348626</v>
      </c>
      <c r="X81" s="167">
        <v>6</v>
      </c>
      <c r="Y81" s="166">
        <v>6</v>
      </c>
      <c r="Z81" s="167">
        <v>2</v>
      </c>
      <c r="AA81" s="242">
        <v>2</v>
      </c>
      <c r="AB81" s="228"/>
      <c r="AC81" s="194">
        <v>1.8</v>
      </c>
      <c r="AD81" s="77">
        <v>25.3</v>
      </c>
      <c r="AE81" s="75">
        <f t="shared" si="12"/>
        <v>632.5</v>
      </c>
      <c r="AF81" s="75">
        <v>237</v>
      </c>
      <c r="AG81" s="75">
        <v>92</v>
      </c>
      <c r="AH81" s="19">
        <v>139.477</v>
      </c>
      <c r="AI81" s="19">
        <v>22</v>
      </c>
      <c r="AJ81" s="19">
        <v>7</v>
      </c>
      <c r="AK81" s="76">
        <v>98</v>
      </c>
      <c r="AL81" s="164">
        <v>95</v>
      </c>
      <c r="AM81" s="154">
        <v>97</v>
      </c>
      <c r="AN81" s="155">
        <v>7</v>
      </c>
      <c r="AO81" s="155">
        <f t="shared" si="15"/>
        <v>7.1428571428571432</v>
      </c>
      <c r="AP81" s="154">
        <v>88</v>
      </c>
      <c r="AQ81" s="155">
        <v>90</v>
      </c>
      <c r="AR81" s="154">
        <v>81</v>
      </c>
      <c r="AS81" s="156">
        <v>83</v>
      </c>
    </row>
    <row r="82" spans="2:45" ht="12.65" customHeight="1" x14ac:dyDescent="0.35">
      <c r="B82" s="281"/>
      <c r="C82" s="271"/>
      <c r="D82" s="29" t="s">
        <v>101</v>
      </c>
      <c r="E82" s="29" t="s">
        <v>47</v>
      </c>
      <c r="F82" s="30">
        <v>10</v>
      </c>
      <c r="G82" s="31">
        <v>99</v>
      </c>
      <c r="H82" s="78">
        <v>8</v>
      </c>
      <c r="I82" s="80">
        <f t="shared" si="11"/>
        <v>6387.5</v>
      </c>
      <c r="J82" s="80">
        <v>868.4</v>
      </c>
      <c r="K82" s="30">
        <v>621.87</v>
      </c>
      <c r="L82" s="30">
        <v>13.7</v>
      </c>
      <c r="M82" s="30">
        <v>93</v>
      </c>
      <c r="N82" s="30">
        <v>140.77000000000001</v>
      </c>
      <c r="O82" s="30">
        <v>3</v>
      </c>
      <c r="P82" s="30">
        <v>5</v>
      </c>
      <c r="Q82" s="81">
        <v>127</v>
      </c>
      <c r="R82" s="173">
        <v>101</v>
      </c>
      <c r="S82" s="158">
        <v>80</v>
      </c>
      <c r="T82" s="159">
        <v>76</v>
      </c>
      <c r="U82" s="158">
        <v>59</v>
      </c>
      <c r="V82" s="159">
        <v>67</v>
      </c>
      <c r="W82" s="155">
        <f t="shared" si="14"/>
        <v>52.755905511811022</v>
      </c>
      <c r="X82" s="159">
        <v>9</v>
      </c>
      <c r="Y82" s="158">
        <v>7</v>
      </c>
      <c r="Z82" s="159">
        <v>4</v>
      </c>
      <c r="AA82" s="243">
        <v>4</v>
      </c>
      <c r="AB82" s="229"/>
      <c r="AC82" s="195">
        <v>2</v>
      </c>
      <c r="AD82" s="82">
        <v>51.1</v>
      </c>
      <c r="AE82" s="80">
        <f t="shared" si="12"/>
        <v>1277.5</v>
      </c>
      <c r="AF82" s="80">
        <v>248</v>
      </c>
      <c r="AG82" s="80">
        <v>91</v>
      </c>
      <c r="AH82" s="30">
        <v>138.59</v>
      </c>
      <c r="AI82" s="30">
        <v>21</v>
      </c>
      <c r="AJ82" s="30">
        <v>5</v>
      </c>
      <c r="AK82" s="81">
        <v>100</v>
      </c>
      <c r="AL82" s="173">
        <v>97</v>
      </c>
      <c r="AM82" s="158">
        <v>97</v>
      </c>
      <c r="AN82" s="159">
        <v>9</v>
      </c>
      <c r="AO82" s="159">
        <f t="shared" si="15"/>
        <v>9</v>
      </c>
      <c r="AP82" s="158">
        <v>88</v>
      </c>
      <c r="AQ82" s="159">
        <v>88</v>
      </c>
      <c r="AR82" s="158">
        <v>79</v>
      </c>
      <c r="AS82" s="160">
        <v>79</v>
      </c>
    </row>
    <row r="83" spans="2:45" ht="12.65" customHeight="1" x14ac:dyDescent="0.35">
      <c r="B83" s="281"/>
      <c r="C83" s="271"/>
      <c r="D83" s="29" t="s">
        <v>102</v>
      </c>
      <c r="E83" s="29" t="s">
        <v>47</v>
      </c>
      <c r="F83" s="30">
        <v>9</v>
      </c>
      <c r="G83" s="31">
        <v>99</v>
      </c>
      <c r="H83" s="78">
        <v>7.2</v>
      </c>
      <c r="I83" s="80">
        <f t="shared" si="11"/>
        <v>4037.4999999999995</v>
      </c>
      <c r="J83" s="80">
        <v>842.4</v>
      </c>
      <c r="K83" s="30">
        <v>1166</v>
      </c>
      <c r="L83" s="30">
        <v>0</v>
      </c>
      <c r="M83" s="30">
        <v>93</v>
      </c>
      <c r="N83" s="30">
        <v>141.56299999999999</v>
      </c>
      <c r="O83" s="30">
        <v>1</v>
      </c>
      <c r="P83" s="30">
        <v>1</v>
      </c>
      <c r="Q83" s="81">
        <v>136</v>
      </c>
      <c r="R83" s="173">
        <v>110</v>
      </c>
      <c r="S83" s="158">
        <v>81</v>
      </c>
      <c r="T83" s="159">
        <v>86</v>
      </c>
      <c r="U83" s="158">
        <v>64</v>
      </c>
      <c r="V83" s="159">
        <v>76</v>
      </c>
      <c r="W83" s="155">
        <f t="shared" si="14"/>
        <v>55.882352941176471</v>
      </c>
      <c r="X83" s="159">
        <v>10</v>
      </c>
      <c r="Y83" s="158">
        <v>7</v>
      </c>
      <c r="Z83" s="159">
        <v>6</v>
      </c>
      <c r="AA83" s="243">
        <v>4</v>
      </c>
      <c r="AB83" s="229"/>
      <c r="AC83" s="195">
        <v>1.8</v>
      </c>
      <c r="AD83" s="82">
        <v>32.299999999999997</v>
      </c>
      <c r="AE83" s="80">
        <f t="shared" si="12"/>
        <v>807.49999999999989</v>
      </c>
      <c r="AF83" s="80">
        <v>231</v>
      </c>
      <c r="AG83" s="80">
        <v>91</v>
      </c>
      <c r="AH83" s="30">
        <v>138.52500000000001</v>
      </c>
      <c r="AI83" s="30">
        <v>19</v>
      </c>
      <c r="AJ83" s="30">
        <v>7</v>
      </c>
      <c r="AK83" s="81">
        <v>99</v>
      </c>
      <c r="AL83" s="173">
        <v>96</v>
      </c>
      <c r="AM83" s="158">
        <v>97</v>
      </c>
      <c r="AN83" s="159">
        <v>13</v>
      </c>
      <c r="AO83" s="159">
        <f t="shared" si="15"/>
        <v>13.131313131313131</v>
      </c>
      <c r="AP83" s="158">
        <v>83</v>
      </c>
      <c r="AQ83" s="159">
        <v>84</v>
      </c>
      <c r="AR83" s="158">
        <v>76</v>
      </c>
      <c r="AS83" s="160">
        <v>77</v>
      </c>
    </row>
    <row r="84" spans="2:45" ht="12.65" customHeight="1" thickBot="1" x14ac:dyDescent="0.4">
      <c r="B84" s="281"/>
      <c r="C84" s="272"/>
      <c r="D84" s="40" t="s">
        <v>103</v>
      </c>
      <c r="E84" s="40" t="s">
        <v>47</v>
      </c>
      <c r="F84" s="41">
        <v>9</v>
      </c>
      <c r="G84" s="42">
        <v>99</v>
      </c>
      <c r="H84" s="86">
        <v>7.2</v>
      </c>
      <c r="I84" s="88">
        <f t="shared" si="11"/>
        <v>1862.5</v>
      </c>
      <c r="J84" s="88">
        <v>254.8</v>
      </c>
      <c r="K84" s="41">
        <v>310.39</v>
      </c>
      <c r="L84" s="41">
        <v>0</v>
      </c>
      <c r="M84" s="41">
        <v>92</v>
      </c>
      <c r="N84" s="41">
        <v>139.91800000000001</v>
      </c>
      <c r="O84" s="41">
        <v>4</v>
      </c>
      <c r="P84" s="41">
        <v>5</v>
      </c>
      <c r="Q84" s="93">
        <v>125</v>
      </c>
      <c r="R84" s="174">
        <v>90</v>
      </c>
      <c r="S84" s="161">
        <v>72</v>
      </c>
      <c r="T84" s="162">
        <v>57</v>
      </c>
      <c r="U84" s="161">
        <v>46</v>
      </c>
      <c r="V84" s="162">
        <v>50</v>
      </c>
      <c r="W84" s="171">
        <f t="shared" si="14"/>
        <v>40</v>
      </c>
      <c r="X84" s="162">
        <v>8</v>
      </c>
      <c r="Y84" s="161">
        <v>6</v>
      </c>
      <c r="Z84" s="162">
        <v>2</v>
      </c>
      <c r="AA84" s="244">
        <v>2</v>
      </c>
      <c r="AB84" s="230"/>
      <c r="AC84" s="196">
        <v>1.8</v>
      </c>
      <c r="AD84" s="92">
        <v>14.9</v>
      </c>
      <c r="AE84" s="88">
        <f t="shared" si="12"/>
        <v>372.5</v>
      </c>
      <c r="AF84" s="88">
        <v>255</v>
      </c>
      <c r="AG84" s="41">
        <v>92</v>
      </c>
      <c r="AH84" s="41">
        <v>139.81100000000001</v>
      </c>
      <c r="AI84" s="41">
        <v>21</v>
      </c>
      <c r="AJ84" s="41">
        <v>4</v>
      </c>
      <c r="AK84" s="93">
        <v>100</v>
      </c>
      <c r="AL84" s="174">
        <v>98</v>
      </c>
      <c r="AM84" s="161">
        <v>98</v>
      </c>
      <c r="AN84" s="162">
        <v>16</v>
      </c>
      <c r="AO84" s="162">
        <f t="shared" si="15"/>
        <v>16</v>
      </c>
      <c r="AP84" s="161">
        <v>81</v>
      </c>
      <c r="AQ84" s="162">
        <v>81</v>
      </c>
      <c r="AR84" s="161">
        <v>75</v>
      </c>
      <c r="AS84" s="163">
        <v>75</v>
      </c>
    </row>
    <row r="85" spans="2:45" ht="12.65" customHeight="1" x14ac:dyDescent="0.35">
      <c r="B85" s="281"/>
      <c r="C85" s="270">
        <v>20</v>
      </c>
      <c r="D85" s="18" t="s">
        <v>104</v>
      </c>
      <c r="E85" s="18" t="s">
        <v>47</v>
      </c>
      <c r="F85" s="19">
        <v>11</v>
      </c>
      <c r="G85" s="20">
        <v>99</v>
      </c>
      <c r="H85" s="73">
        <v>8.8000000000000007</v>
      </c>
      <c r="I85" s="75">
        <f t="shared" si="11"/>
        <v>8587.5</v>
      </c>
      <c r="J85" s="75">
        <v>1055.6000000000001</v>
      </c>
      <c r="K85" s="19">
        <v>1213.3699999999999</v>
      </c>
      <c r="L85" s="19">
        <v>0</v>
      </c>
      <c r="M85" s="19">
        <v>94</v>
      </c>
      <c r="N85" s="19">
        <v>143.06200000000001</v>
      </c>
      <c r="O85" s="19">
        <v>3</v>
      </c>
      <c r="P85" s="19">
        <v>1</v>
      </c>
      <c r="Q85" s="76">
        <v>135</v>
      </c>
      <c r="R85" s="153">
        <v>101</v>
      </c>
      <c r="S85" s="154">
        <v>75</v>
      </c>
      <c r="T85" s="155">
        <v>86</v>
      </c>
      <c r="U85" s="154">
        <v>64</v>
      </c>
      <c r="V85" s="155">
        <v>77</v>
      </c>
      <c r="W85" s="155">
        <f t="shared" si="14"/>
        <v>57.037037037037038</v>
      </c>
      <c r="X85" s="155">
        <v>9</v>
      </c>
      <c r="Y85" s="154">
        <v>7</v>
      </c>
      <c r="Z85" s="155">
        <v>4</v>
      </c>
      <c r="AA85" s="251">
        <v>3</v>
      </c>
      <c r="AB85" s="234"/>
      <c r="AC85" s="194">
        <v>2.2000000000000002</v>
      </c>
      <c r="AD85" s="77">
        <v>68.7</v>
      </c>
      <c r="AE85" s="75">
        <f t="shared" si="12"/>
        <v>1717.5</v>
      </c>
      <c r="AF85" s="75">
        <v>239</v>
      </c>
      <c r="AG85" s="19">
        <v>89</v>
      </c>
      <c r="AH85" s="19">
        <v>134.226</v>
      </c>
      <c r="AI85" s="19">
        <v>23</v>
      </c>
      <c r="AJ85" s="19">
        <v>15</v>
      </c>
      <c r="AK85" s="76">
        <v>79</v>
      </c>
      <c r="AL85" s="164">
        <v>76</v>
      </c>
      <c r="AM85" s="154">
        <v>96</v>
      </c>
      <c r="AN85" s="155">
        <v>7</v>
      </c>
      <c r="AO85" s="155">
        <f t="shared" si="15"/>
        <v>8.8607594936708853</v>
      </c>
      <c r="AP85" s="154">
        <v>69</v>
      </c>
      <c r="AQ85" s="155">
        <v>87</v>
      </c>
      <c r="AR85" s="154">
        <v>62</v>
      </c>
      <c r="AS85" s="156">
        <v>79</v>
      </c>
    </row>
    <row r="86" spans="2:45" ht="12.65" customHeight="1" x14ac:dyDescent="0.35">
      <c r="B86" s="281"/>
      <c r="C86" s="271"/>
      <c r="D86" s="29" t="s">
        <v>105</v>
      </c>
      <c r="E86" s="29" t="s">
        <v>47</v>
      </c>
      <c r="F86" s="30">
        <v>8</v>
      </c>
      <c r="G86" s="31">
        <v>99</v>
      </c>
      <c r="H86" s="78">
        <v>6.4</v>
      </c>
      <c r="I86" s="80">
        <f t="shared" si="11"/>
        <v>7662.5</v>
      </c>
      <c r="J86" s="80">
        <v>759.19999999999993</v>
      </c>
      <c r="K86" s="30">
        <v>1088.22</v>
      </c>
      <c r="L86" s="30">
        <v>0</v>
      </c>
      <c r="M86" s="30">
        <v>94</v>
      </c>
      <c r="N86" s="30">
        <v>141.76400000000001</v>
      </c>
      <c r="O86" s="30">
        <v>3</v>
      </c>
      <c r="P86" s="30">
        <v>1</v>
      </c>
      <c r="Q86" s="81">
        <v>134</v>
      </c>
      <c r="R86" s="157">
        <v>113</v>
      </c>
      <c r="S86" s="158">
        <v>85</v>
      </c>
      <c r="T86" s="159">
        <v>88</v>
      </c>
      <c r="U86" s="158">
        <v>66</v>
      </c>
      <c r="V86" s="159">
        <v>80</v>
      </c>
      <c r="W86" s="155">
        <f t="shared" si="14"/>
        <v>59.701492537313435</v>
      </c>
      <c r="X86" s="159">
        <v>8</v>
      </c>
      <c r="Y86" s="158">
        <v>6</v>
      </c>
      <c r="Z86" s="159">
        <v>3</v>
      </c>
      <c r="AA86" s="243">
        <v>3</v>
      </c>
      <c r="AB86" s="229"/>
      <c r="AC86" s="195">
        <v>1.6</v>
      </c>
      <c r="AD86" s="82">
        <v>61.3</v>
      </c>
      <c r="AE86" s="80">
        <f t="shared" si="12"/>
        <v>1532.5</v>
      </c>
      <c r="AF86" s="80">
        <v>241</v>
      </c>
      <c r="AG86" s="30">
        <v>90</v>
      </c>
      <c r="AH86" s="30">
        <v>136.94999999999999</v>
      </c>
      <c r="AI86" s="30">
        <v>21</v>
      </c>
      <c r="AJ86" s="30">
        <v>8</v>
      </c>
      <c r="AK86" s="81">
        <v>95</v>
      </c>
      <c r="AL86" s="173">
        <v>93</v>
      </c>
      <c r="AM86" s="158">
        <v>98</v>
      </c>
      <c r="AN86" s="159">
        <v>7</v>
      </c>
      <c r="AO86" s="159">
        <f t="shared" si="15"/>
        <v>7.3684210526315788</v>
      </c>
      <c r="AP86" s="158">
        <v>85</v>
      </c>
      <c r="AQ86" s="159">
        <v>90</v>
      </c>
      <c r="AR86" s="158">
        <v>80</v>
      </c>
      <c r="AS86" s="160">
        <v>85</v>
      </c>
    </row>
    <row r="87" spans="2:45" ht="12.65" customHeight="1" x14ac:dyDescent="0.35">
      <c r="B87" s="281"/>
      <c r="C87" s="271"/>
      <c r="D87" s="29" t="s">
        <v>106</v>
      </c>
      <c r="E87" s="29" t="s">
        <v>47</v>
      </c>
      <c r="F87" s="30">
        <v>10</v>
      </c>
      <c r="G87" s="31">
        <v>99</v>
      </c>
      <c r="H87" s="78">
        <v>8</v>
      </c>
      <c r="I87" s="80">
        <f t="shared" si="11"/>
        <v>4599.9999999999991</v>
      </c>
      <c r="J87" s="80">
        <v>725.4</v>
      </c>
      <c r="K87" s="30">
        <v>826.61</v>
      </c>
      <c r="L87" s="30">
        <v>0</v>
      </c>
      <c r="M87" s="30">
        <v>92</v>
      </c>
      <c r="N87" s="30">
        <v>140.13900000000001</v>
      </c>
      <c r="O87" s="30">
        <v>4</v>
      </c>
      <c r="P87" s="30">
        <v>2</v>
      </c>
      <c r="Q87" s="81">
        <v>130</v>
      </c>
      <c r="R87" s="157">
        <v>112</v>
      </c>
      <c r="S87" s="158">
        <v>86</v>
      </c>
      <c r="T87" s="159">
        <v>96</v>
      </c>
      <c r="U87" s="158">
        <v>74</v>
      </c>
      <c r="V87" s="159">
        <v>88</v>
      </c>
      <c r="W87" s="155">
        <f t="shared" si="14"/>
        <v>67.692307692307693</v>
      </c>
      <c r="X87" s="159">
        <v>8</v>
      </c>
      <c r="Y87" s="158">
        <v>6</v>
      </c>
      <c r="Z87" s="159">
        <v>4</v>
      </c>
      <c r="AA87" s="243">
        <v>3</v>
      </c>
      <c r="AB87" s="229"/>
      <c r="AC87" s="195">
        <v>1.8</v>
      </c>
      <c r="AD87" s="82">
        <v>36.799999999999997</v>
      </c>
      <c r="AE87" s="80">
        <f t="shared" si="12"/>
        <v>919.99999999999989</v>
      </c>
      <c r="AF87" s="80">
        <v>230</v>
      </c>
      <c r="AG87" s="30">
        <v>93</v>
      </c>
      <c r="AH87" s="30">
        <v>140.48500000000001</v>
      </c>
      <c r="AI87" s="30">
        <v>23</v>
      </c>
      <c r="AJ87" s="30">
        <v>5</v>
      </c>
      <c r="AK87" s="81">
        <v>101</v>
      </c>
      <c r="AL87" s="173">
        <v>98</v>
      </c>
      <c r="AM87" s="158">
        <v>97</v>
      </c>
      <c r="AN87" s="159">
        <v>10</v>
      </c>
      <c r="AO87" s="159">
        <f t="shared" si="15"/>
        <v>9.9009900990099009</v>
      </c>
      <c r="AP87" s="158">
        <v>89</v>
      </c>
      <c r="AQ87" s="159">
        <v>88</v>
      </c>
      <c r="AR87" s="158">
        <v>85</v>
      </c>
      <c r="AS87" s="160">
        <v>84</v>
      </c>
    </row>
    <row r="88" spans="2:45" ht="12.65" customHeight="1" thickBot="1" x14ac:dyDescent="0.4">
      <c r="B88" s="281"/>
      <c r="C88" s="272"/>
      <c r="D88" s="40" t="s">
        <v>107</v>
      </c>
      <c r="E88" s="40" t="s">
        <v>47</v>
      </c>
      <c r="F88" s="41">
        <v>9</v>
      </c>
      <c r="G88" s="42">
        <v>99</v>
      </c>
      <c r="H88" s="86">
        <v>7.2</v>
      </c>
      <c r="I88" s="88">
        <f t="shared" si="11"/>
        <v>3287.5</v>
      </c>
      <c r="J88" s="88">
        <v>746.19999999999993</v>
      </c>
      <c r="K88" s="41">
        <v>556.28</v>
      </c>
      <c r="L88" s="41">
        <v>0</v>
      </c>
      <c r="M88" s="41">
        <v>92</v>
      </c>
      <c r="N88" s="41">
        <v>139.327</v>
      </c>
      <c r="O88" s="41">
        <v>9</v>
      </c>
      <c r="P88" s="41">
        <v>2</v>
      </c>
      <c r="Q88" s="93">
        <v>122</v>
      </c>
      <c r="R88" s="181">
        <v>104</v>
      </c>
      <c r="S88" s="177">
        <v>86</v>
      </c>
      <c r="T88" s="178">
        <v>86</v>
      </c>
      <c r="U88" s="177">
        <v>71</v>
      </c>
      <c r="V88" s="178">
        <v>74</v>
      </c>
      <c r="W88" s="179">
        <f t="shared" si="14"/>
        <v>60.655737704918032</v>
      </c>
      <c r="X88" s="178">
        <v>12</v>
      </c>
      <c r="Y88" s="177">
        <v>10</v>
      </c>
      <c r="Z88" s="178">
        <v>6</v>
      </c>
      <c r="AA88" s="252">
        <v>5</v>
      </c>
      <c r="AB88" s="235"/>
      <c r="AC88" s="196">
        <v>2</v>
      </c>
      <c r="AD88" s="92">
        <v>26.3</v>
      </c>
      <c r="AE88" s="88">
        <f t="shared" si="12"/>
        <v>657.5</v>
      </c>
      <c r="AF88" s="88">
        <v>231</v>
      </c>
      <c r="AG88" s="130">
        <v>92</v>
      </c>
      <c r="AH88" s="41">
        <v>139.83799999999999</v>
      </c>
      <c r="AI88" s="41">
        <v>21</v>
      </c>
      <c r="AJ88" s="41">
        <v>5</v>
      </c>
      <c r="AK88" s="93">
        <v>101</v>
      </c>
      <c r="AL88" s="174">
        <v>98</v>
      </c>
      <c r="AM88" s="161">
        <v>98</v>
      </c>
      <c r="AN88" s="162">
        <v>9</v>
      </c>
      <c r="AO88" s="162">
        <f t="shared" si="15"/>
        <v>8.9108910891089117</v>
      </c>
      <c r="AP88" s="161">
        <v>89</v>
      </c>
      <c r="AQ88" s="162">
        <v>89</v>
      </c>
      <c r="AR88" s="161">
        <v>83</v>
      </c>
      <c r="AS88" s="163">
        <v>82</v>
      </c>
    </row>
    <row r="89" spans="2:45" ht="12.65" customHeight="1" x14ac:dyDescent="0.35">
      <c r="B89" s="281"/>
      <c r="C89" s="270">
        <v>21</v>
      </c>
      <c r="D89" s="18" t="s">
        <v>108</v>
      </c>
      <c r="E89" s="18" t="s">
        <v>47</v>
      </c>
      <c r="F89" s="19">
        <v>9</v>
      </c>
      <c r="G89" s="20">
        <v>99</v>
      </c>
      <c r="H89" s="73">
        <v>7.2</v>
      </c>
      <c r="I89" s="75">
        <f t="shared" si="11"/>
        <v>762.5</v>
      </c>
      <c r="J89" s="75">
        <v>423.8</v>
      </c>
      <c r="K89" s="19">
        <v>330.03</v>
      </c>
      <c r="L89" s="19">
        <v>14.9</v>
      </c>
      <c r="M89" s="19">
        <v>91</v>
      </c>
      <c r="N89" s="19">
        <v>129.21199999999999</v>
      </c>
      <c r="O89" s="19">
        <v>2</v>
      </c>
      <c r="P89" s="19">
        <v>2</v>
      </c>
      <c r="Q89" s="76">
        <v>128</v>
      </c>
      <c r="R89" s="165">
        <v>97</v>
      </c>
      <c r="S89" s="166">
        <v>76</v>
      </c>
      <c r="T89" s="167">
        <v>81</v>
      </c>
      <c r="U89" s="166">
        <v>63</v>
      </c>
      <c r="V89" s="167">
        <v>74</v>
      </c>
      <c r="W89" s="167">
        <f t="shared" si="14"/>
        <v>57.8125</v>
      </c>
      <c r="X89" s="167">
        <v>7</v>
      </c>
      <c r="Y89" s="166">
        <v>5</v>
      </c>
      <c r="Z89" s="167">
        <v>3</v>
      </c>
      <c r="AA89" s="242">
        <v>2</v>
      </c>
      <c r="AB89" s="228"/>
      <c r="AC89" s="194">
        <v>1.8</v>
      </c>
      <c r="AD89" s="77">
        <v>6.1</v>
      </c>
      <c r="AE89" s="75">
        <f t="shared" si="12"/>
        <v>152.5</v>
      </c>
      <c r="AF89" s="75">
        <v>245</v>
      </c>
      <c r="AG89" s="123">
        <v>92</v>
      </c>
      <c r="AH89" s="19">
        <v>139.93</v>
      </c>
      <c r="AI89" s="19">
        <v>26</v>
      </c>
      <c r="AJ89" s="19">
        <v>5</v>
      </c>
      <c r="AK89" s="76">
        <v>94</v>
      </c>
      <c r="AL89" s="164">
        <v>91</v>
      </c>
      <c r="AM89" s="154">
        <v>96</v>
      </c>
      <c r="AN89" s="155">
        <v>7</v>
      </c>
      <c r="AO89" s="155">
        <f t="shared" si="15"/>
        <v>7.4468085106382977</v>
      </c>
      <c r="AP89" s="154">
        <v>83</v>
      </c>
      <c r="AQ89" s="155">
        <v>88</v>
      </c>
      <c r="AR89" s="154">
        <v>77</v>
      </c>
      <c r="AS89" s="156">
        <v>81</v>
      </c>
    </row>
    <row r="90" spans="2:45" ht="12.65" customHeight="1" x14ac:dyDescent="0.35">
      <c r="B90" s="281"/>
      <c r="C90" s="271"/>
      <c r="D90" s="29" t="s">
        <v>109</v>
      </c>
      <c r="E90" s="29" t="s">
        <v>47</v>
      </c>
      <c r="F90" s="30">
        <v>9</v>
      </c>
      <c r="G90" s="31">
        <v>99</v>
      </c>
      <c r="H90" s="78">
        <v>7.2</v>
      </c>
      <c r="I90" s="80">
        <f t="shared" si="11"/>
        <v>800</v>
      </c>
      <c r="J90" s="80">
        <v>228.8</v>
      </c>
      <c r="K90" s="30">
        <v>457.26</v>
      </c>
      <c r="L90" s="30">
        <v>15.55</v>
      </c>
      <c r="M90" s="30">
        <v>93</v>
      </c>
      <c r="N90" s="30">
        <v>131.37700000000001</v>
      </c>
      <c r="O90" s="30">
        <v>3</v>
      </c>
      <c r="P90" s="30">
        <v>2</v>
      </c>
      <c r="Q90" s="81">
        <v>128</v>
      </c>
      <c r="R90" s="173">
        <v>86</v>
      </c>
      <c r="S90" s="158">
        <v>67</v>
      </c>
      <c r="T90" s="159">
        <v>67</v>
      </c>
      <c r="U90" s="158">
        <v>52</v>
      </c>
      <c r="V90" s="159">
        <v>61</v>
      </c>
      <c r="W90" s="155">
        <f t="shared" si="14"/>
        <v>47.65625</v>
      </c>
      <c r="X90" s="159">
        <v>6</v>
      </c>
      <c r="Y90" s="158">
        <v>4</v>
      </c>
      <c r="Z90" s="159">
        <v>2</v>
      </c>
      <c r="AA90" s="243">
        <v>2</v>
      </c>
      <c r="AB90" s="229"/>
      <c r="AC90" s="195">
        <v>1.8</v>
      </c>
      <c r="AD90" s="82">
        <v>6.4</v>
      </c>
      <c r="AE90" s="80">
        <f t="shared" si="12"/>
        <v>160</v>
      </c>
      <c r="AF90" s="80">
        <v>245</v>
      </c>
      <c r="AG90" s="125">
        <v>91</v>
      </c>
      <c r="AH90" s="30">
        <v>138.291</v>
      </c>
      <c r="AI90" s="30">
        <v>19</v>
      </c>
      <c r="AJ90" s="30">
        <v>7</v>
      </c>
      <c r="AK90" s="81">
        <v>100</v>
      </c>
      <c r="AL90" s="173">
        <v>96</v>
      </c>
      <c r="AM90" s="158">
        <v>96</v>
      </c>
      <c r="AN90" s="159">
        <v>7</v>
      </c>
      <c r="AO90" s="159">
        <f t="shared" si="15"/>
        <v>7</v>
      </c>
      <c r="AP90" s="158">
        <v>89</v>
      </c>
      <c r="AQ90" s="159">
        <v>89</v>
      </c>
      <c r="AR90" s="158">
        <v>81</v>
      </c>
      <c r="AS90" s="160">
        <v>81</v>
      </c>
    </row>
    <row r="91" spans="2:45" ht="12.65" customHeight="1" x14ac:dyDescent="0.35">
      <c r="B91" s="281"/>
      <c r="C91" s="271"/>
      <c r="D91" s="29" t="s">
        <v>110</v>
      </c>
      <c r="E91" s="29" t="s">
        <v>47</v>
      </c>
      <c r="F91" s="30">
        <v>9</v>
      </c>
      <c r="G91" s="31">
        <v>99</v>
      </c>
      <c r="H91" s="78">
        <v>7.2</v>
      </c>
      <c r="I91" s="80">
        <f t="shared" si="11"/>
        <v>3687.5</v>
      </c>
      <c r="J91" s="80">
        <v>1333.8</v>
      </c>
      <c r="K91" s="30">
        <v>157.63999999999999</v>
      </c>
      <c r="L91" s="30">
        <v>0</v>
      </c>
      <c r="M91" s="30">
        <v>94</v>
      </c>
      <c r="N91" s="30">
        <v>142.4</v>
      </c>
      <c r="O91" s="30">
        <v>4</v>
      </c>
      <c r="P91" s="30">
        <v>3</v>
      </c>
      <c r="Q91" s="81">
        <v>130</v>
      </c>
      <c r="R91" s="173">
        <v>97</v>
      </c>
      <c r="S91" s="158">
        <v>74</v>
      </c>
      <c r="T91" s="159">
        <v>82</v>
      </c>
      <c r="U91" s="158">
        <v>63</v>
      </c>
      <c r="V91" s="159">
        <v>68</v>
      </c>
      <c r="W91" s="155">
        <f t="shared" si="14"/>
        <v>52.307692307692307</v>
      </c>
      <c r="X91" s="159">
        <v>14</v>
      </c>
      <c r="Y91" s="158">
        <v>11</v>
      </c>
      <c r="Z91" s="159">
        <v>9</v>
      </c>
      <c r="AA91" s="243">
        <v>7</v>
      </c>
      <c r="AB91" s="229"/>
      <c r="AC91" s="195">
        <v>1.8</v>
      </c>
      <c r="AD91" s="82">
        <v>29.5</v>
      </c>
      <c r="AE91" s="80">
        <f t="shared" si="12"/>
        <v>737.5</v>
      </c>
      <c r="AF91" s="80">
        <v>241</v>
      </c>
      <c r="AG91" s="125">
        <v>91</v>
      </c>
      <c r="AH91" s="30">
        <v>137.43</v>
      </c>
      <c r="AI91" s="30">
        <v>20</v>
      </c>
      <c r="AJ91" s="30">
        <v>6</v>
      </c>
      <c r="AK91" s="81">
        <v>99</v>
      </c>
      <c r="AL91" s="173">
        <v>95</v>
      </c>
      <c r="AM91" s="158">
        <v>96</v>
      </c>
      <c r="AN91" s="159">
        <v>10</v>
      </c>
      <c r="AO91" s="159">
        <f t="shared" si="15"/>
        <v>10.1010101010101</v>
      </c>
      <c r="AP91" s="158">
        <v>85</v>
      </c>
      <c r="AQ91" s="159">
        <v>87</v>
      </c>
      <c r="AR91" s="158">
        <v>74</v>
      </c>
      <c r="AS91" s="160">
        <v>75</v>
      </c>
    </row>
    <row r="92" spans="2:45" ht="12.65" customHeight="1" thickBot="1" x14ac:dyDescent="0.4">
      <c r="B92" s="281"/>
      <c r="C92" s="272"/>
      <c r="D92" s="40" t="s">
        <v>111</v>
      </c>
      <c r="E92" s="40" t="s">
        <v>47</v>
      </c>
      <c r="F92" s="41">
        <v>9</v>
      </c>
      <c r="G92" s="42">
        <v>99</v>
      </c>
      <c r="H92" s="86">
        <v>7.2</v>
      </c>
      <c r="I92" s="88">
        <f t="shared" si="11"/>
        <v>3025</v>
      </c>
      <c r="J92" s="88">
        <v>722.80000000000007</v>
      </c>
      <c r="K92" s="41">
        <v>227.46</v>
      </c>
      <c r="L92" s="41">
        <v>0</v>
      </c>
      <c r="M92" s="41">
        <v>92</v>
      </c>
      <c r="N92" s="41">
        <v>139.30000000000001</v>
      </c>
      <c r="O92" s="41">
        <v>2</v>
      </c>
      <c r="P92" s="41">
        <v>2</v>
      </c>
      <c r="Q92" s="93">
        <v>132</v>
      </c>
      <c r="R92" s="174">
        <v>98</v>
      </c>
      <c r="S92" s="161">
        <v>74</v>
      </c>
      <c r="T92" s="162">
        <v>72</v>
      </c>
      <c r="U92" s="161">
        <v>55</v>
      </c>
      <c r="V92" s="162">
        <v>64</v>
      </c>
      <c r="W92" s="171">
        <f t="shared" si="14"/>
        <v>48.484848484848484</v>
      </c>
      <c r="X92" s="162">
        <v>9</v>
      </c>
      <c r="Y92" s="161">
        <v>7</v>
      </c>
      <c r="Z92" s="162">
        <v>5</v>
      </c>
      <c r="AA92" s="244">
        <v>4</v>
      </c>
      <c r="AB92" s="230"/>
      <c r="AC92" s="196">
        <v>1.8</v>
      </c>
      <c r="AD92" s="92">
        <v>24.2</v>
      </c>
      <c r="AE92" s="88">
        <f t="shared" si="12"/>
        <v>605</v>
      </c>
      <c r="AF92" s="88">
        <v>236</v>
      </c>
      <c r="AG92" s="130">
        <v>90</v>
      </c>
      <c r="AH92" s="41">
        <v>136.22900000000001</v>
      </c>
      <c r="AI92" s="41">
        <v>21</v>
      </c>
      <c r="AJ92" s="41">
        <v>6</v>
      </c>
      <c r="AK92" s="93">
        <v>97</v>
      </c>
      <c r="AL92" s="174">
        <v>94</v>
      </c>
      <c r="AM92" s="161">
        <v>97</v>
      </c>
      <c r="AN92" s="162">
        <v>8</v>
      </c>
      <c r="AO92" s="162">
        <f t="shared" si="15"/>
        <v>8.2474226804123703</v>
      </c>
      <c r="AP92" s="161">
        <v>85</v>
      </c>
      <c r="AQ92" s="162">
        <v>88</v>
      </c>
      <c r="AR92" s="161">
        <v>72</v>
      </c>
      <c r="AS92" s="163">
        <v>75</v>
      </c>
    </row>
    <row r="93" spans="2:45" ht="12.65" customHeight="1" x14ac:dyDescent="0.35">
      <c r="B93" s="281"/>
      <c r="C93" s="270">
        <v>22</v>
      </c>
      <c r="D93" s="18" t="s">
        <v>112</v>
      </c>
      <c r="E93" s="18" t="s">
        <v>47</v>
      </c>
      <c r="F93" s="19">
        <v>9</v>
      </c>
      <c r="G93" s="20">
        <v>99</v>
      </c>
      <c r="H93" s="73">
        <v>7.2</v>
      </c>
      <c r="I93" s="75">
        <f t="shared" si="11"/>
        <v>325</v>
      </c>
      <c r="J93" s="75">
        <v>286</v>
      </c>
      <c r="K93" s="19">
        <v>472.26</v>
      </c>
      <c r="L93" s="19">
        <v>0</v>
      </c>
      <c r="M93" s="19">
        <v>92</v>
      </c>
      <c r="N93" s="19">
        <v>139.762</v>
      </c>
      <c r="O93" s="19">
        <v>4</v>
      </c>
      <c r="P93" s="19">
        <v>4</v>
      </c>
      <c r="Q93" s="76">
        <v>129</v>
      </c>
      <c r="R93" s="153">
        <v>103</v>
      </c>
      <c r="S93" s="154">
        <v>80</v>
      </c>
      <c r="T93" s="155">
        <v>61</v>
      </c>
      <c r="U93" s="154">
        <v>47</v>
      </c>
      <c r="V93" s="155">
        <v>51</v>
      </c>
      <c r="W93" s="155">
        <f t="shared" si="14"/>
        <v>39.534883720930232</v>
      </c>
      <c r="X93" s="155">
        <v>10</v>
      </c>
      <c r="Y93" s="154">
        <v>8</v>
      </c>
      <c r="Z93" s="155">
        <v>5</v>
      </c>
      <c r="AA93" s="251">
        <v>4</v>
      </c>
      <c r="AB93" s="234"/>
      <c r="AC93" s="194">
        <v>1.8</v>
      </c>
      <c r="AD93" s="77">
        <v>2.6</v>
      </c>
      <c r="AE93" s="75">
        <f t="shared" ref="AE93:AE106" si="16">AD93*25</f>
        <v>65</v>
      </c>
      <c r="AF93" s="75">
        <v>236</v>
      </c>
      <c r="AG93" s="123">
        <v>90</v>
      </c>
      <c r="AH93" s="19">
        <v>136.59100000000001</v>
      </c>
      <c r="AI93" s="19">
        <v>21</v>
      </c>
      <c r="AJ93" s="19">
        <v>6</v>
      </c>
      <c r="AK93" s="76">
        <v>96</v>
      </c>
      <c r="AL93" s="164">
        <v>92</v>
      </c>
      <c r="AM93" s="154">
        <v>96</v>
      </c>
      <c r="AN93" s="155">
        <v>4</v>
      </c>
      <c r="AO93" s="155">
        <f t="shared" si="15"/>
        <v>4.166666666666667</v>
      </c>
      <c r="AP93" s="154">
        <v>88</v>
      </c>
      <c r="AQ93" s="155">
        <v>91</v>
      </c>
      <c r="AR93" s="154">
        <v>66</v>
      </c>
      <c r="AS93" s="156">
        <v>68</v>
      </c>
    </row>
    <row r="94" spans="2:45" ht="12.65" customHeight="1" x14ac:dyDescent="0.35">
      <c r="B94" s="281"/>
      <c r="C94" s="271"/>
      <c r="D94" s="29" t="s">
        <v>113</v>
      </c>
      <c r="E94" s="29" t="s">
        <v>47</v>
      </c>
      <c r="F94" s="30">
        <v>8</v>
      </c>
      <c r="G94" s="31">
        <v>99</v>
      </c>
      <c r="H94" s="78">
        <v>6.4</v>
      </c>
      <c r="I94" s="80">
        <f t="shared" si="11"/>
        <v>3987.5</v>
      </c>
      <c r="J94" s="80">
        <v>504.4</v>
      </c>
      <c r="K94" s="30">
        <v>478.07</v>
      </c>
      <c r="L94" s="30">
        <v>0</v>
      </c>
      <c r="M94" s="30">
        <v>92</v>
      </c>
      <c r="N94" s="30">
        <v>139.666</v>
      </c>
      <c r="O94" s="30">
        <v>9</v>
      </c>
      <c r="P94" s="30">
        <v>9</v>
      </c>
      <c r="Q94" s="81">
        <v>122</v>
      </c>
      <c r="R94" s="157">
        <v>99</v>
      </c>
      <c r="S94" s="158">
        <v>81</v>
      </c>
      <c r="T94" s="159">
        <v>82</v>
      </c>
      <c r="U94" s="158">
        <v>68</v>
      </c>
      <c r="V94" s="159">
        <v>72</v>
      </c>
      <c r="W94" s="155">
        <f t="shared" si="14"/>
        <v>59.016393442622949</v>
      </c>
      <c r="X94" s="159">
        <v>11</v>
      </c>
      <c r="Y94" s="158">
        <v>9</v>
      </c>
      <c r="Z94" s="159">
        <v>4</v>
      </c>
      <c r="AA94" s="243">
        <v>4</v>
      </c>
      <c r="AB94" s="229"/>
      <c r="AC94" s="195">
        <v>1.6</v>
      </c>
      <c r="AD94" s="82">
        <v>31.9</v>
      </c>
      <c r="AE94" s="80">
        <f t="shared" si="16"/>
        <v>797.5</v>
      </c>
      <c r="AF94" s="80">
        <v>248</v>
      </c>
      <c r="AG94" s="125">
        <v>90</v>
      </c>
      <c r="AH94" s="30">
        <v>136.49799999999999</v>
      </c>
      <c r="AI94" s="30">
        <v>22</v>
      </c>
      <c r="AJ94" s="30">
        <v>7</v>
      </c>
      <c r="AK94" s="81">
        <v>96</v>
      </c>
      <c r="AL94" s="173">
        <v>92</v>
      </c>
      <c r="AM94" s="158">
        <v>96</v>
      </c>
      <c r="AN94" s="159">
        <v>5</v>
      </c>
      <c r="AO94" s="159">
        <f t="shared" si="15"/>
        <v>5.208333333333333</v>
      </c>
      <c r="AP94" s="158">
        <v>87</v>
      </c>
      <c r="AQ94" s="159">
        <v>91</v>
      </c>
      <c r="AR94" s="158">
        <v>81</v>
      </c>
      <c r="AS94" s="160">
        <v>85</v>
      </c>
    </row>
    <row r="95" spans="2:45" ht="12.65" customHeight="1" x14ac:dyDescent="0.35">
      <c r="B95" s="281"/>
      <c r="C95" s="271"/>
      <c r="D95" s="29" t="s">
        <v>114</v>
      </c>
      <c r="E95" s="29" t="s">
        <v>47</v>
      </c>
      <c r="F95" s="30">
        <v>8</v>
      </c>
      <c r="G95" s="31">
        <v>99</v>
      </c>
      <c r="H95" s="78">
        <v>6.4</v>
      </c>
      <c r="I95" s="80">
        <f t="shared" si="11"/>
        <v>2887.5</v>
      </c>
      <c r="J95" s="80">
        <v>361.40000000000003</v>
      </c>
      <c r="K95" s="30">
        <v>300.62</v>
      </c>
      <c r="L95" s="30">
        <v>0</v>
      </c>
      <c r="M95" s="30">
        <v>92</v>
      </c>
      <c r="N95" s="30">
        <v>139.09899999999999</v>
      </c>
      <c r="O95" s="30">
        <v>6</v>
      </c>
      <c r="P95" s="30">
        <v>4</v>
      </c>
      <c r="Q95" s="81">
        <v>122</v>
      </c>
      <c r="R95" s="157">
        <v>105</v>
      </c>
      <c r="S95" s="158">
        <v>86</v>
      </c>
      <c r="T95" s="159">
        <v>85</v>
      </c>
      <c r="U95" s="158">
        <v>70</v>
      </c>
      <c r="V95" s="159">
        <v>73</v>
      </c>
      <c r="W95" s="155">
        <f t="shared" si="14"/>
        <v>59.83606557377049</v>
      </c>
      <c r="X95" s="159">
        <v>12</v>
      </c>
      <c r="Y95" s="158">
        <v>10</v>
      </c>
      <c r="Z95" s="159">
        <v>6</v>
      </c>
      <c r="AA95" s="243">
        <v>5</v>
      </c>
      <c r="AB95" s="229"/>
      <c r="AC95" s="195">
        <v>1.6</v>
      </c>
      <c r="AD95" s="82">
        <v>23.1</v>
      </c>
      <c r="AE95" s="80">
        <f t="shared" si="16"/>
        <v>577.5</v>
      </c>
      <c r="AF95" s="80">
        <v>236</v>
      </c>
      <c r="AG95" s="125">
        <v>93</v>
      </c>
      <c r="AH95" s="30">
        <v>140.25800000000001</v>
      </c>
      <c r="AI95" s="30">
        <v>24</v>
      </c>
      <c r="AJ95" s="30">
        <v>6</v>
      </c>
      <c r="AK95" s="81">
        <v>96</v>
      </c>
      <c r="AL95" s="173">
        <v>93</v>
      </c>
      <c r="AM95" s="158">
        <v>97</v>
      </c>
      <c r="AN95" s="159">
        <v>5</v>
      </c>
      <c r="AO95" s="159">
        <f t="shared" si="15"/>
        <v>5.208333333333333</v>
      </c>
      <c r="AP95" s="158">
        <v>89</v>
      </c>
      <c r="AQ95" s="159">
        <v>92</v>
      </c>
      <c r="AR95" s="158">
        <v>82</v>
      </c>
      <c r="AS95" s="160">
        <v>85</v>
      </c>
    </row>
    <row r="96" spans="2:45" ht="12.65" customHeight="1" thickBot="1" x14ac:dyDescent="0.4">
      <c r="B96" s="281"/>
      <c r="C96" s="272"/>
      <c r="D96" s="40" t="s">
        <v>115</v>
      </c>
      <c r="E96" s="40" t="s">
        <v>47</v>
      </c>
      <c r="F96" s="41">
        <v>9</v>
      </c>
      <c r="G96" s="42">
        <v>99</v>
      </c>
      <c r="H96" s="86">
        <v>7.2</v>
      </c>
      <c r="I96" s="88">
        <f t="shared" si="11"/>
        <v>362.5</v>
      </c>
      <c r="J96" s="88">
        <v>101.39999999999999</v>
      </c>
      <c r="K96" s="41">
        <v>326.22000000000003</v>
      </c>
      <c r="L96" s="41">
        <v>0</v>
      </c>
      <c r="M96" s="41">
        <v>92</v>
      </c>
      <c r="N96" s="41">
        <v>139.958</v>
      </c>
      <c r="O96" s="41">
        <v>6</v>
      </c>
      <c r="P96" s="41">
        <v>3</v>
      </c>
      <c r="Q96" s="93">
        <v>126</v>
      </c>
      <c r="R96" s="176">
        <v>100</v>
      </c>
      <c r="S96" s="177">
        <v>80</v>
      </c>
      <c r="T96" s="178">
        <v>79</v>
      </c>
      <c r="U96" s="177">
        <v>63</v>
      </c>
      <c r="V96" s="178">
        <v>65</v>
      </c>
      <c r="W96" s="179">
        <f t="shared" si="14"/>
        <v>51.587301587301589</v>
      </c>
      <c r="X96" s="178">
        <v>14</v>
      </c>
      <c r="Y96" s="177">
        <v>11</v>
      </c>
      <c r="Z96" s="178">
        <v>9</v>
      </c>
      <c r="AA96" s="252">
        <v>7</v>
      </c>
      <c r="AB96" s="235"/>
      <c r="AC96" s="196">
        <v>1.8</v>
      </c>
      <c r="AD96" s="92">
        <v>2.9</v>
      </c>
      <c r="AE96" s="88">
        <f t="shared" si="16"/>
        <v>72.5</v>
      </c>
      <c r="AF96" s="88">
        <v>233</v>
      </c>
      <c r="AG96" s="130">
        <v>89</v>
      </c>
      <c r="AH96" s="41">
        <v>135.131</v>
      </c>
      <c r="AI96" s="41">
        <v>24</v>
      </c>
      <c r="AJ96" s="41">
        <v>8</v>
      </c>
      <c r="AK96" s="93">
        <v>89</v>
      </c>
      <c r="AL96" s="174">
        <v>85</v>
      </c>
      <c r="AM96" s="161">
        <v>96</v>
      </c>
      <c r="AN96" s="162">
        <v>6</v>
      </c>
      <c r="AO96" s="162">
        <f t="shared" si="15"/>
        <v>6.7415730337078648</v>
      </c>
      <c r="AP96" s="161">
        <v>79</v>
      </c>
      <c r="AQ96" s="162">
        <v>89</v>
      </c>
      <c r="AR96" s="161">
        <v>57</v>
      </c>
      <c r="AS96" s="163">
        <v>64</v>
      </c>
    </row>
    <row r="97" spans="2:45" ht="12.65" customHeight="1" x14ac:dyDescent="0.35">
      <c r="B97" s="281"/>
      <c r="C97" s="270">
        <v>23</v>
      </c>
      <c r="D97" s="18" t="s">
        <v>116</v>
      </c>
      <c r="E97" s="18" t="s">
        <v>47</v>
      </c>
      <c r="F97" s="19">
        <v>9</v>
      </c>
      <c r="G97" s="20">
        <v>99</v>
      </c>
      <c r="H97" s="73">
        <v>7.2</v>
      </c>
      <c r="I97" s="75">
        <f t="shared" si="11"/>
        <v>1450</v>
      </c>
      <c r="J97" s="75">
        <v>470.6</v>
      </c>
      <c r="K97" s="19">
        <v>453.44</v>
      </c>
      <c r="L97" s="19">
        <v>0</v>
      </c>
      <c r="M97" s="19">
        <v>93</v>
      </c>
      <c r="N97" s="19">
        <v>140.82900000000001</v>
      </c>
      <c r="O97" s="19">
        <v>8</v>
      </c>
      <c r="P97" s="19">
        <v>3</v>
      </c>
      <c r="Q97" s="76">
        <v>124</v>
      </c>
      <c r="R97" s="165">
        <v>101</v>
      </c>
      <c r="S97" s="166">
        <v>82</v>
      </c>
      <c r="T97" s="167">
        <v>55</v>
      </c>
      <c r="U97" s="166">
        <v>44</v>
      </c>
      <c r="V97" s="167">
        <v>46</v>
      </c>
      <c r="W97" s="167">
        <f t="shared" si="14"/>
        <v>37.096774193548384</v>
      </c>
      <c r="X97" s="167">
        <v>10</v>
      </c>
      <c r="Y97" s="166">
        <v>8</v>
      </c>
      <c r="Z97" s="167">
        <v>6</v>
      </c>
      <c r="AA97" s="242">
        <v>5</v>
      </c>
      <c r="AB97" s="228"/>
      <c r="AC97" s="194">
        <v>1.8</v>
      </c>
      <c r="AD97" s="77">
        <v>11.6</v>
      </c>
      <c r="AE97" s="75">
        <f t="shared" si="16"/>
        <v>290</v>
      </c>
      <c r="AF97" s="75">
        <v>229</v>
      </c>
      <c r="AG97" s="123">
        <v>89</v>
      </c>
      <c r="AH97" s="19">
        <v>134.99799999999999</v>
      </c>
      <c r="AI97" s="19">
        <v>25</v>
      </c>
      <c r="AJ97" s="19">
        <v>6</v>
      </c>
      <c r="AK97" s="76">
        <v>91</v>
      </c>
      <c r="AL97" s="164">
        <v>88</v>
      </c>
      <c r="AM97" s="154">
        <v>97</v>
      </c>
      <c r="AN97" s="155">
        <v>11</v>
      </c>
      <c r="AO97" s="155">
        <f t="shared" si="15"/>
        <v>12.087912087912088</v>
      </c>
      <c r="AP97" s="154">
        <v>77</v>
      </c>
      <c r="AQ97" s="155">
        <v>84</v>
      </c>
      <c r="AR97" s="154">
        <v>71</v>
      </c>
      <c r="AS97" s="156">
        <v>79</v>
      </c>
    </row>
    <row r="98" spans="2:45" ht="12.65" customHeight="1" x14ac:dyDescent="0.35">
      <c r="B98" s="281"/>
      <c r="C98" s="271"/>
      <c r="D98" s="29" t="s">
        <v>117</v>
      </c>
      <c r="E98" s="29" t="s">
        <v>47</v>
      </c>
      <c r="F98" s="30">
        <v>9</v>
      </c>
      <c r="G98" s="31">
        <v>99</v>
      </c>
      <c r="H98" s="78">
        <v>7.2</v>
      </c>
      <c r="I98" s="80">
        <f t="shared" si="11"/>
        <v>3237.5</v>
      </c>
      <c r="J98" s="80">
        <v>871</v>
      </c>
      <c r="K98" s="30">
        <v>1257.42</v>
      </c>
      <c r="L98" s="30">
        <v>0</v>
      </c>
      <c r="M98" s="30">
        <v>92</v>
      </c>
      <c r="N98" s="30">
        <v>138.84800000000001</v>
      </c>
      <c r="O98" s="30">
        <v>3</v>
      </c>
      <c r="P98" s="30">
        <v>1</v>
      </c>
      <c r="Q98" s="81">
        <v>130</v>
      </c>
      <c r="R98" s="173">
        <v>108</v>
      </c>
      <c r="S98" s="158">
        <v>83</v>
      </c>
      <c r="T98" s="159">
        <v>71</v>
      </c>
      <c r="U98" s="158">
        <v>54</v>
      </c>
      <c r="V98" s="159">
        <v>59</v>
      </c>
      <c r="W98" s="155">
        <f t="shared" si="14"/>
        <v>45.384615384615387</v>
      </c>
      <c r="X98" s="159">
        <v>11</v>
      </c>
      <c r="Y98" s="158">
        <v>9</v>
      </c>
      <c r="Z98" s="159">
        <v>7</v>
      </c>
      <c r="AA98" s="243">
        <v>6</v>
      </c>
      <c r="AB98" s="229"/>
      <c r="AC98" s="195">
        <v>1.8</v>
      </c>
      <c r="AD98" s="82">
        <v>25.9</v>
      </c>
      <c r="AE98" s="80">
        <f t="shared" si="16"/>
        <v>647.5</v>
      </c>
      <c r="AF98" s="80">
        <v>218</v>
      </c>
      <c r="AG98" s="125">
        <v>86</v>
      </c>
      <c r="AH98" s="30">
        <v>130.34399999999999</v>
      </c>
      <c r="AI98" s="30">
        <v>30</v>
      </c>
      <c r="AJ98" s="30">
        <v>10</v>
      </c>
      <c r="AK98" s="81">
        <v>79</v>
      </c>
      <c r="AL98" s="173">
        <v>75</v>
      </c>
      <c r="AM98" s="158">
        <v>95</v>
      </c>
      <c r="AN98" s="159">
        <v>10</v>
      </c>
      <c r="AO98" s="159">
        <f t="shared" si="15"/>
        <v>12.658227848101266</v>
      </c>
      <c r="AP98" s="158">
        <v>65</v>
      </c>
      <c r="AQ98" s="159">
        <v>83</v>
      </c>
      <c r="AR98" s="158">
        <v>59</v>
      </c>
      <c r="AS98" s="160">
        <v>75</v>
      </c>
    </row>
    <row r="99" spans="2:45" ht="12.65" customHeight="1" x14ac:dyDescent="0.35">
      <c r="B99" s="281"/>
      <c r="C99" s="271"/>
      <c r="D99" s="29" t="s">
        <v>118</v>
      </c>
      <c r="E99" s="29" t="s">
        <v>47</v>
      </c>
      <c r="F99" s="30">
        <v>8</v>
      </c>
      <c r="G99" s="31">
        <v>99</v>
      </c>
      <c r="H99" s="78">
        <v>6.4</v>
      </c>
      <c r="I99" s="80">
        <f t="shared" si="11"/>
        <v>462.5</v>
      </c>
      <c r="J99" s="80">
        <v>252.2</v>
      </c>
      <c r="K99" s="30">
        <v>1673.22</v>
      </c>
      <c r="L99" s="30">
        <v>25.55</v>
      </c>
      <c r="M99" s="30">
        <v>92</v>
      </c>
      <c r="N99" s="30">
        <v>139.93799999999999</v>
      </c>
      <c r="O99" s="30">
        <v>5</v>
      </c>
      <c r="P99" s="30">
        <v>3</v>
      </c>
      <c r="Q99" s="81">
        <v>128</v>
      </c>
      <c r="R99" s="173">
        <v>101</v>
      </c>
      <c r="S99" s="158">
        <v>79</v>
      </c>
      <c r="T99" s="159">
        <v>44</v>
      </c>
      <c r="U99" s="158">
        <v>34</v>
      </c>
      <c r="V99" s="159">
        <v>36</v>
      </c>
      <c r="W99" s="155">
        <f t="shared" si="14"/>
        <v>28.125</v>
      </c>
      <c r="X99" s="159">
        <v>8</v>
      </c>
      <c r="Y99" s="158">
        <v>6</v>
      </c>
      <c r="Z99" s="159">
        <v>4</v>
      </c>
      <c r="AA99" s="243">
        <v>3</v>
      </c>
      <c r="AB99" s="229"/>
      <c r="AC99" s="195">
        <v>1.6</v>
      </c>
      <c r="AD99" s="82">
        <v>3.7</v>
      </c>
      <c r="AE99" s="80">
        <f t="shared" si="16"/>
        <v>92.5</v>
      </c>
      <c r="AF99" s="80">
        <v>217</v>
      </c>
      <c r="AG99" s="125">
        <v>91</v>
      </c>
      <c r="AH99" s="30">
        <v>138.37799999999999</v>
      </c>
      <c r="AI99" s="30">
        <v>24</v>
      </c>
      <c r="AJ99" s="30">
        <v>7</v>
      </c>
      <c r="AK99" s="81">
        <v>93</v>
      </c>
      <c r="AL99" s="173">
        <v>89</v>
      </c>
      <c r="AM99" s="158">
        <v>95</v>
      </c>
      <c r="AN99" s="159">
        <v>7</v>
      </c>
      <c r="AO99" s="159">
        <f t="shared" si="15"/>
        <v>7.5268817204301079</v>
      </c>
      <c r="AP99" s="158">
        <v>82</v>
      </c>
      <c r="AQ99" s="159">
        <v>88</v>
      </c>
      <c r="AR99" s="158">
        <v>67</v>
      </c>
      <c r="AS99" s="160">
        <v>71</v>
      </c>
    </row>
    <row r="100" spans="2:45" ht="12.65" customHeight="1" thickBot="1" x14ac:dyDescent="0.4">
      <c r="B100" s="281"/>
      <c r="C100" s="272"/>
      <c r="D100" s="40" t="s">
        <v>119</v>
      </c>
      <c r="E100" s="40" t="s">
        <v>47</v>
      </c>
      <c r="F100" s="41">
        <v>8</v>
      </c>
      <c r="G100" s="42">
        <v>99</v>
      </c>
      <c r="H100" s="86">
        <v>6.4</v>
      </c>
      <c r="I100" s="88">
        <f t="shared" si="11"/>
        <v>825</v>
      </c>
      <c r="J100" s="88">
        <v>293.8</v>
      </c>
      <c r="K100" s="41">
        <v>1070.1199999999999</v>
      </c>
      <c r="L100" s="41">
        <v>0</v>
      </c>
      <c r="M100" s="41">
        <v>90</v>
      </c>
      <c r="N100" s="41">
        <v>136.631</v>
      </c>
      <c r="O100" s="41">
        <v>8</v>
      </c>
      <c r="P100" s="41">
        <v>4</v>
      </c>
      <c r="Q100" s="93">
        <v>119</v>
      </c>
      <c r="R100" s="174">
        <v>97</v>
      </c>
      <c r="S100" s="161">
        <v>82</v>
      </c>
      <c r="T100" s="162">
        <v>54</v>
      </c>
      <c r="U100" s="161">
        <v>45</v>
      </c>
      <c r="V100" s="162">
        <v>44</v>
      </c>
      <c r="W100" s="171">
        <f t="shared" si="14"/>
        <v>36.974789915966383</v>
      </c>
      <c r="X100" s="162">
        <v>9</v>
      </c>
      <c r="Y100" s="161">
        <v>8</v>
      </c>
      <c r="Z100" s="162">
        <v>5</v>
      </c>
      <c r="AA100" s="244">
        <v>5</v>
      </c>
      <c r="AB100" s="230"/>
      <c r="AC100" s="196">
        <v>1.6</v>
      </c>
      <c r="AD100" s="92">
        <v>6.6</v>
      </c>
      <c r="AE100" s="88">
        <f t="shared" si="16"/>
        <v>165</v>
      </c>
      <c r="AF100" s="88">
        <v>219</v>
      </c>
      <c r="AG100" s="130">
        <v>86</v>
      </c>
      <c r="AH100" s="41">
        <v>130.43</v>
      </c>
      <c r="AI100" s="41">
        <v>23</v>
      </c>
      <c r="AJ100" s="41">
        <v>10</v>
      </c>
      <c r="AK100" s="93">
        <v>85</v>
      </c>
      <c r="AL100" s="174">
        <v>82</v>
      </c>
      <c r="AM100" s="161">
        <v>97</v>
      </c>
      <c r="AN100" s="162">
        <v>9</v>
      </c>
      <c r="AO100" s="162">
        <f t="shared" si="15"/>
        <v>10.588235294117647</v>
      </c>
      <c r="AP100" s="161">
        <v>74</v>
      </c>
      <c r="AQ100" s="162">
        <v>87</v>
      </c>
      <c r="AR100" s="161">
        <v>66</v>
      </c>
      <c r="AS100" s="163">
        <v>77</v>
      </c>
    </row>
    <row r="101" spans="2:45" ht="12.65" customHeight="1" x14ac:dyDescent="0.35">
      <c r="B101" s="281"/>
      <c r="C101" s="270">
        <v>24</v>
      </c>
      <c r="D101" s="18" t="s">
        <v>120</v>
      </c>
      <c r="E101" s="18" t="s">
        <v>47</v>
      </c>
      <c r="F101" s="19">
        <v>9</v>
      </c>
      <c r="G101" s="20">
        <v>99</v>
      </c>
      <c r="H101" s="73">
        <v>7.2</v>
      </c>
      <c r="I101" s="75">
        <f t="shared" si="11"/>
        <v>6675</v>
      </c>
      <c r="J101" s="75">
        <v>642.19999999999993</v>
      </c>
      <c r="K101" s="19">
        <v>1309</v>
      </c>
      <c r="L101" s="19">
        <v>0</v>
      </c>
      <c r="M101" s="19">
        <v>92</v>
      </c>
      <c r="N101" s="19">
        <v>140.1</v>
      </c>
      <c r="O101" s="19">
        <v>3</v>
      </c>
      <c r="P101" s="19">
        <v>2</v>
      </c>
      <c r="Q101" s="76">
        <v>131</v>
      </c>
      <c r="R101" s="153">
        <v>107</v>
      </c>
      <c r="S101" s="154">
        <v>82</v>
      </c>
      <c r="T101" s="155">
        <v>91</v>
      </c>
      <c r="U101" s="154">
        <v>69</v>
      </c>
      <c r="V101" s="155">
        <v>82</v>
      </c>
      <c r="W101" s="155">
        <f t="shared" si="14"/>
        <v>62.595419847328245</v>
      </c>
      <c r="X101" s="155">
        <v>8</v>
      </c>
      <c r="Y101" s="154">
        <v>6</v>
      </c>
      <c r="Z101" s="155">
        <v>3</v>
      </c>
      <c r="AA101" s="251">
        <v>2</v>
      </c>
      <c r="AB101" s="234"/>
      <c r="AC101" s="194">
        <v>1.8</v>
      </c>
      <c r="AD101" s="77">
        <v>53.4</v>
      </c>
      <c r="AE101" s="75">
        <f t="shared" si="16"/>
        <v>1335</v>
      </c>
      <c r="AF101" s="75">
        <v>224</v>
      </c>
      <c r="AG101" s="123">
        <v>92</v>
      </c>
      <c r="AH101" s="19">
        <v>140.136</v>
      </c>
      <c r="AI101" s="19">
        <v>23</v>
      </c>
      <c r="AJ101" s="19">
        <v>2</v>
      </c>
      <c r="AK101" s="76">
        <v>99</v>
      </c>
      <c r="AL101" s="164">
        <v>98</v>
      </c>
      <c r="AM101" s="154">
        <v>99</v>
      </c>
      <c r="AN101" s="155">
        <v>67</v>
      </c>
      <c r="AO101" s="155">
        <f t="shared" si="15"/>
        <v>67.676767676767682</v>
      </c>
      <c r="AP101" s="154">
        <v>31</v>
      </c>
      <c r="AQ101" s="155">
        <v>31</v>
      </c>
      <c r="AR101" s="154">
        <v>15</v>
      </c>
      <c r="AS101" s="156">
        <v>15</v>
      </c>
    </row>
    <row r="102" spans="2:45" ht="12.65" customHeight="1" x14ac:dyDescent="0.35">
      <c r="B102" s="281"/>
      <c r="C102" s="271"/>
      <c r="D102" s="29" t="s">
        <v>121</v>
      </c>
      <c r="E102" s="29" t="s">
        <v>47</v>
      </c>
      <c r="F102" s="30">
        <v>9</v>
      </c>
      <c r="G102" s="31">
        <v>99</v>
      </c>
      <c r="H102" s="78">
        <v>7.2</v>
      </c>
      <c r="I102" s="80">
        <f t="shared" si="11"/>
        <v>3087.5</v>
      </c>
      <c r="J102" s="80">
        <v>650</v>
      </c>
      <c r="K102" s="30">
        <v>1126</v>
      </c>
      <c r="L102" s="30">
        <v>0</v>
      </c>
      <c r="M102" s="30">
        <v>90</v>
      </c>
      <c r="N102" s="30">
        <v>137.1</v>
      </c>
      <c r="O102" s="30">
        <v>3</v>
      </c>
      <c r="P102" s="30">
        <v>2</v>
      </c>
      <c r="Q102" s="81">
        <v>125</v>
      </c>
      <c r="R102" s="157">
        <v>110</v>
      </c>
      <c r="S102" s="158">
        <v>88</v>
      </c>
      <c r="T102" s="159">
        <v>100</v>
      </c>
      <c r="U102" s="158">
        <v>80</v>
      </c>
      <c r="V102" s="159">
        <v>89</v>
      </c>
      <c r="W102" s="155">
        <f t="shared" si="14"/>
        <v>71.2</v>
      </c>
      <c r="X102" s="159">
        <v>11</v>
      </c>
      <c r="Y102" s="158">
        <v>9</v>
      </c>
      <c r="Z102" s="159">
        <v>6</v>
      </c>
      <c r="AA102" s="243">
        <v>5</v>
      </c>
      <c r="AB102" s="229"/>
      <c r="AC102" s="195">
        <v>1.8</v>
      </c>
      <c r="AD102" s="82">
        <v>24.7</v>
      </c>
      <c r="AE102" s="80">
        <f t="shared" si="16"/>
        <v>617.5</v>
      </c>
      <c r="AF102" s="80">
        <v>234</v>
      </c>
      <c r="AG102" s="125">
        <v>93</v>
      </c>
      <c r="AH102" s="30">
        <v>140.381</v>
      </c>
      <c r="AI102" s="30">
        <v>22</v>
      </c>
      <c r="AJ102" s="30">
        <v>3</v>
      </c>
      <c r="AK102" s="81">
        <v>102</v>
      </c>
      <c r="AL102" s="173">
        <v>99</v>
      </c>
      <c r="AM102" s="158">
        <v>97</v>
      </c>
      <c r="AN102" s="159">
        <v>7</v>
      </c>
      <c r="AO102" s="159">
        <f t="shared" si="15"/>
        <v>6.8627450980392153</v>
      </c>
      <c r="AP102" s="158">
        <v>92</v>
      </c>
      <c r="AQ102" s="159">
        <v>91</v>
      </c>
      <c r="AR102" s="158">
        <v>84</v>
      </c>
      <c r="AS102" s="160">
        <v>83</v>
      </c>
    </row>
    <row r="103" spans="2:45" ht="12.65" customHeight="1" x14ac:dyDescent="0.35">
      <c r="B103" s="281"/>
      <c r="C103" s="271"/>
      <c r="D103" s="29" t="s">
        <v>122</v>
      </c>
      <c r="E103" s="29" t="s">
        <v>47</v>
      </c>
      <c r="F103" s="30">
        <v>9</v>
      </c>
      <c r="G103" s="31">
        <v>99</v>
      </c>
      <c r="H103" s="78">
        <v>7.2</v>
      </c>
      <c r="I103" s="80">
        <f t="shared" si="11"/>
        <v>275.00000000000006</v>
      </c>
      <c r="J103" s="80">
        <v>390</v>
      </c>
      <c r="K103" s="30">
        <v>2039</v>
      </c>
      <c r="L103" s="30">
        <v>0</v>
      </c>
      <c r="M103" s="30">
        <v>93</v>
      </c>
      <c r="N103" s="30">
        <v>140.9</v>
      </c>
      <c r="O103" s="30">
        <v>9</v>
      </c>
      <c r="P103" s="30">
        <v>2</v>
      </c>
      <c r="Q103" s="81">
        <v>123</v>
      </c>
      <c r="R103" s="157">
        <v>102</v>
      </c>
      <c r="S103" s="158">
        <v>83</v>
      </c>
      <c r="T103" s="159">
        <v>84</v>
      </c>
      <c r="U103" s="158">
        <v>68</v>
      </c>
      <c r="V103" s="159">
        <v>73</v>
      </c>
      <c r="W103" s="155">
        <f t="shared" si="14"/>
        <v>59.349593495934961</v>
      </c>
      <c r="X103" s="159">
        <v>11</v>
      </c>
      <c r="Y103" s="158">
        <v>9</v>
      </c>
      <c r="Z103" s="159">
        <v>5</v>
      </c>
      <c r="AA103" s="243">
        <v>4</v>
      </c>
      <c r="AB103" s="229"/>
      <c r="AC103" s="195">
        <v>1.8</v>
      </c>
      <c r="AD103" s="82">
        <v>2.2000000000000002</v>
      </c>
      <c r="AE103" s="80">
        <f t="shared" si="16"/>
        <v>55.000000000000007</v>
      </c>
      <c r="AF103" s="80">
        <v>212</v>
      </c>
      <c r="AG103" s="125">
        <v>93</v>
      </c>
      <c r="AH103" s="30">
        <v>140.49700000000001</v>
      </c>
      <c r="AI103" s="30">
        <v>20</v>
      </c>
      <c r="AJ103" s="30">
        <v>3</v>
      </c>
      <c r="AK103" s="81">
        <v>104</v>
      </c>
      <c r="AL103" s="173">
        <v>101</v>
      </c>
      <c r="AM103" s="158">
        <v>98</v>
      </c>
      <c r="AN103" s="159">
        <v>6</v>
      </c>
      <c r="AO103" s="159">
        <f t="shared" si="15"/>
        <v>5.7692307692307692</v>
      </c>
      <c r="AP103" s="158">
        <v>95</v>
      </c>
      <c r="AQ103" s="159">
        <v>92</v>
      </c>
      <c r="AR103" s="158">
        <v>74</v>
      </c>
      <c r="AS103" s="160">
        <v>72</v>
      </c>
    </row>
    <row r="104" spans="2:45" ht="12.65" customHeight="1" thickBot="1" x14ac:dyDescent="0.4">
      <c r="B104" s="281"/>
      <c r="C104" s="272"/>
      <c r="D104" s="40" t="s">
        <v>123</v>
      </c>
      <c r="E104" s="40" t="s">
        <v>47</v>
      </c>
      <c r="F104" s="41">
        <v>6</v>
      </c>
      <c r="G104" s="42">
        <v>99</v>
      </c>
      <c r="H104" s="86">
        <v>4.8</v>
      </c>
      <c r="I104" s="88">
        <f t="shared" si="11"/>
        <v>2275</v>
      </c>
      <c r="J104" s="88">
        <v>340.59999999999997</v>
      </c>
      <c r="K104" s="41">
        <v>1198</v>
      </c>
      <c r="L104" s="41">
        <v>0</v>
      </c>
      <c r="M104" s="41">
        <v>93</v>
      </c>
      <c r="N104" s="41">
        <v>140.9</v>
      </c>
      <c r="O104" s="41">
        <v>3</v>
      </c>
      <c r="P104" s="41">
        <v>2</v>
      </c>
      <c r="Q104" s="93">
        <v>132</v>
      </c>
      <c r="R104" s="176">
        <v>107</v>
      </c>
      <c r="S104" s="177">
        <v>81</v>
      </c>
      <c r="T104" s="178">
        <v>90</v>
      </c>
      <c r="U104" s="177">
        <v>68</v>
      </c>
      <c r="V104" s="178">
        <v>78</v>
      </c>
      <c r="W104" s="179">
        <f t="shared" si="14"/>
        <v>59.090909090909093</v>
      </c>
      <c r="X104" s="178">
        <v>12</v>
      </c>
      <c r="Y104" s="177">
        <v>9</v>
      </c>
      <c r="Z104" s="178">
        <v>6</v>
      </c>
      <c r="AA104" s="252">
        <v>5</v>
      </c>
      <c r="AB104" s="235"/>
      <c r="AC104" s="196">
        <v>1.2</v>
      </c>
      <c r="AD104" s="92">
        <v>18.2</v>
      </c>
      <c r="AE104" s="88">
        <f t="shared" si="16"/>
        <v>455</v>
      </c>
      <c r="AF104" s="88">
        <v>233</v>
      </c>
      <c r="AG104" s="130">
        <v>91</v>
      </c>
      <c r="AH104" s="41">
        <v>138.54900000000001</v>
      </c>
      <c r="AI104" s="41">
        <v>23</v>
      </c>
      <c r="AJ104" s="41">
        <v>5</v>
      </c>
      <c r="AK104" s="93">
        <v>96</v>
      </c>
      <c r="AL104" s="174">
        <v>92</v>
      </c>
      <c r="AM104" s="161">
        <v>96</v>
      </c>
      <c r="AN104" s="162">
        <v>6</v>
      </c>
      <c r="AO104" s="162">
        <f t="shared" si="15"/>
        <v>6.25</v>
      </c>
      <c r="AP104" s="161">
        <v>86</v>
      </c>
      <c r="AQ104" s="162">
        <v>90</v>
      </c>
      <c r="AR104" s="161">
        <v>78</v>
      </c>
      <c r="AS104" s="163">
        <v>82</v>
      </c>
    </row>
    <row r="105" spans="2:45" ht="12.65" customHeight="1" x14ac:dyDescent="0.35">
      <c r="B105" s="281"/>
      <c r="C105" s="270">
        <v>25</v>
      </c>
      <c r="D105" s="18" t="s">
        <v>124</v>
      </c>
      <c r="E105" s="18" t="s">
        <v>47</v>
      </c>
      <c r="F105" s="19">
        <v>9</v>
      </c>
      <c r="G105" s="20">
        <v>99</v>
      </c>
      <c r="H105" s="73">
        <v>7.2</v>
      </c>
      <c r="I105" s="75">
        <f t="shared" si="11"/>
        <v>6150</v>
      </c>
      <c r="J105" s="75">
        <v>1071.2</v>
      </c>
      <c r="K105" s="19">
        <v>991.56</v>
      </c>
      <c r="L105" s="19">
        <v>0</v>
      </c>
      <c r="M105" s="19">
        <v>92</v>
      </c>
      <c r="N105" s="19">
        <v>139.565</v>
      </c>
      <c r="O105" s="19">
        <v>1</v>
      </c>
      <c r="P105" s="19">
        <v>2</v>
      </c>
      <c r="Q105" s="76">
        <v>135</v>
      </c>
      <c r="R105" s="165">
        <v>98</v>
      </c>
      <c r="S105" s="166">
        <v>72</v>
      </c>
      <c r="T105" s="167">
        <v>81</v>
      </c>
      <c r="U105" s="166">
        <v>60</v>
      </c>
      <c r="V105" s="167">
        <v>71</v>
      </c>
      <c r="W105" s="167">
        <f t="shared" si="14"/>
        <v>52.592592592592595</v>
      </c>
      <c r="X105" s="167">
        <v>9</v>
      </c>
      <c r="Y105" s="166">
        <v>7</v>
      </c>
      <c r="Z105" s="167">
        <v>5</v>
      </c>
      <c r="AA105" s="242">
        <v>4</v>
      </c>
      <c r="AB105" s="228"/>
      <c r="AC105" s="194">
        <v>1.8</v>
      </c>
      <c r="AD105" s="77">
        <v>49.2</v>
      </c>
      <c r="AE105" s="75">
        <f t="shared" si="16"/>
        <v>1230</v>
      </c>
      <c r="AF105" s="75">
        <v>231</v>
      </c>
      <c r="AG105" s="123">
        <v>89</v>
      </c>
      <c r="AH105" s="19">
        <v>135.33500000000001</v>
      </c>
      <c r="AI105" s="19">
        <v>26</v>
      </c>
      <c r="AJ105" s="19">
        <v>4</v>
      </c>
      <c r="AK105" s="76">
        <v>92</v>
      </c>
      <c r="AL105" s="164">
        <v>89</v>
      </c>
      <c r="AM105" s="154">
        <v>97</v>
      </c>
      <c r="AN105" s="155">
        <v>7</v>
      </c>
      <c r="AO105" s="155">
        <f t="shared" si="15"/>
        <v>7.6086956521739131</v>
      </c>
      <c r="AP105" s="154">
        <v>83</v>
      </c>
      <c r="AQ105" s="155">
        <v>89</v>
      </c>
      <c r="AR105" s="154">
        <v>78</v>
      </c>
      <c r="AS105" s="156">
        <v>85</v>
      </c>
    </row>
    <row r="106" spans="2:45" ht="12.65" customHeight="1" x14ac:dyDescent="0.35">
      <c r="B106" s="281"/>
      <c r="C106" s="271"/>
      <c r="D106" s="29" t="s">
        <v>125</v>
      </c>
      <c r="E106" s="29" t="s">
        <v>47</v>
      </c>
      <c r="F106" s="30">
        <v>6</v>
      </c>
      <c r="G106" s="31">
        <v>99</v>
      </c>
      <c r="H106" s="78">
        <v>4.8</v>
      </c>
      <c r="I106" s="80">
        <f t="shared" si="11"/>
        <v>275.00000000000006</v>
      </c>
      <c r="J106" s="80">
        <v>119.6</v>
      </c>
      <c r="K106" s="131"/>
      <c r="L106" s="131"/>
      <c r="M106" s="131"/>
      <c r="N106" s="131"/>
      <c r="O106" s="131"/>
      <c r="P106" s="131"/>
      <c r="Q106" s="132"/>
      <c r="R106" s="180"/>
      <c r="S106" s="131"/>
      <c r="T106" s="143"/>
      <c r="U106" s="131"/>
      <c r="V106" s="143"/>
      <c r="W106" s="143"/>
      <c r="X106" s="143"/>
      <c r="Y106" s="131"/>
      <c r="Z106" s="263"/>
      <c r="AA106" s="264"/>
      <c r="AB106" s="232"/>
      <c r="AC106" s="195">
        <v>1.2</v>
      </c>
      <c r="AD106" s="82">
        <v>2.2000000000000002</v>
      </c>
      <c r="AE106" s="80">
        <f t="shared" si="16"/>
        <v>55.000000000000007</v>
      </c>
      <c r="AF106" s="80">
        <v>233</v>
      </c>
      <c r="AG106" s="125">
        <v>88</v>
      </c>
      <c r="AH106" s="30">
        <v>134.10599999999999</v>
      </c>
      <c r="AI106" s="30">
        <v>20</v>
      </c>
      <c r="AJ106" s="30">
        <v>12</v>
      </c>
      <c r="AK106" s="81">
        <v>86</v>
      </c>
      <c r="AL106" s="173">
        <v>83</v>
      </c>
      <c r="AM106" s="158">
        <v>96</v>
      </c>
      <c r="AN106" s="159">
        <v>3</v>
      </c>
      <c r="AO106" s="159">
        <f t="shared" si="15"/>
        <v>3.4883720930232558</v>
      </c>
      <c r="AP106" s="158">
        <v>80</v>
      </c>
      <c r="AQ106" s="159">
        <v>93</v>
      </c>
      <c r="AR106" s="158">
        <v>15</v>
      </c>
      <c r="AS106" s="160">
        <v>17</v>
      </c>
    </row>
    <row r="107" spans="2:45" ht="12.65" customHeight="1" x14ac:dyDescent="0.35">
      <c r="B107" s="281"/>
      <c r="C107" s="271"/>
      <c r="D107" s="29" t="s">
        <v>126</v>
      </c>
      <c r="E107" s="29" t="s">
        <v>47</v>
      </c>
      <c r="F107" s="30">
        <v>9</v>
      </c>
      <c r="G107" s="31">
        <v>99</v>
      </c>
      <c r="H107" s="78">
        <v>7.2</v>
      </c>
      <c r="I107" s="80">
        <f t="shared" si="11"/>
        <v>225</v>
      </c>
      <c r="J107" s="80">
        <v>369.2</v>
      </c>
      <c r="K107" s="30">
        <v>292.67</v>
      </c>
      <c r="L107" s="30">
        <v>0</v>
      </c>
      <c r="M107" s="30">
        <v>93</v>
      </c>
      <c r="N107" s="30">
        <v>140.41900000000001</v>
      </c>
      <c r="O107" s="30">
        <v>1</v>
      </c>
      <c r="P107" s="30">
        <v>2</v>
      </c>
      <c r="Q107" s="81">
        <v>135</v>
      </c>
      <c r="R107" s="173">
        <v>96</v>
      </c>
      <c r="S107" s="158">
        <v>72</v>
      </c>
      <c r="T107" s="159">
        <v>70</v>
      </c>
      <c r="U107" s="158">
        <v>52</v>
      </c>
      <c r="V107" s="159">
        <v>55</v>
      </c>
      <c r="W107" s="155">
        <f>V107*100/Q107</f>
        <v>40.74074074074074</v>
      </c>
      <c r="X107" s="159">
        <v>15</v>
      </c>
      <c r="Y107" s="158">
        <v>11</v>
      </c>
      <c r="Z107" s="159">
        <v>6</v>
      </c>
      <c r="AA107" s="243">
        <v>5</v>
      </c>
      <c r="AB107" s="229"/>
      <c r="AC107" s="195">
        <v>1.8</v>
      </c>
      <c r="AD107" s="82">
        <v>8</v>
      </c>
      <c r="AE107" s="80">
        <f>AC107*25</f>
        <v>45</v>
      </c>
      <c r="AF107" s="80">
        <v>248</v>
      </c>
      <c r="AG107" s="125">
        <v>90</v>
      </c>
      <c r="AH107" s="30">
        <v>135.87899999999999</v>
      </c>
      <c r="AI107" s="30">
        <v>21</v>
      </c>
      <c r="AJ107" s="30">
        <v>6</v>
      </c>
      <c r="AK107" s="81">
        <v>97</v>
      </c>
      <c r="AL107" s="173">
        <v>93</v>
      </c>
      <c r="AM107" s="158">
        <v>96</v>
      </c>
      <c r="AN107" s="159">
        <v>6</v>
      </c>
      <c r="AO107" s="159">
        <f t="shared" si="15"/>
        <v>6.1855670103092786</v>
      </c>
      <c r="AP107" s="158">
        <v>87</v>
      </c>
      <c r="AQ107" s="159">
        <v>90</v>
      </c>
      <c r="AR107" s="158">
        <v>74</v>
      </c>
      <c r="AS107" s="160">
        <v>76</v>
      </c>
    </row>
    <row r="108" spans="2:45" ht="12.65" customHeight="1" thickBot="1" x14ac:dyDescent="0.4">
      <c r="B108" s="282"/>
      <c r="C108" s="272"/>
      <c r="D108" s="40" t="s">
        <v>127</v>
      </c>
      <c r="E108" s="40" t="s">
        <v>47</v>
      </c>
      <c r="F108" s="41">
        <v>8</v>
      </c>
      <c r="G108" s="42">
        <v>99</v>
      </c>
      <c r="H108" s="86">
        <v>6.4</v>
      </c>
      <c r="I108" s="88">
        <f t="shared" si="11"/>
        <v>200</v>
      </c>
      <c r="J108" s="88">
        <v>455</v>
      </c>
      <c r="K108" s="41">
        <v>1355.52</v>
      </c>
      <c r="L108" s="41">
        <v>0</v>
      </c>
      <c r="M108" s="41">
        <v>93</v>
      </c>
      <c r="N108" s="41">
        <v>140.404</v>
      </c>
      <c r="O108" s="41">
        <v>1</v>
      </c>
      <c r="P108" s="41">
        <v>2</v>
      </c>
      <c r="Q108" s="93">
        <v>133</v>
      </c>
      <c r="R108" s="174">
        <v>110</v>
      </c>
      <c r="S108" s="161">
        <v>82</v>
      </c>
      <c r="T108" s="162">
        <v>79</v>
      </c>
      <c r="U108" s="161">
        <v>60</v>
      </c>
      <c r="V108" s="162">
        <v>68</v>
      </c>
      <c r="W108" s="171">
        <f>V108*100/Q108</f>
        <v>51.127819548872182</v>
      </c>
      <c r="X108" s="162">
        <v>12</v>
      </c>
      <c r="Y108" s="161">
        <v>9</v>
      </c>
      <c r="Z108" s="162">
        <v>5</v>
      </c>
      <c r="AA108" s="244">
        <v>3</v>
      </c>
      <c r="AB108" s="230"/>
      <c r="AC108" s="196">
        <v>1.6</v>
      </c>
      <c r="AD108" s="92">
        <v>18.600000000000001</v>
      </c>
      <c r="AE108" s="88">
        <f>AC108*25</f>
        <v>40</v>
      </c>
      <c r="AF108" s="88">
        <v>250</v>
      </c>
      <c r="AG108" s="130">
        <v>92</v>
      </c>
      <c r="AH108" s="41">
        <v>138.89099999999999</v>
      </c>
      <c r="AI108" s="41">
        <v>23</v>
      </c>
      <c r="AJ108" s="41">
        <v>4</v>
      </c>
      <c r="AK108" s="93">
        <v>98</v>
      </c>
      <c r="AL108" s="174">
        <v>94</v>
      </c>
      <c r="AM108" s="161">
        <v>97</v>
      </c>
      <c r="AN108" s="162">
        <v>7</v>
      </c>
      <c r="AO108" s="162">
        <f t="shared" si="15"/>
        <v>7.1428571428571432</v>
      </c>
      <c r="AP108" s="161">
        <v>87</v>
      </c>
      <c r="AQ108" s="162">
        <v>90</v>
      </c>
      <c r="AR108" s="161">
        <v>83</v>
      </c>
      <c r="AS108" s="163">
        <v>85</v>
      </c>
    </row>
    <row r="109" spans="2:45" ht="12.65" customHeight="1" x14ac:dyDescent="0.35">
      <c r="R109" s="142"/>
      <c r="S109" s="142"/>
      <c r="T109" s="142"/>
      <c r="U109" s="142"/>
      <c r="V109" s="142"/>
      <c r="W109" s="142"/>
      <c r="X109" s="142"/>
      <c r="Y109" s="142"/>
    </row>
    <row r="110" spans="2:45" ht="12.65" customHeight="1" x14ac:dyDescent="0.35">
      <c r="R110" s="142"/>
      <c r="S110" s="142"/>
      <c r="T110" s="142"/>
      <c r="U110" s="142"/>
      <c r="V110" s="142"/>
      <c r="W110" s="142"/>
      <c r="X110" s="142"/>
      <c r="Y110" s="142"/>
    </row>
    <row r="114" spans="2:51" s="5" customFormat="1" ht="11.25" customHeight="1" x14ac:dyDescent="0.35">
      <c r="B114" s="1"/>
      <c r="C114" s="1"/>
      <c r="D114" s="1"/>
      <c r="E114" s="1"/>
      <c r="F114" s="3"/>
      <c r="G114" s="3"/>
      <c r="I114" s="3"/>
      <c r="J114" s="4"/>
      <c r="K114" s="3"/>
      <c r="L114" s="3"/>
      <c r="M114" s="3"/>
      <c r="N114" s="3"/>
      <c r="O114" s="3"/>
      <c r="P114" s="3"/>
      <c r="Q114" s="3"/>
      <c r="R114" s="3"/>
      <c r="S114" s="3"/>
      <c r="T114" s="3"/>
      <c r="U114" s="3"/>
      <c r="V114" s="3"/>
      <c r="W114" s="3"/>
      <c r="X114" s="3"/>
      <c r="Y114" s="3"/>
      <c r="Z114" s="6"/>
      <c r="AA114" s="6"/>
      <c r="AD114" s="6"/>
      <c r="AE114" s="1"/>
      <c r="AF114" s="6"/>
      <c r="AG114" s="1"/>
      <c r="AH114" s="1"/>
      <c r="AI114" s="1"/>
      <c r="AJ114" s="1"/>
      <c r="AK114" s="1"/>
      <c r="AL114" s="1"/>
      <c r="AM114" s="1"/>
      <c r="AN114" s="1"/>
      <c r="AO114" s="1"/>
      <c r="AP114" s="1"/>
      <c r="AQ114" s="1"/>
      <c r="AR114" s="1"/>
      <c r="AS114" s="1"/>
      <c r="AT114" s="1"/>
      <c r="AU114" s="1"/>
      <c r="AV114" s="1"/>
      <c r="AW114" s="1"/>
      <c r="AX114" s="1"/>
      <c r="AY114" s="1"/>
    </row>
    <row r="115" spans="2:51" s="5" customFormat="1" ht="11.25" customHeight="1" x14ac:dyDescent="0.35">
      <c r="B115" s="1"/>
      <c r="C115" s="1"/>
      <c r="D115" s="1"/>
      <c r="E115" s="1"/>
      <c r="F115" s="3"/>
      <c r="G115" s="3"/>
      <c r="I115" s="3"/>
      <c r="J115" s="4"/>
      <c r="K115" s="3"/>
      <c r="L115" s="3"/>
      <c r="M115" s="3"/>
      <c r="N115" s="3"/>
      <c r="O115" s="3"/>
      <c r="P115" s="3"/>
      <c r="Q115" s="3"/>
      <c r="R115" s="3"/>
      <c r="S115" s="3"/>
      <c r="T115" s="3"/>
      <c r="U115" s="3"/>
      <c r="V115" s="3"/>
      <c r="W115" s="3"/>
      <c r="X115" s="3"/>
      <c r="Y115" s="3"/>
      <c r="Z115" s="6"/>
      <c r="AA115" s="6"/>
      <c r="AD115" s="6"/>
      <c r="AE115" s="1"/>
      <c r="AF115" s="6"/>
      <c r="AG115" s="1"/>
      <c r="AH115" s="1"/>
      <c r="AI115" s="1"/>
      <c r="AJ115" s="1"/>
      <c r="AK115" s="1"/>
      <c r="AL115" s="1"/>
      <c r="AM115" s="1"/>
      <c r="AN115" s="1"/>
      <c r="AO115" s="1"/>
      <c r="AP115" s="1"/>
      <c r="AQ115" s="1"/>
      <c r="AR115" s="1"/>
      <c r="AS115" s="1"/>
      <c r="AT115" s="1"/>
      <c r="AU115" s="1"/>
      <c r="AV115" s="1"/>
      <c r="AW115" s="1"/>
      <c r="AX115" s="1"/>
      <c r="AY115" s="1"/>
    </row>
    <row r="116" spans="2:51" s="5" customFormat="1" ht="11.25" customHeight="1" x14ac:dyDescent="0.35">
      <c r="B116" s="1"/>
      <c r="C116" s="1"/>
      <c r="D116" s="1"/>
      <c r="E116" s="1"/>
      <c r="F116" s="3"/>
      <c r="G116" s="3"/>
      <c r="I116" s="3"/>
      <c r="J116" s="4"/>
      <c r="K116" s="3"/>
      <c r="L116" s="3"/>
      <c r="M116" s="3"/>
      <c r="N116" s="3"/>
      <c r="O116" s="3"/>
      <c r="P116" s="3"/>
      <c r="Q116" s="3"/>
      <c r="R116" s="3"/>
      <c r="S116" s="3"/>
      <c r="T116" s="3"/>
      <c r="U116" s="3"/>
      <c r="V116" s="3"/>
      <c r="W116" s="3"/>
      <c r="X116" s="3"/>
      <c r="Y116" s="3"/>
      <c r="Z116" s="6"/>
      <c r="AA116" s="6"/>
      <c r="AD116" s="6"/>
      <c r="AE116" s="1"/>
      <c r="AF116" s="6"/>
      <c r="AG116" s="1"/>
      <c r="AH116" s="1"/>
      <c r="AI116" s="1"/>
      <c r="AJ116" s="1"/>
      <c r="AK116" s="1"/>
      <c r="AL116" s="1"/>
      <c r="AM116" s="1"/>
      <c r="AN116" s="1"/>
      <c r="AO116" s="1"/>
      <c r="AP116" s="1"/>
      <c r="AQ116" s="1"/>
      <c r="AR116" s="1"/>
      <c r="AS116" s="1"/>
      <c r="AT116" s="1"/>
      <c r="AU116" s="1"/>
      <c r="AV116" s="1"/>
      <c r="AW116" s="1"/>
      <c r="AX116" s="1"/>
      <c r="AY116" s="1"/>
    </row>
    <row r="117" spans="2:51" s="5" customFormat="1" ht="11.25" customHeight="1" x14ac:dyDescent="0.35">
      <c r="B117" s="1"/>
      <c r="C117" s="1"/>
      <c r="D117" s="1"/>
      <c r="E117" s="1"/>
      <c r="F117" s="3"/>
      <c r="G117" s="3"/>
      <c r="I117" s="3"/>
      <c r="J117" s="4"/>
      <c r="K117" s="3"/>
      <c r="L117" s="3"/>
      <c r="M117" s="3"/>
      <c r="N117" s="3"/>
      <c r="O117" s="3"/>
      <c r="P117" s="3"/>
      <c r="Q117" s="3"/>
      <c r="R117" s="3"/>
      <c r="S117" s="3"/>
      <c r="T117" s="3"/>
      <c r="U117" s="3"/>
      <c r="V117" s="3"/>
      <c r="W117" s="3"/>
      <c r="X117" s="3"/>
      <c r="Y117" s="3"/>
      <c r="Z117" s="6"/>
      <c r="AA117" s="6"/>
      <c r="AD117" s="6"/>
      <c r="AE117" s="1"/>
      <c r="AF117" s="6"/>
      <c r="AG117" s="1"/>
      <c r="AH117" s="1"/>
      <c r="AI117" s="1"/>
      <c r="AJ117" s="1"/>
      <c r="AK117" s="1"/>
      <c r="AL117" s="1"/>
      <c r="AM117" s="1"/>
      <c r="AN117" s="1"/>
      <c r="AO117" s="1"/>
      <c r="AP117" s="1"/>
      <c r="AQ117" s="1"/>
      <c r="AR117" s="1"/>
      <c r="AS117" s="1"/>
      <c r="AT117" s="1"/>
      <c r="AU117" s="1"/>
      <c r="AV117" s="1"/>
      <c r="AW117" s="1"/>
      <c r="AX117" s="1"/>
      <c r="AY117" s="1"/>
    </row>
    <row r="118" spans="2:51" s="5" customFormat="1" ht="11.25" customHeight="1" x14ac:dyDescent="0.35">
      <c r="B118" s="1"/>
      <c r="C118" s="1"/>
      <c r="D118" s="1"/>
      <c r="E118" s="1"/>
      <c r="F118" s="3"/>
      <c r="G118" s="3"/>
      <c r="I118" s="3"/>
      <c r="J118" s="4"/>
      <c r="K118" s="3"/>
      <c r="L118" s="3"/>
      <c r="M118" s="3"/>
      <c r="N118" s="3"/>
      <c r="O118" s="3"/>
      <c r="P118" s="3"/>
      <c r="Q118" s="3"/>
      <c r="R118" s="3"/>
      <c r="S118" s="3"/>
      <c r="T118" s="3"/>
      <c r="U118" s="3"/>
      <c r="V118" s="3"/>
      <c r="W118" s="3"/>
      <c r="X118" s="3"/>
      <c r="Y118" s="3"/>
      <c r="Z118" s="6"/>
      <c r="AA118" s="6"/>
      <c r="AD118" s="6"/>
      <c r="AE118" s="1"/>
      <c r="AF118" s="6"/>
      <c r="AG118" s="1"/>
      <c r="AH118" s="1"/>
      <c r="AI118" s="1"/>
      <c r="AJ118" s="1"/>
      <c r="AK118" s="1"/>
      <c r="AL118" s="1"/>
      <c r="AM118" s="1"/>
      <c r="AN118" s="1"/>
      <c r="AO118" s="1"/>
      <c r="AP118" s="1"/>
      <c r="AQ118" s="1"/>
      <c r="AR118" s="1"/>
      <c r="AS118" s="1"/>
      <c r="AT118" s="1"/>
      <c r="AU118" s="1"/>
      <c r="AV118" s="1"/>
      <c r="AW118" s="1"/>
      <c r="AX118" s="1"/>
      <c r="AY118" s="1"/>
    </row>
  </sheetData>
  <mergeCells count="37">
    <mergeCell ref="B1:AA1"/>
    <mergeCell ref="C2:G3"/>
    <mergeCell ref="H2:AA2"/>
    <mergeCell ref="B5:B26"/>
    <mergeCell ref="C5:C8"/>
    <mergeCell ref="C9:C12"/>
    <mergeCell ref="C13:C16"/>
    <mergeCell ref="C17:C20"/>
    <mergeCell ref="C21:C24"/>
    <mergeCell ref="C26:D26"/>
    <mergeCell ref="B27:B108"/>
    <mergeCell ref="C27:D27"/>
    <mergeCell ref="C29:C32"/>
    <mergeCell ref="C33:C36"/>
    <mergeCell ref="C37:C40"/>
    <mergeCell ref="C41:C44"/>
    <mergeCell ref="C45:C48"/>
    <mergeCell ref="C49:C52"/>
    <mergeCell ref="C53:C56"/>
    <mergeCell ref="C57:C60"/>
    <mergeCell ref="C105:C108"/>
    <mergeCell ref="C61:C64"/>
    <mergeCell ref="C65:C68"/>
    <mergeCell ref="C69:C72"/>
    <mergeCell ref="C73:C76"/>
    <mergeCell ref="C77:C80"/>
    <mergeCell ref="AL3:AS3"/>
    <mergeCell ref="AC2:AS2"/>
    <mergeCell ref="C101:C104"/>
    <mergeCell ref="C81:C84"/>
    <mergeCell ref="C85:C88"/>
    <mergeCell ref="C89:C92"/>
    <mergeCell ref="C93:C96"/>
    <mergeCell ref="C97:C100"/>
    <mergeCell ref="H3:Q3"/>
    <mergeCell ref="R3:AA3"/>
    <mergeCell ref="AC3:AK3"/>
  </mergeCells>
  <conditionalFormatting sqref="F5:F108 H27:AN28 AP27:AS28 AO27">
    <cfRule type="colorScale" priority="325">
      <colorScale>
        <cfvo type="min"/>
        <cfvo type="percentile" val="50"/>
        <cfvo type="max"/>
        <color rgb="FFF8696B"/>
        <color rgb="FFFFEB84"/>
        <color rgb="FF63BE7B"/>
      </colorScale>
    </cfRule>
  </conditionalFormatting>
  <conditionalFormatting sqref="F5:F108">
    <cfRule type="colorScale" priority="44">
      <colorScale>
        <cfvo type="min"/>
        <cfvo type="percentile" val="50"/>
        <cfvo type="max"/>
        <color rgb="FFF8696B"/>
        <color rgb="FFFCFCFF"/>
        <color rgb="FF5A8AC6"/>
      </colorScale>
    </cfRule>
  </conditionalFormatting>
  <conditionalFormatting sqref="H5:H26 H29:H108">
    <cfRule type="colorScale" priority="202">
      <colorScale>
        <cfvo type="min"/>
        <cfvo type="percentile" val="50"/>
        <cfvo type="max"/>
        <color rgb="FFF8696B"/>
        <color rgb="FFFFEB84"/>
        <color rgb="FF63BE7B"/>
      </colorScale>
    </cfRule>
  </conditionalFormatting>
  <conditionalFormatting sqref="H5:H108">
    <cfRule type="colorScale" priority="43">
      <colorScale>
        <cfvo type="min"/>
        <cfvo type="percentile" val="50"/>
        <cfvo type="max"/>
        <color rgb="FFF8696B"/>
        <color rgb="FFFCFCFF"/>
        <color rgb="FF5A8AC6"/>
      </colorScale>
    </cfRule>
  </conditionalFormatting>
  <conditionalFormatting sqref="I4:I26 I29:I108 J21:M21">
    <cfRule type="colorScale" priority="209">
      <colorScale>
        <cfvo type="min"/>
        <cfvo type="percentile" val="50"/>
        <cfvo type="max"/>
        <color rgb="FFF8696B"/>
        <color rgb="FFFFEB84"/>
        <color rgb="FF63BE7B"/>
      </colorScale>
    </cfRule>
  </conditionalFormatting>
  <conditionalFormatting sqref="I5:I26 I29:I108 J21:M21">
    <cfRule type="colorScale" priority="203">
      <colorScale>
        <cfvo type="min"/>
        <cfvo type="percentile" val="50"/>
        <cfvo type="max"/>
        <color rgb="FFF8696B"/>
        <color rgb="FFFFEB84"/>
        <color rgb="FF63BE7B"/>
      </colorScale>
    </cfRule>
  </conditionalFormatting>
  <conditionalFormatting sqref="I5:I108 J21:M21">
    <cfRule type="colorScale" priority="193">
      <colorScale>
        <cfvo type="min"/>
        <cfvo type="percentile" val="50"/>
        <cfvo type="max"/>
        <color rgb="FFF8696B"/>
        <color rgb="FFFFEB84"/>
        <color rgb="FF63BE7B"/>
      </colorScale>
    </cfRule>
  </conditionalFormatting>
  <conditionalFormatting sqref="I5:I108">
    <cfRule type="colorScale" priority="42">
      <colorScale>
        <cfvo type="min"/>
        <cfvo type="percentile" val="50"/>
        <cfvo type="max"/>
        <color rgb="FFF8696B"/>
        <color rgb="FFFCFCFF"/>
        <color rgb="FF5A8AC6"/>
      </colorScale>
    </cfRule>
  </conditionalFormatting>
  <conditionalFormatting sqref="J5:J20 J22:J108">
    <cfRule type="colorScale" priority="192">
      <colorScale>
        <cfvo type="min"/>
        <cfvo type="percentile" val="50"/>
        <cfvo type="max"/>
        <color rgb="FFF8696B"/>
        <color rgb="FFFFEB84"/>
        <color rgb="FF63BE7B"/>
      </colorScale>
    </cfRule>
  </conditionalFormatting>
  <conditionalFormatting sqref="J5:J20 J29:J108 J22:J26">
    <cfRule type="colorScale" priority="214">
      <colorScale>
        <cfvo type="min"/>
        <cfvo type="percentile" val="50"/>
        <cfvo type="max"/>
        <color rgb="FFF8696B"/>
        <color rgb="FFFFEB84"/>
        <color rgb="FF63BE7B"/>
      </colorScale>
    </cfRule>
  </conditionalFormatting>
  <conditionalFormatting sqref="J5:J108">
    <cfRule type="colorScale" priority="41">
      <colorScale>
        <cfvo type="min"/>
        <cfvo type="percentile" val="50"/>
        <cfvo type="max"/>
        <color rgb="FFF8696B"/>
        <color rgb="FFFCFCFF"/>
        <color rgb="FF5A8AC6"/>
      </colorScale>
    </cfRule>
  </conditionalFormatting>
  <conditionalFormatting sqref="K5:K20 K22:K108">
    <cfRule type="colorScale" priority="191">
      <colorScale>
        <cfvo type="min"/>
        <cfvo type="percentile" val="50"/>
        <cfvo type="max"/>
        <color rgb="FFF8696B"/>
        <color rgb="FFFFEB84"/>
        <color rgb="FF63BE7B"/>
      </colorScale>
    </cfRule>
  </conditionalFormatting>
  <conditionalFormatting sqref="K5:K108">
    <cfRule type="colorScale" priority="40">
      <colorScale>
        <cfvo type="min"/>
        <cfvo type="percentile" val="50"/>
        <cfvo type="max"/>
        <color rgb="FFF8696B"/>
        <color rgb="FFFCFCFF"/>
        <color rgb="FF5A8AC6"/>
      </colorScale>
    </cfRule>
  </conditionalFormatting>
  <conditionalFormatting sqref="L5:L20 L22:L108">
    <cfRule type="colorScale" priority="190">
      <colorScale>
        <cfvo type="min"/>
        <cfvo type="percentile" val="50"/>
        <cfvo type="max"/>
        <color rgb="FF63BE7B"/>
        <color rgb="FFFFEB84"/>
        <color rgb="FFF8696B"/>
      </colorScale>
    </cfRule>
  </conditionalFormatting>
  <conditionalFormatting sqref="L5:L108">
    <cfRule type="colorScale" priority="39">
      <colorScale>
        <cfvo type="min"/>
        <cfvo type="percentile" val="50"/>
        <cfvo type="max"/>
        <color rgb="FFF8696B"/>
        <color rgb="FFFCFCFF"/>
        <color rgb="FF5A8AC6"/>
      </colorScale>
    </cfRule>
  </conditionalFormatting>
  <conditionalFormatting sqref="M5:M20 M22:M108">
    <cfRule type="colorScale" priority="189">
      <colorScale>
        <cfvo type="min"/>
        <cfvo type="percentile" val="50"/>
        <cfvo type="max"/>
        <color rgb="FFF8696B"/>
        <color rgb="FFFFEB84"/>
        <color rgb="FF63BE7B"/>
      </colorScale>
    </cfRule>
  </conditionalFormatting>
  <conditionalFormatting sqref="M5:M20 M29:M108 M22:M26">
    <cfRule type="colorScale" priority="204">
      <colorScale>
        <cfvo type="min"/>
        <cfvo type="percentile" val="50"/>
        <cfvo type="max"/>
        <color rgb="FFF8696B"/>
        <color rgb="FFFFEB84"/>
        <color rgb="FF63BE7B"/>
      </colorScale>
    </cfRule>
  </conditionalFormatting>
  <conditionalFormatting sqref="M5:M108">
    <cfRule type="colorScale" priority="38">
      <colorScale>
        <cfvo type="min"/>
        <cfvo type="percentile" val="50"/>
        <cfvo type="max"/>
        <color rgb="FFF8696B"/>
        <color rgb="FFFCFCFF"/>
        <color rgb="FF5A8AC6"/>
      </colorScale>
    </cfRule>
  </conditionalFormatting>
  <conditionalFormatting sqref="N5:N26 N29:N108">
    <cfRule type="colorScale" priority="205">
      <colorScale>
        <cfvo type="min"/>
        <cfvo type="percentile" val="50"/>
        <cfvo type="max"/>
        <color rgb="FFF8696B"/>
        <color rgb="FFFFEB84"/>
        <color rgb="FF63BE7B"/>
      </colorScale>
    </cfRule>
  </conditionalFormatting>
  <conditionalFormatting sqref="N5:N108">
    <cfRule type="colorScale" priority="37">
      <colorScale>
        <cfvo type="min"/>
        <cfvo type="percentile" val="50"/>
        <cfvo type="max"/>
        <color rgb="FFF8696B"/>
        <color rgb="FFFCFCFF"/>
        <color rgb="FF5A8AC6"/>
      </colorScale>
    </cfRule>
  </conditionalFormatting>
  <conditionalFormatting sqref="O5:O108">
    <cfRule type="colorScale" priority="36">
      <colorScale>
        <cfvo type="min"/>
        <cfvo type="percentile" val="50"/>
        <cfvo type="max"/>
        <color rgb="FF5A8AC6"/>
        <color rgb="FFFCFCFF"/>
        <color rgb="FFF8696B"/>
      </colorScale>
    </cfRule>
  </conditionalFormatting>
  <conditionalFormatting sqref="P5:P108">
    <cfRule type="colorScale" priority="35">
      <colorScale>
        <cfvo type="min"/>
        <cfvo type="percentile" val="50"/>
        <cfvo type="max"/>
        <color rgb="FF5A8AC6"/>
        <color rgb="FFFCFCFF"/>
        <color rgb="FFF8696B"/>
      </colorScale>
    </cfRule>
  </conditionalFormatting>
  <conditionalFormatting sqref="Q5:Q26 Q33:Q108 Q29:Q30 R106:AB106 R9:Z11 R21:Z25">
    <cfRule type="colorScale" priority="328">
      <colorScale>
        <cfvo type="min"/>
        <cfvo type="percentile" val="50"/>
        <cfvo type="max"/>
        <color rgb="FFF8696B"/>
        <color rgb="FFFFEB84"/>
        <color rgb="FF63BE7B"/>
      </colorScale>
    </cfRule>
  </conditionalFormatting>
  <conditionalFormatting sqref="Q5:Q108 R106:AB106">
    <cfRule type="colorScale" priority="337">
      <colorScale>
        <cfvo type="min"/>
        <cfvo type="percentile" val="50"/>
        <cfvo type="max"/>
        <color rgb="FFF8696B"/>
        <color rgb="FFFFEB84"/>
        <color rgb="FF63BE7B"/>
      </colorScale>
    </cfRule>
  </conditionalFormatting>
  <conditionalFormatting sqref="Q5:Q108">
    <cfRule type="colorScale" priority="34">
      <colorScale>
        <cfvo type="min"/>
        <cfvo type="percentile" val="50"/>
        <cfvo type="max"/>
        <color rgb="FFF8696B"/>
        <color rgb="FFFCFCFF"/>
        <color rgb="FF5A8AC6"/>
      </colorScale>
    </cfRule>
  </conditionalFormatting>
  <conditionalFormatting sqref="R5:R11 R13:R25 R27:R108">
    <cfRule type="colorScale" priority="184">
      <colorScale>
        <cfvo type="min"/>
        <cfvo type="percentile" val="50"/>
        <cfvo type="max"/>
        <color rgb="FFF8696B"/>
        <color rgb="FFFFEB84"/>
        <color rgb="FF63BE7B"/>
      </colorScale>
    </cfRule>
  </conditionalFormatting>
  <conditionalFormatting sqref="R5:R108">
    <cfRule type="colorScale" priority="33">
      <colorScale>
        <cfvo type="min"/>
        <cfvo type="percentile" val="50"/>
        <cfvo type="max"/>
        <color rgb="FFF8696B"/>
        <color rgb="FFFCFCFF"/>
        <color rgb="FF5A8AC6"/>
      </colorScale>
    </cfRule>
  </conditionalFormatting>
  <conditionalFormatting sqref="R26:S26">
    <cfRule type="colorScale" priority="242">
      <colorScale>
        <cfvo type="min"/>
        <cfvo type="percentile" val="50"/>
        <cfvo type="max"/>
        <color rgb="FFF8696B"/>
        <color rgb="FFFFEB84"/>
        <color rgb="FF63BE7B"/>
      </colorScale>
    </cfRule>
  </conditionalFormatting>
  <conditionalFormatting sqref="R13:Z16">
    <cfRule type="colorScale" priority="340">
      <colorScale>
        <cfvo type="min"/>
        <cfvo type="percentile" val="50"/>
        <cfvo type="max"/>
        <color rgb="FFF8696B"/>
        <color rgb="FFFFEB84"/>
        <color rgb="FF63BE7B"/>
      </colorScale>
    </cfRule>
  </conditionalFormatting>
  <conditionalFormatting sqref="R12:AB12">
    <cfRule type="colorScale" priority="343">
      <colorScale>
        <cfvo type="min"/>
        <cfvo type="percentile" val="50"/>
        <cfvo type="max"/>
        <color rgb="FFF8696B"/>
        <color rgb="FFFFEB84"/>
        <color rgb="FF63BE7B"/>
      </colorScale>
    </cfRule>
    <cfRule type="colorScale" priority="342">
      <colorScale>
        <cfvo type="min"/>
        <cfvo type="percentile" val="50"/>
        <cfvo type="max"/>
        <color rgb="FFF8696B"/>
        <color rgb="FFFFEB84"/>
        <color rgb="FF63BE7B"/>
      </colorScale>
    </cfRule>
  </conditionalFormatting>
  <conditionalFormatting sqref="S4:S108">
    <cfRule type="colorScale" priority="32">
      <colorScale>
        <cfvo type="min"/>
        <cfvo type="percentile" val="50"/>
        <cfvo type="max"/>
        <color rgb="FFF8696B"/>
        <color rgb="FFFCFCFF"/>
        <color rgb="FF5A8AC6"/>
      </colorScale>
    </cfRule>
  </conditionalFormatting>
  <conditionalFormatting sqref="S5:S11 S13:S25 S27:S108">
    <cfRule type="colorScale" priority="183">
      <colorScale>
        <cfvo type="min"/>
        <cfvo type="percentile" val="50"/>
        <cfvo type="max"/>
        <color rgb="FFF8696B"/>
        <color rgb="FFFFEB84"/>
        <color rgb="FF63BE7B"/>
      </colorScale>
    </cfRule>
  </conditionalFormatting>
  <conditionalFormatting sqref="T5:T11 T13:T25 T27:T108">
    <cfRule type="colorScale" priority="346">
      <colorScale>
        <cfvo type="min"/>
        <cfvo type="percentile" val="50"/>
        <cfvo type="max"/>
        <color rgb="FF63BE7B"/>
        <color rgb="FFFFEB84"/>
        <color rgb="FFF8696B"/>
      </colorScale>
    </cfRule>
  </conditionalFormatting>
  <conditionalFormatting sqref="T5:T108">
    <cfRule type="colorScale" priority="3">
      <colorScale>
        <cfvo type="min"/>
        <cfvo type="percentile" val="50"/>
        <cfvo type="max"/>
        <color rgb="FFF8696B"/>
        <color rgb="FFFCFCFF"/>
        <color rgb="FF5A8AC6"/>
      </colorScale>
    </cfRule>
  </conditionalFormatting>
  <conditionalFormatting sqref="T26">
    <cfRule type="colorScale" priority="276">
      <colorScale>
        <cfvo type="min"/>
        <cfvo type="percentile" val="50"/>
        <cfvo type="max"/>
        <color rgb="FFF8696B"/>
        <color rgb="FFFFEB84"/>
        <color rgb="FF63BE7B"/>
      </colorScale>
    </cfRule>
  </conditionalFormatting>
  <conditionalFormatting sqref="U5:U11 U13:U108">
    <cfRule type="colorScale" priority="179">
      <colorScale>
        <cfvo type="min"/>
        <cfvo type="percentile" val="50"/>
        <cfvo type="max"/>
        <color rgb="FF63BE7B"/>
        <color rgb="FFFFEB84"/>
        <color rgb="FFF8696B"/>
      </colorScale>
    </cfRule>
  </conditionalFormatting>
  <conditionalFormatting sqref="U5:U108">
    <cfRule type="colorScale" priority="28">
      <colorScale>
        <cfvo type="min"/>
        <cfvo type="percentile" val="50"/>
        <cfvo type="max"/>
        <color rgb="FFF8696B"/>
        <color rgb="FFFCFCFF"/>
        <color rgb="FF5A8AC6"/>
      </colorScale>
    </cfRule>
  </conditionalFormatting>
  <conditionalFormatting sqref="V13:X25 V27:X108 V5:X11 W13:W108">
    <cfRule type="colorScale" priority="178">
      <colorScale>
        <cfvo type="min"/>
        <cfvo type="percentile" val="50"/>
        <cfvo type="max"/>
        <color rgb="FFF8696B"/>
        <color rgb="FFFFEB84"/>
        <color rgb="FF63BE7B"/>
      </colorScale>
    </cfRule>
  </conditionalFormatting>
  <conditionalFormatting sqref="V26:X26">
    <cfRule type="colorScale" priority="160">
      <colorScale>
        <cfvo type="min"/>
        <cfvo type="percentile" val="50"/>
        <cfvo type="max"/>
        <color rgb="FFF8696B"/>
        <color rgb="FFFFEB84"/>
        <color rgb="FF63BE7B"/>
      </colorScale>
    </cfRule>
  </conditionalFormatting>
  <conditionalFormatting sqref="W5:W108">
    <cfRule type="colorScale" priority="4">
      <colorScale>
        <cfvo type="min"/>
        <cfvo type="percentile" val="50"/>
        <cfvo type="max"/>
        <color rgb="FF5A8AC6"/>
        <color rgb="FFFCFCFF"/>
        <color rgb="FFF8696B"/>
      </colorScale>
    </cfRule>
  </conditionalFormatting>
  <conditionalFormatting sqref="W106:X106 W56:X58 V5:W8 V9:X12 V13:W108">
    <cfRule type="colorScale" priority="27">
      <colorScale>
        <cfvo type="min"/>
        <cfvo type="percentile" val="50"/>
        <cfvo type="max"/>
        <color rgb="FF5A8AC6"/>
        <color rgb="FFFCFCFF"/>
        <color rgb="FFF8696B"/>
      </colorScale>
    </cfRule>
  </conditionalFormatting>
  <conditionalFormatting sqref="X5:X8 X13:X108">
    <cfRule type="colorScale" priority="26">
      <colorScale>
        <cfvo type="min"/>
        <cfvo type="percentile" val="50"/>
        <cfvo type="max"/>
        <color rgb="FFF8696B"/>
        <color rgb="FFFCFCFF"/>
        <color rgb="FF5A8AC6"/>
      </colorScale>
    </cfRule>
  </conditionalFormatting>
  <conditionalFormatting sqref="Y5:Y11 Y13:Y108">
    <cfRule type="colorScale" priority="177">
      <colorScale>
        <cfvo type="min"/>
        <cfvo type="percentile" val="50"/>
        <cfvo type="max"/>
        <color rgb="FFF8696B"/>
        <color rgb="FFFFEB84"/>
        <color rgb="FF63BE7B"/>
      </colorScale>
    </cfRule>
  </conditionalFormatting>
  <conditionalFormatting sqref="Y5:Y108">
    <cfRule type="colorScale" priority="25">
      <colorScale>
        <cfvo type="min"/>
        <cfvo type="percentile" val="50"/>
        <cfvo type="max"/>
        <color rgb="FFF8696B"/>
        <color rgb="FFFCFCFF"/>
        <color rgb="FF5A8AC6"/>
      </colorScale>
    </cfRule>
  </conditionalFormatting>
  <conditionalFormatting sqref="Z5:Z11 Z13:Z25 Z27:Z108">
    <cfRule type="colorScale" priority="176">
      <colorScale>
        <cfvo type="min"/>
        <cfvo type="percentile" val="50"/>
        <cfvo type="max"/>
        <color rgb="FFF8696B"/>
        <color rgb="FFFFEB84"/>
        <color rgb="FF63BE7B"/>
      </colorScale>
    </cfRule>
  </conditionalFormatting>
  <conditionalFormatting sqref="Z5:Z108">
    <cfRule type="colorScale" priority="24">
      <colorScale>
        <cfvo type="min"/>
        <cfvo type="percentile" val="50"/>
        <cfvo type="max"/>
        <color rgb="FFF8696B"/>
        <color rgb="FFFCFCFF"/>
        <color rgb="FF5A8AC6"/>
      </colorScale>
    </cfRule>
  </conditionalFormatting>
  <conditionalFormatting sqref="Z26">
    <cfRule type="colorScale" priority="159">
      <colorScale>
        <cfvo type="min"/>
        <cfvo type="percentile" val="50"/>
        <cfvo type="max"/>
        <color rgb="FFF8696B"/>
        <color rgb="FFFFEB84"/>
        <color rgb="FF63BE7B"/>
      </colorScale>
    </cfRule>
  </conditionalFormatting>
  <conditionalFormatting sqref="AA5:AB11 AA13:AB108">
    <cfRule type="colorScale" priority="175">
      <colorScale>
        <cfvo type="min"/>
        <cfvo type="percentile" val="50"/>
        <cfvo type="max"/>
        <color rgb="FFF8696B"/>
        <color rgb="FFFFEB84"/>
        <color rgb="FF63BE7B"/>
      </colorScale>
    </cfRule>
  </conditionalFormatting>
  <conditionalFormatting sqref="AA5:AB108">
    <cfRule type="colorScale" priority="22">
      <colorScale>
        <cfvo type="min"/>
        <cfvo type="percentile" val="50"/>
        <cfvo type="max"/>
        <color rgb="FFF8696B"/>
        <color rgb="FFFCFCFF"/>
        <color rgb="FF5A8AC6"/>
      </colorScale>
    </cfRule>
  </conditionalFormatting>
  <conditionalFormatting sqref="AC5:AC26 AC29:AC108">
    <cfRule type="colorScale" priority="207">
      <colorScale>
        <cfvo type="min"/>
        <cfvo type="percentile" val="50"/>
        <cfvo type="max"/>
        <color rgb="FFF8696B"/>
        <color rgb="FFFFEB84"/>
        <color rgb="FF63BE7B"/>
      </colorScale>
    </cfRule>
  </conditionalFormatting>
  <conditionalFormatting sqref="AC5:AC108">
    <cfRule type="colorScale" priority="21">
      <colorScale>
        <cfvo type="min"/>
        <cfvo type="percentile" val="50"/>
        <cfvo type="max"/>
        <color rgb="FFF8696B"/>
        <color rgb="FFFCFCFF"/>
        <color rgb="FF5A8AC6"/>
      </colorScale>
    </cfRule>
  </conditionalFormatting>
  <conditionalFormatting sqref="AD5:AD108">
    <cfRule type="colorScale" priority="20">
      <colorScale>
        <cfvo type="min"/>
        <cfvo type="percentile" val="50"/>
        <cfvo type="max"/>
        <color rgb="FFF8696B"/>
        <color rgb="FFFCFCFF"/>
        <color rgb="FF5A8AC6"/>
      </colorScale>
    </cfRule>
  </conditionalFormatting>
  <conditionalFormatting sqref="AE5:AE26 AE29:AE108">
    <cfRule type="colorScale" priority="208">
      <colorScale>
        <cfvo type="min"/>
        <cfvo type="percentile" val="50"/>
        <cfvo type="max"/>
        <color rgb="FFF8696B"/>
        <color rgb="FFFFEB84"/>
        <color rgb="FF63BE7B"/>
      </colorScale>
    </cfRule>
  </conditionalFormatting>
  <conditionalFormatting sqref="AE5:AE108">
    <cfRule type="colorScale" priority="19">
      <colorScale>
        <cfvo type="min"/>
        <cfvo type="percentile" val="50"/>
        <cfvo type="max"/>
        <color rgb="FFF8696B"/>
        <color rgb="FFFCFCFF"/>
        <color rgb="FF5A8AC6"/>
      </colorScale>
    </cfRule>
  </conditionalFormatting>
  <conditionalFormatting sqref="AF5:AF26 AF29:AF108">
    <cfRule type="colorScale" priority="213">
      <colorScale>
        <cfvo type="min"/>
        <cfvo type="percentile" val="50"/>
        <cfvo type="max"/>
        <color rgb="FFF8696B"/>
        <color rgb="FFFFEB84"/>
        <color rgb="FF63BE7B"/>
      </colorScale>
    </cfRule>
  </conditionalFormatting>
  <conditionalFormatting sqref="AF5:AF108">
    <cfRule type="colorScale" priority="18">
      <colorScale>
        <cfvo type="min"/>
        <cfvo type="percentile" val="50"/>
        <cfvo type="max"/>
        <color rgb="FF5A8AC6"/>
        <color rgb="FFFCFCFF"/>
        <color rgb="FFF8696B"/>
      </colorScale>
    </cfRule>
  </conditionalFormatting>
  <conditionalFormatting sqref="AG5:AG26 AG29:AG108">
    <cfRule type="colorScale" priority="210">
      <colorScale>
        <cfvo type="min"/>
        <cfvo type="percentile" val="50"/>
        <cfvo type="max"/>
        <color rgb="FFF8696B"/>
        <color rgb="FFFFEB84"/>
        <color rgb="FF63BE7B"/>
      </colorScale>
    </cfRule>
  </conditionalFormatting>
  <conditionalFormatting sqref="AG5:AG108">
    <cfRule type="colorScale" priority="17">
      <colorScale>
        <cfvo type="min"/>
        <cfvo type="percentile" val="50"/>
        <cfvo type="max"/>
        <color rgb="FFF8696B"/>
        <color rgb="FFFCFCFF"/>
        <color rgb="FF5A8AC6"/>
      </colorScale>
    </cfRule>
  </conditionalFormatting>
  <conditionalFormatting sqref="AG59">
    <cfRule type="colorScale" priority="198">
      <colorScale>
        <cfvo type="min"/>
        <cfvo type="percentile" val="50"/>
        <cfvo type="max"/>
        <color rgb="FFF8696B"/>
        <color rgb="FFFFEB84"/>
        <color rgb="FF63BE7B"/>
      </colorScale>
    </cfRule>
  </conditionalFormatting>
  <conditionalFormatting sqref="AG60:AG108 AG5:AG26 AG29:AG58">
    <cfRule type="colorScale" priority="199">
      <colorScale>
        <cfvo type="min"/>
        <cfvo type="percentile" val="50"/>
        <cfvo type="max"/>
        <color rgb="FFF8696B"/>
        <color rgb="FFFFEB84"/>
        <color rgb="FF63BE7B"/>
      </colorScale>
    </cfRule>
  </conditionalFormatting>
  <conditionalFormatting sqref="AH5:AH26 AH29:AH108">
    <cfRule type="colorScale" priority="211">
      <colorScale>
        <cfvo type="min"/>
        <cfvo type="percentile" val="50"/>
        <cfvo type="max"/>
        <color rgb="FFF8696B"/>
        <color rgb="FFFFEB84"/>
        <color rgb="FF63BE7B"/>
      </colorScale>
    </cfRule>
  </conditionalFormatting>
  <conditionalFormatting sqref="AH5:AH108">
    <cfRule type="colorScale" priority="16">
      <colorScale>
        <cfvo type="min"/>
        <cfvo type="percentile" val="50"/>
        <cfvo type="max"/>
        <color rgb="FFF8696B"/>
        <color rgb="FFFCFCFF"/>
        <color rgb="FF5A8AC6"/>
      </colorScale>
    </cfRule>
  </conditionalFormatting>
  <conditionalFormatting sqref="AH59">
    <cfRule type="colorScale" priority="197">
      <colorScale>
        <cfvo type="min"/>
        <cfvo type="percentile" val="50"/>
        <cfvo type="max"/>
        <color rgb="FFF8696B"/>
        <color rgb="FFFFEB84"/>
        <color rgb="FF63BE7B"/>
      </colorScale>
    </cfRule>
  </conditionalFormatting>
  <conditionalFormatting sqref="AH60:AH108 AH5:AH26 AH29:AH58">
    <cfRule type="colorScale" priority="200">
      <colorScale>
        <cfvo type="min"/>
        <cfvo type="percentile" val="50"/>
        <cfvo type="max"/>
        <color rgb="FFF8696B"/>
        <color rgb="FFFFEB84"/>
        <color rgb="FF63BE7B"/>
      </colorScale>
    </cfRule>
  </conditionalFormatting>
  <conditionalFormatting sqref="AI5:AI108">
    <cfRule type="colorScale" priority="15">
      <colorScale>
        <cfvo type="min"/>
        <cfvo type="percentile" val="50"/>
        <cfvo type="max"/>
        <color rgb="FF5A8AC6"/>
        <color rgb="FFFCFCFF"/>
        <color rgb="FFF8696B"/>
      </colorScale>
    </cfRule>
  </conditionalFormatting>
  <conditionalFormatting sqref="AJ5:AJ108">
    <cfRule type="colorScale" priority="14">
      <colorScale>
        <cfvo type="min"/>
        <cfvo type="percentile" val="50"/>
        <cfvo type="max"/>
        <color rgb="FF5A8AC6"/>
        <color rgb="FFFCFCFF"/>
        <color rgb="FFF8696B"/>
      </colorScale>
    </cfRule>
  </conditionalFormatting>
  <conditionalFormatting sqref="AK5:AK8">
    <cfRule type="colorScale" priority="98">
      <colorScale>
        <cfvo type="min"/>
        <cfvo type="percentile" val="50"/>
        <cfvo type="max"/>
        <color rgb="FFF8696B"/>
        <color rgb="FFFFEB84"/>
        <color rgb="FF63BE7B"/>
      </colorScale>
    </cfRule>
    <cfRule type="colorScale" priority="100">
      <colorScale>
        <cfvo type="min"/>
        <cfvo type="percentile" val="50"/>
        <cfvo type="max"/>
        <color rgb="FFF8696B"/>
        <color rgb="FFFFEB84"/>
        <color rgb="FF63BE7B"/>
      </colorScale>
    </cfRule>
    <cfRule type="colorScale" priority="99">
      <colorScale>
        <cfvo type="min"/>
        <cfvo type="percentile" val="50"/>
        <cfvo type="max"/>
        <color rgb="FFF8696B"/>
        <color rgb="FFFFEB84"/>
        <color rgb="FF63BE7B"/>
      </colorScale>
    </cfRule>
  </conditionalFormatting>
  <conditionalFormatting sqref="AK5:AK108">
    <cfRule type="colorScale" priority="13">
      <colorScale>
        <cfvo type="min"/>
        <cfvo type="percentile" val="50"/>
        <cfvo type="max"/>
        <color rgb="FFF8696B"/>
        <color rgb="FFFCFCFF"/>
        <color rgb="FF5A8AC6"/>
      </colorScale>
    </cfRule>
  </conditionalFormatting>
  <conditionalFormatting sqref="AK9:AK108">
    <cfRule type="colorScale" priority="167">
      <colorScale>
        <cfvo type="min"/>
        <cfvo type="percentile" val="50"/>
        <cfvo type="max"/>
        <color rgb="FFF8696B"/>
        <color rgb="FFFFEB84"/>
        <color rgb="FF63BE7B"/>
      </colorScale>
    </cfRule>
  </conditionalFormatting>
  <conditionalFormatting sqref="AK29:AK108 AK9:AK26">
    <cfRule type="colorScale" priority="212">
      <colorScale>
        <cfvo type="min"/>
        <cfvo type="percentile" val="50"/>
        <cfvo type="max"/>
        <color rgb="FFF8696B"/>
        <color rgb="FFFFEB84"/>
        <color rgb="FF63BE7B"/>
      </colorScale>
    </cfRule>
  </conditionalFormatting>
  <conditionalFormatting sqref="AK59">
    <cfRule type="colorScale" priority="196">
      <colorScale>
        <cfvo type="min"/>
        <cfvo type="percentile" val="50"/>
        <cfvo type="max"/>
        <color rgb="FFF8696B"/>
        <color rgb="FFFFEB84"/>
        <color rgb="FF63BE7B"/>
      </colorScale>
    </cfRule>
  </conditionalFormatting>
  <conditionalFormatting sqref="AK60:AK108 AK29:AK58 AK9:AK26">
    <cfRule type="colorScale" priority="201">
      <colorScale>
        <cfvo type="min"/>
        <cfvo type="percentile" val="50"/>
        <cfvo type="max"/>
        <color rgb="FFF8696B"/>
        <color rgb="FFFFEB84"/>
        <color rgb="FF63BE7B"/>
      </colorScale>
    </cfRule>
  </conditionalFormatting>
  <conditionalFormatting sqref="AL5:AL8 AL10 AL22:AL25 AL13:AL20">
    <cfRule type="colorScale" priority="158">
      <colorScale>
        <cfvo type="min"/>
        <cfvo type="percentile" val="50"/>
        <cfvo type="max"/>
        <color rgb="FFF8696B"/>
        <color rgb="FFFFEB84"/>
        <color rgb="FF63BE7B"/>
      </colorScale>
    </cfRule>
  </conditionalFormatting>
  <conditionalFormatting sqref="AL5:AL108">
    <cfRule type="colorScale" priority="12">
      <colorScale>
        <cfvo type="min"/>
        <cfvo type="percentile" val="50"/>
        <cfvo type="max"/>
        <color rgb="FFF8696B"/>
        <color rgb="FFFCFCFF"/>
        <color rgb="FF5A8AC6"/>
      </colorScale>
    </cfRule>
  </conditionalFormatting>
  <conditionalFormatting sqref="AL9">
    <cfRule type="colorScale" priority="143">
      <colorScale>
        <cfvo type="min"/>
        <cfvo type="percentile" val="50"/>
        <cfvo type="max"/>
        <color rgb="FF63BE7B"/>
        <color rgb="FFFFEB84"/>
        <color rgb="FFF8696B"/>
      </colorScale>
    </cfRule>
    <cfRule type="colorScale" priority="150">
      <colorScale>
        <cfvo type="min"/>
        <cfvo type="percentile" val="50"/>
        <cfvo type="max"/>
        <color rgb="FFF8696B"/>
        <color rgb="FFFFEB84"/>
        <color rgb="FF63BE7B"/>
      </colorScale>
    </cfRule>
  </conditionalFormatting>
  <conditionalFormatting sqref="AL11:AL12">
    <cfRule type="colorScale" priority="130">
      <colorScale>
        <cfvo type="min"/>
        <cfvo type="percentile" val="50"/>
        <cfvo type="max"/>
        <color rgb="FF63BE7B"/>
        <color rgb="FFFFEB84"/>
        <color rgb="FFF8696B"/>
      </colorScale>
    </cfRule>
    <cfRule type="colorScale" priority="137">
      <colorScale>
        <cfvo type="min"/>
        <cfvo type="percentile" val="50"/>
        <cfvo type="max"/>
        <color rgb="FFF8696B"/>
        <color rgb="FFFFEB84"/>
        <color rgb="FF63BE7B"/>
      </colorScale>
    </cfRule>
  </conditionalFormatting>
  <conditionalFormatting sqref="AL21">
    <cfRule type="colorScale" priority="117">
      <colorScale>
        <cfvo type="min"/>
        <cfvo type="percentile" val="50"/>
        <cfvo type="max"/>
        <color rgb="FF63BE7B"/>
        <color rgb="FFFFEB84"/>
        <color rgb="FFF8696B"/>
      </colorScale>
    </cfRule>
    <cfRule type="colorScale" priority="124">
      <colorScale>
        <cfvo type="min"/>
        <cfvo type="percentile" val="50"/>
        <cfvo type="max"/>
        <color rgb="FFF8696B"/>
        <color rgb="FFFFEB84"/>
        <color rgb="FF63BE7B"/>
      </colorScale>
    </cfRule>
  </conditionalFormatting>
  <conditionalFormatting sqref="AL27:AL28">
    <cfRule type="colorScale" priority="97">
      <colorScale>
        <cfvo type="min"/>
        <cfvo type="percentile" val="50"/>
        <cfvo type="max"/>
        <color rgb="FFF8696B"/>
        <color rgb="FFFFEB84"/>
        <color rgb="FF63BE7B"/>
      </colorScale>
    </cfRule>
  </conditionalFormatting>
  <conditionalFormatting sqref="AL29:AL58 AL60:AL108">
    <cfRule type="colorScale" priority="80">
      <colorScale>
        <cfvo type="min"/>
        <cfvo type="percentile" val="50"/>
        <cfvo type="max"/>
        <color rgb="FFF8696B"/>
        <color rgb="FFFFEB84"/>
        <color rgb="FF63BE7B"/>
      </colorScale>
    </cfRule>
  </conditionalFormatting>
  <conditionalFormatting sqref="AL59">
    <cfRule type="colorScale" priority="66">
      <colorScale>
        <cfvo type="min"/>
        <cfvo type="percentile" val="50"/>
        <cfvo type="max"/>
        <color rgb="FFF8696B"/>
        <color rgb="FFFFEB84"/>
        <color rgb="FF63BE7B"/>
      </colorScale>
    </cfRule>
  </conditionalFormatting>
  <conditionalFormatting sqref="AL26:AN26">
    <cfRule type="colorScale" priority="90">
      <colorScale>
        <cfvo type="min"/>
        <cfvo type="percentile" val="50"/>
        <cfvo type="max"/>
        <color rgb="FFF8696B"/>
        <color rgb="FFFFEB84"/>
        <color rgb="FF63BE7B"/>
      </colorScale>
    </cfRule>
  </conditionalFormatting>
  <conditionalFormatting sqref="AM5:AM8 AM10 AM22:AM25 AM13:AM20">
    <cfRule type="colorScale" priority="157">
      <colorScale>
        <cfvo type="min"/>
        <cfvo type="percentile" val="50"/>
        <cfvo type="max"/>
        <color rgb="FFF8696B"/>
        <color rgb="FFFFEB84"/>
        <color rgb="FF63BE7B"/>
      </colorScale>
    </cfRule>
  </conditionalFormatting>
  <conditionalFormatting sqref="AM5:AM108">
    <cfRule type="colorScale" priority="11">
      <colorScale>
        <cfvo type="min"/>
        <cfvo type="percentile" val="50"/>
        <cfvo type="max"/>
        <color rgb="FFF8696B"/>
        <color rgb="FFFCFCFF"/>
        <color rgb="FF5A8AC6"/>
      </colorScale>
    </cfRule>
  </conditionalFormatting>
  <conditionalFormatting sqref="AM9">
    <cfRule type="colorScale" priority="147">
      <colorScale>
        <cfvo type="min"/>
        <cfvo type="percentile" val="50"/>
        <cfvo type="max"/>
        <color rgb="FFF8696B"/>
        <color rgb="FFFFEB84"/>
        <color rgb="FF63BE7B"/>
      </colorScale>
    </cfRule>
    <cfRule type="colorScale" priority="142">
      <colorScale>
        <cfvo type="min"/>
        <cfvo type="percentile" val="50"/>
        <cfvo type="max"/>
        <color rgb="FFF8696B"/>
        <color rgb="FFFFEB84"/>
        <color rgb="FF63BE7B"/>
      </colorScale>
    </cfRule>
    <cfRule type="colorScale" priority="144">
      <colorScale>
        <cfvo type="min"/>
        <cfvo type="percentile" val="50"/>
        <cfvo type="max"/>
        <color rgb="FFF8696B"/>
        <color rgb="FFFFEB84"/>
        <color rgb="FF63BE7B"/>
      </colorScale>
    </cfRule>
  </conditionalFormatting>
  <conditionalFormatting sqref="AM11:AM12">
    <cfRule type="colorScale" priority="129">
      <colorScale>
        <cfvo type="min"/>
        <cfvo type="percentile" val="50"/>
        <cfvo type="max"/>
        <color rgb="FFF8696B"/>
        <color rgb="FFFFEB84"/>
        <color rgb="FF63BE7B"/>
      </colorScale>
    </cfRule>
    <cfRule type="colorScale" priority="134">
      <colorScale>
        <cfvo type="min"/>
        <cfvo type="percentile" val="50"/>
        <cfvo type="max"/>
        <color rgb="FFF8696B"/>
        <color rgb="FFFFEB84"/>
        <color rgb="FF63BE7B"/>
      </colorScale>
    </cfRule>
    <cfRule type="colorScale" priority="131">
      <colorScale>
        <cfvo type="min"/>
        <cfvo type="percentile" val="50"/>
        <cfvo type="max"/>
        <color rgb="FFF8696B"/>
        <color rgb="FFFFEB84"/>
        <color rgb="FF63BE7B"/>
      </colorScale>
    </cfRule>
  </conditionalFormatting>
  <conditionalFormatting sqref="AM21">
    <cfRule type="colorScale" priority="116">
      <colorScale>
        <cfvo type="min"/>
        <cfvo type="percentile" val="50"/>
        <cfvo type="max"/>
        <color rgb="FFF8696B"/>
        <color rgb="FFFFEB84"/>
        <color rgb="FF63BE7B"/>
      </colorScale>
    </cfRule>
    <cfRule type="colorScale" priority="118">
      <colorScale>
        <cfvo type="min"/>
        <cfvo type="percentile" val="50"/>
        <cfvo type="max"/>
        <color rgb="FFF8696B"/>
        <color rgb="FFFFEB84"/>
        <color rgb="FF63BE7B"/>
      </colorScale>
    </cfRule>
    <cfRule type="colorScale" priority="121">
      <colorScale>
        <cfvo type="min"/>
        <cfvo type="percentile" val="50"/>
        <cfvo type="max"/>
        <color rgb="FFF8696B"/>
        <color rgb="FFFFEB84"/>
        <color rgb="FF63BE7B"/>
      </colorScale>
    </cfRule>
  </conditionalFormatting>
  <conditionalFormatting sqref="AM27:AM28">
    <cfRule type="colorScale" priority="96">
      <colorScale>
        <cfvo type="min"/>
        <cfvo type="percentile" val="50"/>
        <cfvo type="max"/>
        <color rgb="FFF8696B"/>
        <color rgb="FFFFEB84"/>
        <color rgb="FF63BE7B"/>
      </colorScale>
    </cfRule>
  </conditionalFormatting>
  <conditionalFormatting sqref="AM29:AM58 AM60:AM108">
    <cfRule type="colorScale" priority="79">
      <colorScale>
        <cfvo type="min"/>
        <cfvo type="percentile" val="50"/>
        <cfvo type="max"/>
        <color rgb="FFF8696B"/>
        <color rgb="FFFFEB84"/>
        <color rgb="FF63BE7B"/>
      </colorScale>
    </cfRule>
  </conditionalFormatting>
  <conditionalFormatting sqref="AM59">
    <cfRule type="colorScale" priority="63">
      <colorScale>
        <cfvo type="min"/>
        <cfvo type="percentile" val="50"/>
        <cfvo type="max"/>
        <color rgb="FFF8696B"/>
        <color rgb="FFFFEB84"/>
        <color rgb="FF63BE7B"/>
      </colorScale>
    </cfRule>
    <cfRule type="colorScale" priority="61">
      <colorScale>
        <cfvo type="min"/>
        <cfvo type="percentile" val="50"/>
        <cfvo type="max"/>
        <color rgb="FFF8696B"/>
        <color rgb="FFFFEB84"/>
        <color rgb="FF63BE7B"/>
      </colorScale>
    </cfRule>
    <cfRule type="colorScale" priority="64">
      <colorScale>
        <cfvo type="min"/>
        <cfvo type="percentile" val="50"/>
        <cfvo type="max"/>
        <color rgb="FFF8696B"/>
        <color rgb="FFFFEB84"/>
        <color rgb="FF63BE7B"/>
      </colorScale>
    </cfRule>
  </conditionalFormatting>
  <conditionalFormatting sqref="AN5:AN108 AP9 AO27 AO59">
    <cfRule type="colorScale" priority="9">
      <colorScale>
        <cfvo type="min"/>
        <cfvo type="percentile" val="50"/>
        <cfvo type="max"/>
        <color rgb="FF5A8AC6"/>
        <color rgb="FFFCFCFF"/>
        <color rgb="FFF8696B"/>
      </colorScale>
    </cfRule>
  </conditionalFormatting>
  <conditionalFormatting sqref="AN9 AP9">
    <cfRule type="colorScale" priority="145">
      <colorScale>
        <cfvo type="min"/>
        <cfvo type="percentile" val="50"/>
        <cfvo type="max"/>
        <color rgb="FFF8696B"/>
        <color rgb="FFFFEB84"/>
        <color rgb="FF63BE7B"/>
      </colorScale>
    </cfRule>
    <cfRule type="colorScale" priority="148">
      <colorScale>
        <cfvo type="min"/>
        <cfvo type="percentile" val="50"/>
        <cfvo type="max"/>
        <color rgb="FFF8696B"/>
        <color rgb="FFFFEB84"/>
        <color rgb="FF63BE7B"/>
      </colorScale>
    </cfRule>
    <cfRule type="colorScale" priority="141">
      <colorScale>
        <cfvo type="min"/>
        <cfvo type="percentile" val="50"/>
        <cfvo type="max"/>
        <color rgb="FFF8696B"/>
        <color rgb="FFFFEB84"/>
        <color rgb="FF63BE7B"/>
      </colorScale>
    </cfRule>
  </conditionalFormatting>
  <conditionalFormatting sqref="AN11:AN12">
    <cfRule type="colorScale" priority="135">
      <colorScale>
        <cfvo type="min"/>
        <cfvo type="percentile" val="50"/>
        <cfvo type="max"/>
        <color rgb="FFF8696B"/>
        <color rgb="FFFFEB84"/>
        <color rgb="FF63BE7B"/>
      </colorScale>
    </cfRule>
    <cfRule type="colorScale" priority="128">
      <colorScale>
        <cfvo type="min"/>
        <cfvo type="percentile" val="50"/>
        <cfvo type="max"/>
        <color rgb="FFF8696B"/>
        <color rgb="FFFFEB84"/>
        <color rgb="FF63BE7B"/>
      </colorScale>
    </cfRule>
    <cfRule type="colorScale" priority="132">
      <colorScale>
        <cfvo type="min"/>
        <cfvo type="percentile" val="50"/>
        <cfvo type="max"/>
        <color rgb="FFF8696B"/>
        <color rgb="FFFFEB84"/>
        <color rgb="FF63BE7B"/>
      </colorScale>
    </cfRule>
  </conditionalFormatting>
  <conditionalFormatting sqref="AN13:AN20 AN10 AN5:AN8 AP10 AN22:AN25 AP13:AP20 AP5:AP8 AP22:AP25">
    <cfRule type="colorScale" priority="154">
      <colorScale>
        <cfvo type="min"/>
        <cfvo type="percentile" val="50"/>
        <cfvo type="max"/>
        <color rgb="FFF8696B"/>
        <color rgb="FFFFEB84"/>
        <color rgb="FF63BE7B"/>
      </colorScale>
    </cfRule>
  </conditionalFormatting>
  <conditionalFormatting sqref="AN21">
    <cfRule type="colorScale" priority="122">
      <colorScale>
        <cfvo type="min"/>
        <cfvo type="percentile" val="50"/>
        <cfvo type="max"/>
        <color rgb="FFF8696B"/>
        <color rgb="FFFFEB84"/>
        <color rgb="FF63BE7B"/>
      </colorScale>
    </cfRule>
    <cfRule type="colorScale" priority="115">
      <colorScale>
        <cfvo type="min"/>
        <cfvo type="percentile" val="50"/>
        <cfvo type="max"/>
        <color rgb="FFF8696B"/>
        <color rgb="FFFFEB84"/>
        <color rgb="FF63BE7B"/>
      </colorScale>
    </cfRule>
    <cfRule type="colorScale" priority="119">
      <colorScale>
        <cfvo type="min"/>
        <cfvo type="percentile" val="50"/>
        <cfvo type="max"/>
        <color rgb="FFF8696B"/>
        <color rgb="FFFFEB84"/>
        <color rgb="FF63BE7B"/>
      </colorScale>
    </cfRule>
  </conditionalFormatting>
  <conditionalFormatting sqref="AN27:AN28 AO27">
    <cfRule type="colorScale" priority="95">
      <colorScale>
        <cfvo type="min"/>
        <cfvo type="percentile" val="50"/>
        <cfvo type="max"/>
        <color rgb="FFF8696B"/>
        <color rgb="FFFFEB84"/>
        <color rgb="FF63BE7B"/>
      </colorScale>
    </cfRule>
  </conditionalFormatting>
  <conditionalFormatting sqref="AN29:AN58 AN60:AN108">
    <cfRule type="colorScale" priority="78">
      <colorScale>
        <cfvo type="min"/>
        <cfvo type="percentile" val="50"/>
        <cfvo type="max"/>
        <color rgb="FFF8696B"/>
        <color rgb="FFFFEB84"/>
        <color rgb="FF63BE7B"/>
      </colorScale>
    </cfRule>
  </conditionalFormatting>
  <conditionalFormatting sqref="AN59:AO59">
    <cfRule type="colorScale" priority="62">
      <colorScale>
        <cfvo type="min"/>
        <cfvo type="percentile" val="50"/>
        <cfvo type="max"/>
        <color rgb="FFF8696B"/>
        <color rgb="FFFFEB84"/>
        <color rgb="FF63BE7B"/>
      </colorScale>
    </cfRule>
    <cfRule type="colorScale" priority="65">
      <colorScale>
        <cfvo type="min"/>
        <cfvo type="percentile" val="50"/>
        <cfvo type="max"/>
        <color rgb="FFF8696B"/>
        <color rgb="FFFFEB84"/>
        <color rgb="FF63BE7B"/>
      </colorScale>
    </cfRule>
    <cfRule type="colorScale" priority="60">
      <colorScale>
        <cfvo type="min"/>
        <cfvo type="percentile" val="50"/>
        <cfvo type="max"/>
        <color rgb="FFF8696B"/>
        <color rgb="FFFFEB84"/>
        <color rgb="FF63BE7B"/>
      </colorScale>
    </cfRule>
  </conditionalFormatting>
  <conditionalFormatting sqref="AO5:AO108">
    <cfRule type="colorScale" priority="1">
      <colorScale>
        <cfvo type="min"/>
        <cfvo type="percentile" val="50"/>
        <cfvo type="max"/>
        <color rgb="FF5A8AC6"/>
        <color rgb="FFFCFCFF"/>
        <color rgb="FFF8696B"/>
      </colorScale>
    </cfRule>
  </conditionalFormatting>
  <conditionalFormatting sqref="AP5:AP8 AP10:AP108">
    <cfRule type="colorScale" priority="8">
      <colorScale>
        <cfvo type="min"/>
        <cfvo type="percentile" val="50"/>
        <cfvo type="max"/>
        <color rgb="FFF8696B"/>
        <color rgb="FFFCFCFF"/>
        <color rgb="FF5A8AC6"/>
      </colorScale>
    </cfRule>
  </conditionalFormatting>
  <conditionalFormatting sqref="AP11:AP12">
    <cfRule type="colorScale" priority="127">
      <colorScale>
        <cfvo type="min"/>
        <cfvo type="percentile" val="50"/>
        <cfvo type="max"/>
        <color rgb="FF63BE7B"/>
        <color rgb="FFFFEB84"/>
        <color rgb="FFF8696B"/>
      </colorScale>
    </cfRule>
  </conditionalFormatting>
  <conditionalFormatting sqref="AP21">
    <cfRule type="colorScale" priority="114">
      <colorScale>
        <cfvo type="min"/>
        <cfvo type="percentile" val="50"/>
        <cfvo type="max"/>
        <color rgb="FF63BE7B"/>
        <color rgb="FFFFEB84"/>
        <color rgb="FFF8696B"/>
      </colorScale>
    </cfRule>
  </conditionalFormatting>
  <conditionalFormatting sqref="AP26:AP28">
    <cfRule type="colorScale" priority="94">
      <colorScale>
        <cfvo type="min"/>
        <cfvo type="percentile" val="50"/>
        <cfvo type="max"/>
        <color rgb="FFF8696B"/>
        <color rgb="FFFFEB84"/>
        <color rgb="FF63BE7B"/>
      </colorScale>
    </cfRule>
  </conditionalFormatting>
  <conditionalFormatting sqref="AP29:AP58 AP60:AP108">
    <cfRule type="colorScale" priority="77">
      <colorScale>
        <cfvo type="min"/>
        <cfvo type="percentile" val="50"/>
        <cfvo type="max"/>
        <color rgb="FFF8696B"/>
        <color rgb="FFFFEB84"/>
        <color rgb="FF63BE7B"/>
      </colorScale>
    </cfRule>
  </conditionalFormatting>
  <conditionalFormatting sqref="AP59">
    <cfRule type="colorScale" priority="55">
      <colorScale>
        <cfvo type="min"/>
        <cfvo type="percentile" val="50"/>
        <cfvo type="max"/>
        <color rgb="FFF8696B"/>
        <color rgb="FFFFEB84"/>
        <color rgb="FF63BE7B"/>
      </colorScale>
    </cfRule>
    <cfRule type="colorScale" priority="57">
      <colorScale>
        <cfvo type="min"/>
        <cfvo type="percentile" val="50"/>
        <cfvo type="max"/>
        <color rgb="FFF8696B"/>
        <color rgb="FFFFEB84"/>
        <color rgb="FF63BE7B"/>
      </colorScale>
    </cfRule>
    <cfRule type="colorScale" priority="58">
      <colorScale>
        <cfvo type="min"/>
        <cfvo type="percentile" val="50"/>
        <cfvo type="max"/>
        <color rgb="FFF8696B"/>
        <color rgb="FFFFEB84"/>
        <color rgb="FF63BE7B"/>
      </colorScale>
    </cfRule>
  </conditionalFormatting>
  <conditionalFormatting sqref="AQ5:AQ8 AQ10 AQ22:AQ25 AQ13:AQ20">
    <cfRule type="colorScale" priority="153">
      <colorScale>
        <cfvo type="min"/>
        <cfvo type="percentile" val="50"/>
        <cfvo type="max"/>
        <color rgb="FFF8696B"/>
        <color rgb="FFFFEB84"/>
        <color rgb="FF63BE7B"/>
      </colorScale>
    </cfRule>
  </conditionalFormatting>
  <conditionalFormatting sqref="AQ5:AQ108">
    <cfRule type="colorScale" priority="7">
      <colorScale>
        <cfvo type="min"/>
        <cfvo type="percentile" val="50"/>
        <cfvo type="max"/>
        <color rgb="FFF8696B"/>
        <color rgb="FFFCFCFF"/>
        <color rgb="FF5A8AC6"/>
      </colorScale>
    </cfRule>
  </conditionalFormatting>
  <conditionalFormatting sqref="AQ11:AQ12">
    <cfRule type="colorScale" priority="126">
      <colorScale>
        <cfvo type="min"/>
        <cfvo type="percentile" val="50"/>
        <cfvo type="max"/>
        <color rgb="FF63BE7B"/>
        <color rgb="FFFFEB84"/>
        <color rgb="FFF8696B"/>
      </colorScale>
    </cfRule>
  </conditionalFormatting>
  <conditionalFormatting sqref="AQ26">
    <cfRule type="colorScale" priority="89">
      <colorScale>
        <cfvo type="min"/>
        <cfvo type="percentile" val="50"/>
        <cfvo type="max"/>
        <color rgb="FFF8696B"/>
        <color rgb="FFFFEB84"/>
        <color rgb="FF63BE7B"/>
      </colorScale>
    </cfRule>
  </conditionalFormatting>
  <conditionalFormatting sqref="AQ27:AQ28">
    <cfRule type="colorScale" priority="93">
      <colorScale>
        <cfvo type="min"/>
        <cfvo type="percentile" val="50"/>
        <cfvo type="max"/>
        <color rgb="FF63BE7B"/>
        <color rgb="FFFFEB84"/>
        <color rgb="FFF8696B"/>
      </colorScale>
    </cfRule>
  </conditionalFormatting>
  <conditionalFormatting sqref="AQ29:AQ58 AQ60:AQ108">
    <cfRule type="colorScale" priority="76">
      <colorScale>
        <cfvo type="min"/>
        <cfvo type="percentile" val="50"/>
        <cfvo type="max"/>
        <color rgb="FF63BE7B"/>
        <color rgb="FFFFEB84"/>
        <color rgb="FFF8696B"/>
      </colorScale>
    </cfRule>
  </conditionalFormatting>
  <conditionalFormatting sqref="AQ59">
    <cfRule type="colorScale" priority="52">
      <colorScale>
        <cfvo type="min"/>
        <cfvo type="percentile" val="50"/>
        <cfvo type="max"/>
        <color rgb="FFF8696B"/>
        <color rgb="FFFFEB84"/>
        <color rgb="FF63BE7B"/>
      </colorScale>
    </cfRule>
    <cfRule type="colorScale" priority="51">
      <colorScale>
        <cfvo type="min"/>
        <cfvo type="percentile" val="50"/>
        <cfvo type="max"/>
        <color rgb="FFF8696B"/>
        <color rgb="FFFFEB84"/>
        <color rgb="FF63BE7B"/>
      </colorScale>
    </cfRule>
    <cfRule type="colorScale" priority="49">
      <colorScale>
        <cfvo type="min"/>
        <cfvo type="percentile" val="50"/>
        <cfvo type="max"/>
        <color rgb="FFF8696B"/>
        <color rgb="FFFFEB84"/>
        <color rgb="FF63BE7B"/>
      </colorScale>
    </cfRule>
  </conditionalFormatting>
  <conditionalFormatting sqref="AQ21:AR21">
    <cfRule type="colorScale" priority="113">
      <colorScale>
        <cfvo type="min"/>
        <cfvo type="percentile" val="50"/>
        <cfvo type="max"/>
        <color rgb="FF63BE7B"/>
        <color rgb="FFFFEB84"/>
        <color rgb="FFF8696B"/>
      </colorScale>
    </cfRule>
  </conditionalFormatting>
  <conditionalFormatting sqref="AQ9:AS9">
    <cfRule type="colorScale" priority="139">
      <colorScale>
        <cfvo type="min"/>
        <cfvo type="percentile" val="50"/>
        <cfvo type="max"/>
        <color rgb="FF63BE7B"/>
        <color rgb="FFFFEB84"/>
        <color rgb="FFF8696B"/>
      </colorScale>
    </cfRule>
  </conditionalFormatting>
  <conditionalFormatting sqref="AR5:AR8 AR10 AR22:AR25 AR13:AR20">
    <cfRule type="colorScale" priority="152">
      <colorScale>
        <cfvo type="min"/>
        <cfvo type="percentile" val="50"/>
        <cfvo type="max"/>
        <color rgb="FFF8696B"/>
        <color rgb="FFFFEB84"/>
        <color rgb="FF63BE7B"/>
      </colorScale>
    </cfRule>
  </conditionalFormatting>
  <conditionalFormatting sqref="AR5:AR108">
    <cfRule type="colorScale" priority="6">
      <colorScale>
        <cfvo type="min"/>
        <cfvo type="percentile" val="50"/>
        <cfvo type="max"/>
        <color rgb="FFF8696B"/>
        <color rgb="FFFCFCFF"/>
        <color rgb="FF5A8AC6"/>
      </colorScale>
    </cfRule>
  </conditionalFormatting>
  <conditionalFormatting sqref="AR11">
    <cfRule type="colorScale" priority="109">
      <colorScale>
        <cfvo type="min"/>
        <cfvo type="percentile" val="50"/>
        <cfvo type="max"/>
        <color rgb="FF63BE7B"/>
        <color rgb="FFFFEB84"/>
        <color rgb="FFF8696B"/>
      </colorScale>
    </cfRule>
  </conditionalFormatting>
  <conditionalFormatting sqref="AR12">
    <cfRule type="colorScale" priority="111">
      <colorScale>
        <cfvo type="min"/>
        <cfvo type="percentile" val="50"/>
        <cfvo type="max"/>
        <color rgb="FF63BE7B"/>
        <color rgb="FFFFEB84"/>
        <color rgb="FFF8696B"/>
      </colorScale>
    </cfRule>
  </conditionalFormatting>
  <conditionalFormatting sqref="AR26:AR28">
    <cfRule type="colorScale" priority="92">
      <colorScale>
        <cfvo type="min"/>
        <cfvo type="percentile" val="50"/>
        <cfvo type="max"/>
        <color rgb="FF63BE7B"/>
        <color rgb="FFFFEB84"/>
        <color rgb="FFF8696B"/>
      </colorScale>
    </cfRule>
  </conditionalFormatting>
  <conditionalFormatting sqref="AR29:AR58 AR60:AR108">
    <cfRule type="colorScale" priority="75">
      <colorScale>
        <cfvo type="min"/>
        <cfvo type="percentile" val="50"/>
        <cfvo type="max"/>
        <color rgb="FF63BE7B"/>
        <color rgb="FFFFEB84"/>
        <color rgb="FFF8696B"/>
      </colorScale>
    </cfRule>
  </conditionalFormatting>
  <conditionalFormatting sqref="AR59">
    <cfRule type="colorScale" priority="53">
      <colorScale>
        <cfvo type="min"/>
        <cfvo type="percentile" val="50"/>
        <cfvo type="max"/>
        <color rgb="FFF8696B"/>
        <color rgb="FFFFEB84"/>
        <color rgb="FF63BE7B"/>
      </colorScale>
    </cfRule>
    <cfRule type="colorScale" priority="48">
      <colorScale>
        <cfvo type="min"/>
        <cfvo type="percentile" val="50"/>
        <cfvo type="max"/>
        <color rgb="FFF8696B"/>
        <color rgb="FFFFEB84"/>
        <color rgb="FF63BE7B"/>
      </colorScale>
    </cfRule>
    <cfRule type="colorScale" priority="50">
      <colorScale>
        <cfvo type="min"/>
        <cfvo type="percentile" val="50"/>
        <cfvo type="max"/>
        <color rgb="FFF8696B"/>
        <color rgb="FFFFEB84"/>
        <color rgb="FF63BE7B"/>
      </colorScale>
    </cfRule>
  </conditionalFormatting>
  <conditionalFormatting sqref="AR21:AS21">
    <cfRule type="colorScale" priority="123">
      <colorScale>
        <cfvo type="min"/>
        <cfvo type="percentile" val="50"/>
        <cfvo type="max"/>
        <color rgb="FFF8696B"/>
        <color rgb="FFFFEB84"/>
        <color rgb="FF63BE7B"/>
      </colorScale>
    </cfRule>
    <cfRule type="colorScale" priority="120">
      <colorScale>
        <cfvo type="min"/>
        <cfvo type="percentile" val="50"/>
        <cfvo type="max"/>
        <color rgb="FFF8696B"/>
        <color rgb="FFFFEB84"/>
        <color rgb="FF63BE7B"/>
      </colorScale>
    </cfRule>
    <cfRule type="colorScale" priority="112">
      <colorScale>
        <cfvo type="min"/>
        <cfvo type="percentile" val="50"/>
        <cfvo type="max"/>
        <color rgb="FFF8696B"/>
        <color rgb="FFFFEB84"/>
        <color rgb="FF63BE7B"/>
      </colorScale>
    </cfRule>
  </conditionalFormatting>
  <conditionalFormatting sqref="AS5:AS8 AS10:AS25">
    <cfRule type="colorScale" priority="151">
      <colorScale>
        <cfvo type="min"/>
        <cfvo type="percentile" val="50"/>
        <cfvo type="max"/>
        <color rgb="FFF8696B"/>
        <color rgb="FFFFEB84"/>
        <color rgb="FF63BE7B"/>
      </colorScale>
    </cfRule>
  </conditionalFormatting>
  <conditionalFormatting sqref="AS5:AS108">
    <cfRule type="colorScale" priority="5">
      <colorScale>
        <cfvo type="min"/>
        <cfvo type="percentile" val="50"/>
        <cfvo type="max"/>
        <color rgb="FFF8696B"/>
        <color rgb="FFFCFCFF"/>
        <color rgb="FF5A8AC6"/>
      </colorScale>
    </cfRule>
  </conditionalFormatting>
  <conditionalFormatting sqref="AS11:AS12">
    <cfRule type="colorScale" priority="105">
      <colorScale>
        <cfvo type="min"/>
        <cfvo type="percentile" val="50"/>
        <cfvo type="max"/>
        <color rgb="FFF8696B"/>
        <color rgb="FFFFEB84"/>
        <color rgb="FF63BE7B"/>
      </colorScale>
    </cfRule>
    <cfRule type="colorScale" priority="106">
      <colorScale>
        <cfvo type="min"/>
        <cfvo type="percentile" val="50"/>
        <cfvo type="max"/>
        <color rgb="FFF8696B"/>
        <color rgb="FFFFEB84"/>
        <color rgb="FF63BE7B"/>
      </colorScale>
    </cfRule>
    <cfRule type="colorScale" priority="107">
      <colorScale>
        <cfvo type="min"/>
        <cfvo type="percentile" val="50"/>
        <cfvo type="max"/>
        <color rgb="FFF8696B"/>
        <color rgb="FFFFEB84"/>
        <color rgb="FF63BE7B"/>
      </colorScale>
    </cfRule>
  </conditionalFormatting>
  <conditionalFormatting sqref="AS26">
    <cfRule type="colorScale" priority="88">
      <colorScale>
        <cfvo type="min"/>
        <cfvo type="percentile" val="50"/>
        <cfvo type="max"/>
        <color rgb="FFF8696B"/>
        <color rgb="FFFFEB84"/>
        <color rgb="FF63BE7B"/>
      </colorScale>
    </cfRule>
  </conditionalFormatting>
  <conditionalFormatting sqref="AS27:AS28">
    <cfRule type="colorScale" priority="91">
      <colorScale>
        <cfvo type="min"/>
        <cfvo type="percentile" val="50"/>
        <cfvo type="max"/>
        <color rgb="FFF8696B"/>
        <color rgb="FFFFEB84"/>
        <color rgb="FF63BE7B"/>
      </colorScale>
    </cfRule>
  </conditionalFormatting>
  <conditionalFormatting sqref="AS29:AS58 AS60:AS108">
    <cfRule type="colorScale" priority="71">
      <colorScale>
        <cfvo type="min"/>
        <cfvo type="percentile" val="50"/>
        <cfvo type="max"/>
        <color rgb="FFF8696B"/>
        <color rgb="FFFFEB84"/>
        <color rgb="FF63BE7B"/>
      </colorScale>
    </cfRule>
  </conditionalFormatting>
  <conditionalFormatting sqref="AS59">
    <cfRule type="colorScale" priority="69">
      <colorScale>
        <cfvo type="min"/>
        <cfvo type="percentile" val="50"/>
        <cfvo type="max"/>
        <color rgb="FFF8696B"/>
        <color rgb="FFFFEB84"/>
        <color rgb="FF63BE7B"/>
      </colorScale>
    </cfRule>
    <cfRule type="colorScale" priority="68">
      <colorScale>
        <cfvo type="min"/>
        <cfvo type="percentile" val="50"/>
        <cfvo type="max"/>
        <color rgb="FFF8696B"/>
        <color rgb="FFFFEB84"/>
        <color rgb="FF63BE7B"/>
      </colorScale>
    </cfRule>
    <cfRule type="colorScale" priority="67">
      <colorScale>
        <cfvo type="min"/>
        <cfvo type="percentile" val="50"/>
        <cfvo type="max"/>
        <color rgb="FFF8696B"/>
        <color rgb="FFFFEB84"/>
        <color rgb="FF63BE7B"/>
      </colorScale>
    </cfRule>
  </conditionalFormatting>
  <pageMargins left="0.5" right="0.5" top="0.5" bottom="0.4"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0bad69-9dbd-4e2c-9006-b611b2d9bb37" xsi:nil="true"/>
    <lcf76f155ced4ddcb4097134ff3c332f xmlns="c47084a9-0480-4968-8e08-697579fc2ad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09FFD8D77CC74499A8E1E1DDA1477D" ma:contentTypeVersion="13" ma:contentTypeDescription="Create a new document." ma:contentTypeScope="" ma:versionID="057c067ed16831ececa72b7dee0d0077">
  <xsd:schema xmlns:xsd="http://www.w3.org/2001/XMLSchema" xmlns:xs="http://www.w3.org/2001/XMLSchema" xmlns:p="http://schemas.microsoft.com/office/2006/metadata/properties" xmlns:ns2="c47084a9-0480-4968-8e08-697579fc2ade" xmlns:ns3="400bad69-9dbd-4e2c-9006-b611b2d9bb37" targetNamespace="http://schemas.microsoft.com/office/2006/metadata/properties" ma:root="true" ma:fieldsID="c56fc92be8b0269c9491655bc88a7c09" ns2:_="" ns3:_="">
    <xsd:import namespace="c47084a9-0480-4968-8e08-697579fc2ade"/>
    <xsd:import namespace="400bad69-9dbd-4e2c-9006-b611b2d9bb3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7084a9-0480-4968-8e08-697579fc2ad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be07b1ff-87ca-41ea-8f42-2e31685bcc05"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0bad69-9dbd-4e2c-9006-b611b2d9bb3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1d9f06b-9f8b-4f2d-9ba4-973b4ae32b2f}" ma:internalName="TaxCatchAll" ma:showField="CatchAllData" ma:web="400bad69-9dbd-4e2c-9006-b611b2d9bb3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530CC1-C03A-401F-A6E7-C1DDF301B717}">
  <ds:schemaRefs>
    <ds:schemaRef ds:uri="http://schemas.microsoft.com/sharepoint/v3/contenttype/forms"/>
  </ds:schemaRefs>
</ds:datastoreItem>
</file>

<file path=customXml/itemProps2.xml><?xml version="1.0" encoding="utf-8"?>
<ds:datastoreItem xmlns:ds="http://schemas.openxmlformats.org/officeDocument/2006/customXml" ds:itemID="{72C7A8F2-AA82-4884-8159-CC940363906C}">
  <ds:schemaRef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400bad69-9dbd-4e2c-9006-b611b2d9bb37"/>
    <ds:schemaRef ds:uri="http://purl.org/dc/terms/"/>
    <ds:schemaRef ds:uri="c47084a9-0480-4968-8e08-697579fc2ade"/>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77B172B-0DC8-45F1-A656-1B57BF3D9E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7084a9-0480-4968-8e08-697579fc2ade"/>
    <ds:schemaRef ds:uri="400bad69-9dbd-4e2c-9006-b611b2d9bb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Data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Mariana Leguia</dc:creator>
  <cp:keywords/>
  <dc:description/>
  <cp:lastModifiedBy>Mariana Leguia</cp:lastModifiedBy>
  <cp:revision/>
  <dcterms:created xsi:type="dcterms:W3CDTF">2024-03-26T02:23:23Z</dcterms:created>
  <dcterms:modified xsi:type="dcterms:W3CDTF">2025-03-07T13:45:59Z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0x010100C409FFD8D77CC74499A8E1E1DDA1477D</vt:lpwstr>
  </property>
  <property fmtid="{D5CDD505-2E9C-101B-9397-08002B2CF9AE}" pid="3" name="MediaServiceImageTags">
    <vt:lpwstr/>
  </property>
</Properties>
</file>