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iff2\Desktop\Final Venus documents\"/>
    </mc:Choice>
  </mc:AlternateContent>
  <xr:revisionPtr revIDLastSave="0" documentId="8_{4413A6BD-1851-4958-8782-67857EB96C2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ource Data for Figure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7" i="1"/>
  <c r="F8" i="1" l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7" i="1"/>
  <c r="D8" i="1"/>
  <c r="G8" i="1" s="1"/>
  <c r="I8" i="1" s="1"/>
  <c r="D9" i="1"/>
  <c r="G9" i="1" s="1"/>
  <c r="I9" i="1" s="1"/>
  <c r="D10" i="1"/>
  <c r="G10" i="1" s="1"/>
  <c r="I10" i="1" s="1"/>
  <c r="D11" i="1"/>
  <c r="G11" i="1" s="1"/>
  <c r="D12" i="1"/>
  <c r="G12" i="1" s="1"/>
  <c r="I12" i="1" s="1"/>
  <c r="D13" i="1"/>
  <c r="G13" i="1" s="1"/>
  <c r="I13" i="1" s="1"/>
  <c r="D14" i="1"/>
  <c r="G14" i="1" s="1"/>
  <c r="I14" i="1" s="1"/>
  <c r="D15" i="1"/>
  <c r="G15" i="1" s="1"/>
  <c r="D16" i="1"/>
  <c r="G16" i="1" s="1"/>
  <c r="I16" i="1" s="1"/>
  <c r="D17" i="1"/>
  <c r="G17" i="1" s="1"/>
  <c r="I17" i="1" s="1"/>
  <c r="D18" i="1"/>
  <c r="G18" i="1" s="1"/>
  <c r="I18" i="1" s="1"/>
  <c r="D19" i="1"/>
  <c r="G19" i="1" s="1"/>
  <c r="D20" i="1"/>
  <c r="G20" i="1" s="1"/>
  <c r="I20" i="1" s="1"/>
  <c r="D21" i="1"/>
  <c r="G21" i="1" s="1"/>
  <c r="I21" i="1" s="1"/>
  <c r="D22" i="1"/>
  <c r="G22" i="1" s="1"/>
  <c r="I22" i="1" s="1"/>
  <c r="D23" i="1"/>
  <c r="G23" i="1" s="1"/>
  <c r="D24" i="1"/>
  <c r="G24" i="1" s="1"/>
  <c r="I24" i="1" s="1"/>
  <c r="D25" i="1"/>
  <c r="G25" i="1" s="1"/>
  <c r="I25" i="1" s="1"/>
  <c r="D26" i="1"/>
  <c r="G26" i="1" s="1"/>
  <c r="I26" i="1" s="1"/>
  <c r="D27" i="1"/>
  <c r="G27" i="1" s="1"/>
  <c r="D28" i="1"/>
  <c r="G28" i="1" s="1"/>
  <c r="I28" i="1" s="1"/>
  <c r="D29" i="1"/>
  <c r="G29" i="1" s="1"/>
  <c r="I29" i="1" s="1"/>
  <c r="D30" i="1"/>
  <c r="G30" i="1" s="1"/>
  <c r="I30" i="1" s="1"/>
  <c r="D31" i="1"/>
  <c r="G31" i="1" s="1"/>
  <c r="D32" i="1"/>
  <c r="G32" i="1" s="1"/>
  <c r="I32" i="1" s="1"/>
  <c r="D33" i="1"/>
  <c r="G33" i="1" s="1"/>
  <c r="I33" i="1" s="1"/>
  <c r="D34" i="1"/>
  <c r="G34" i="1" s="1"/>
  <c r="I34" i="1" s="1"/>
  <c r="D35" i="1"/>
  <c r="G35" i="1" s="1"/>
  <c r="D36" i="1"/>
  <c r="G36" i="1" s="1"/>
  <c r="I36" i="1" s="1"/>
  <c r="D37" i="1"/>
  <c r="G37" i="1" s="1"/>
  <c r="I37" i="1" s="1"/>
  <c r="D38" i="1"/>
  <c r="G38" i="1" s="1"/>
  <c r="I38" i="1" s="1"/>
  <c r="D39" i="1"/>
  <c r="G39" i="1" s="1"/>
  <c r="D40" i="1"/>
  <c r="G40" i="1" s="1"/>
  <c r="I40" i="1" s="1"/>
  <c r="D41" i="1"/>
  <c r="G41" i="1" s="1"/>
  <c r="I41" i="1" s="1"/>
  <c r="D42" i="1"/>
  <c r="G42" i="1" s="1"/>
  <c r="I42" i="1" s="1"/>
  <c r="D43" i="1"/>
  <c r="G43" i="1" s="1"/>
  <c r="D44" i="1"/>
  <c r="G44" i="1" s="1"/>
  <c r="I44" i="1" s="1"/>
  <c r="D45" i="1"/>
  <c r="G45" i="1" s="1"/>
  <c r="D46" i="1"/>
  <c r="G46" i="1" s="1"/>
  <c r="I46" i="1" s="1"/>
  <c r="D47" i="1"/>
  <c r="G47" i="1" s="1"/>
  <c r="D48" i="1"/>
  <c r="G48" i="1" s="1"/>
  <c r="I48" i="1" s="1"/>
  <c r="D49" i="1"/>
  <c r="G49" i="1" s="1"/>
  <c r="D50" i="1"/>
  <c r="G50" i="1" s="1"/>
  <c r="I50" i="1" s="1"/>
  <c r="D51" i="1"/>
  <c r="G51" i="1" s="1"/>
  <c r="D52" i="1"/>
  <c r="G52" i="1" s="1"/>
  <c r="I52" i="1" s="1"/>
  <c r="D53" i="1"/>
  <c r="G53" i="1" s="1"/>
  <c r="D54" i="1"/>
  <c r="G54" i="1" s="1"/>
  <c r="I54" i="1" s="1"/>
  <c r="D55" i="1"/>
  <c r="G55" i="1" s="1"/>
  <c r="D56" i="1"/>
  <c r="G56" i="1" s="1"/>
  <c r="I56" i="1" s="1"/>
  <c r="D57" i="1"/>
  <c r="G57" i="1" s="1"/>
  <c r="D58" i="1"/>
  <c r="G58" i="1" s="1"/>
  <c r="I58" i="1" s="1"/>
  <c r="D59" i="1"/>
  <c r="G59" i="1" s="1"/>
  <c r="D60" i="1"/>
  <c r="G60" i="1" s="1"/>
  <c r="I60" i="1" s="1"/>
  <c r="D61" i="1"/>
  <c r="G61" i="1" s="1"/>
  <c r="D62" i="1"/>
  <c r="G62" i="1" s="1"/>
  <c r="I62" i="1" s="1"/>
  <c r="D63" i="1"/>
  <c r="G63" i="1" s="1"/>
  <c r="D64" i="1"/>
  <c r="G64" i="1" s="1"/>
  <c r="I64" i="1" s="1"/>
  <c r="D65" i="1"/>
  <c r="G65" i="1" s="1"/>
  <c r="D66" i="1"/>
  <c r="G66" i="1" s="1"/>
  <c r="I66" i="1" s="1"/>
  <c r="D67" i="1"/>
  <c r="G67" i="1" s="1"/>
  <c r="D68" i="1"/>
  <c r="G68" i="1" s="1"/>
  <c r="I68" i="1" s="1"/>
  <c r="D69" i="1"/>
  <c r="G69" i="1" s="1"/>
  <c r="D70" i="1"/>
  <c r="G70" i="1" s="1"/>
  <c r="I70" i="1" s="1"/>
  <c r="D71" i="1"/>
  <c r="G71" i="1" s="1"/>
  <c r="D72" i="1"/>
  <c r="G72" i="1" s="1"/>
  <c r="I72" i="1" s="1"/>
  <c r="D73" i="1"/>
  <c r="G73" i="1" s="1"/>
  <c r="D74" i="1"/>
  <c r="G74" i="1" s="1"/>
  <c r="I74" i="1" s="1"/>
  <c r="D75" i="1"/>
  <c r="G75" i="1" s="1"/>
  <c r="D76" i="1"/>
  <c r="G76" i="1" s="1"/>
  <c r="I76" i="1" s="1"/>
  <c r="D77" i="1"/>
  <c r="G77" i="1" s="1"/>
  <c r="D78" i="1"/>
  <c r="G78" i="1" s="1"/>
  <c r="I78" i="1" s="1"/>
  <c r="D79" i="1"/>
  <c r="G79" i="1" s="1"/>
  <c r="D80" i="1"/>
  <c r="G80" i="1" s="1"/>
  <c r="I80" i="1" s="1"/>
  <c r="D81" i="1"/>
  <c r="G81" i="1" s="1"/>
  <c r="D82" i="1"/>
  <c r="G82" i="1" s="1"/>
  <c r="I82" i="1" s="1"/>
  <c r="D83" i="1"/>
  <c r="G83" i="1" s="1"/>
  <c r="D84" i="1"/>
  <c r="G84" i="1" s="1"/>
  <c r="I84" i="1" s="1"/>
  <c r="D85" i="1"/>
  <c r="G85" i="1" s="1"/>
  <c r="D86" i="1"/>
  <c r="G86" i="1" s="1"/>
  <c r="I86" i="1" s="1"/>
  <c r="D87" i="1"/>
  <c r="G87" i="1" s="1"/>
  <c r="D7" i="1"/>
  <c r="G7" i="1" s="1"/>
  <c r="I7" i="1" s="1"/>
  <c r="I27" i="1" l="1"/>
  <c r="I31" i="1"/>
  <c r="I35" i="1"/>
  <c r="I19" i="1"/>
  <c r="I15" i="1"/>
  <c r="I39" i="1"/>
  <c r="I23" i="1"/>
  <c r="I83" i="1"/>
  <c r="I75" i="1"/>
  <c r="I67" i="1"/>
  <c r="I59" i="1"/>
  <c r="I51" i="1"/>
  <c r="I43" i="1"/>
  <c r="I85" i="1"/>
  <c r="I77" i="1"/>
  <c r="I69" i="1"/>
  <c r="I61" i="1"/>
  <c r="I53" i="1"/>
  <c r="I45" i="1"/>
  <c r="I87" i="1"/>
  <c r="I79" i="1"/>
  <c r="I71" i="1"/>
  <c r="I63" i="1"/>
  <c r="I55" i="1"/>
  <c r="I47" i="1"/>
  <c r="I81" i="1"/>
  <c r="I73" i="1"/>
  <c r="I65" i="1"/>
  <c r="I57" i="1"/>
  <c r="I49" i="1"/>
  <c r="I11" i="1"/>
</calcChain>
</file>

<file path=xl/sharedStrings.xml><?xml version="1.0" encoding="utf-8"?>
<sst xmlns="http://schemas.openxmlformats.org/spreadsheetml/2006/main" count="18" uniqueCount="16">
  <si>
    <t>Calculation</t>
  </si>
  <si>
    <t>Equation</t>
  </si>
  <si>
    <t>Temperature (°C)</t>
  </si>
  <si>
    <t>Data</t>
  </si>
  <si>
    <t>Fit to data</t>
  </si>
  <si>
    <t>Source data from Venus</t>
  </si>
  <si>
    <t>Computation of water activity</t>
  </si>
  <si>
    <t>Water activity</t>
  </si>
  <si>
    <t>These data are displayed in Figure 2.</t>
  </si>
  <si>
    <r>
      <t>Altitude (km)  (Seiff et al.</t>
    </r>
    <r>
      <rPr>
        <b/>
        <vertAlign val="superscript"/>
        <sz val="11"/>
        <color theme="1"/>
        <rFont val="Calibri"/>
        <family val="2"/>
        <scheme val="minor"/>
      </rPr>
      <t>23</t>
    </r>
    <r>
      <rPr>
        <b/>
        <sz val="11"/>
        <color theme="1"/>
        <rFont val="Calibri"/>
        <family val="2"/>
        <scheme val="minor"/>
      </rPr>
      <t>)</t>
    </r>
  </si>
  <si>
    <r>
      <t>Temperature  (K) (Seiff et al.</t>
    </r>
    <r>
      <rPr>
        <b/>
        <vertAlign val="superscript"/>
        <sz val="11"/>
        <color theme="1"/>
        <rFont val="Calibri"/>
        <family val="2"/>
        <scheme val="minor"/>
      </rPr>
      <t>23</t>
    </r>
    <r>
      <rPr>
        <b/>
        <sz val="11"/>
        <color theme="1"/>
        <rFont val="Calibri"/>
        <family val="2"/>
        <scheme val="minor"/>
      </rPr>
      <t>)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</si>
  <si>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 (ppm) (Gao et al</t>
    </r>
    <r>
      <rPr>
        <b/>
        <i/>
        <sz val="11"/>
        <color theme="1"/>
        <rFont val="Calibri"/>
        <family val="2"/>
        <scheme val="minor"/>
      </rPr>
      <t>.</t>
    </r>
    <r>
      <rPr>
        <b/>
        <vertAlign val="superscript"/>
        <sz val="11"/>
        <color theme="1"/>
        <rFont val="Calibri"/>
        <family val="2"/>
        <scheme val="minor"/>
      </rPr>
      <t>26</t>
    </r>
    <r>
      <rPr>
        <b/>
        <sz val="11"/>
        <color theme="1"/>
        <rFont val="Calibri"/>
        <family val="2"/>
        <scheme val="minor"/>
      </rPr>
      <t>)</t>
    </r>
  </si>
  <si>
    <r>
      <t xml:space="preserve">This file is a supplement to the manuscript entitled </t>
    </r>
    <r>
      <rPr>
        <b/>
        <sz val="12"/>
        <rFont val="Calibri"/>
        <family val="2"/>
        <scheme val="minor"/>
      </rPr>
      <t>"Water activity in Venus’s uninhabitable clouds and other planetary atmospheres"</t>
    </r>
    <r>
      <rPr>
        <b/>
        <sz val="12"/>
        <color theme="1"/>
        <rFont val="Calibri"/>
        <family val="2"/>
        <scheme val="minor"/>
      </rPr>
      <t xml:space="preserve"> by Hallsworth et al. </t>
    </r>
  </si>
  <si>
    <r>
      <t>Pressure (bar) (Seiff et al.</t>
    </r>
    <r>
      <rPr>
        <b/>
        <vertAlign val="superscript"/>
        <sz val="11"/>
        <color theme="1"/>
        <rFont val="Calibri"/>
        <family val="2"/>
        <scheme val="minor"/>
      </rPr>
      <t>23</t>
    </r>
    <r>
      <rPr>
        <b/>
        <sz val="11"/>
        <color theme="1"/>
        <rFont val="Calibri"/>
        <family val="2"/>
        <scheme val="minor"/>
      </rPr>
      <t>)</t>
    </r>
  </si>
  <si>
    <t>Partial pressure of water (bar)</t>
  </si>
  <si>
    <r>
      <t>Saturation vapour pressure of water  (bar) (Murphy and Koop</t>
    </r>
    <r>
      <rPr>
        <b/>
        <vertAlign val="super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</si>
</sst>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1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0" fillId="0" borderId="0" xfId="0" applyBorder="1"/>
    <xf numFmtId="0" fontId="0" fillId="0" borderId="0" xfId="0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tabSelected="1" topLeftCell="A79" zoomScale="190" zoomScaleNormal="190" workbookViewId="0">
      <selection activeCell="A14" sqref="A14"/>
    </sheetView>
  </sheetViews>
  <sheetFormatPr defaultColWidth="11" defaultRowHeight="15.75" x14ac:dyDescent="0.25"/>
  <cols>
    <col min="1" max="1" width="16.625" bestFit="1" customWidth="1"/>
    <col min="2" max="2" width="13.875" customWidth="1"/>
    <col min="4" max="4" width="14" customWidth="1"/>
    <col min="5" max="6" width="12.125" customWidth="1"/>
    <col min="7" max="7" width="12.125" bestFit="1" customWidth="1"/>
    <col min="8" max="8" width="16" customWidth="1"/>
    <col min="9" max="9" width="14.5" customWidth="1"/>
    <col min="10" max="10" width="12.5" bestFit="1" customWidth="1"/>
    <col min="11" max="12" width="12.5" customWidth="1"/>
  </cols>
  <sheetData>
    <row r="1" spans="1:10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5">
      <c r="A4" s="16" t="s">
        <v>5</v>
      </c>
      <c r="B4" s="16"/>
      <c r="C4" s="16"/>
      <c r="D4" s="16"/>
      <c r="E4" s="7"/>
      <c r="F4" s="16" t="s">
        <v>6</v>
      </c>
      <c r="G4" s="16"/>
      <c r="H4" s="16"/>
      <c r="I4" s="16"/>
      <c r="J4" s="6"/>
    </row>
    <row r="5" spans="1:10" x14ac:dyDescent="0.25">
      <c r="A5" s="14" t="s">
        <v>9</v>
      </c>
      <c r="B5" s="8" t="s">
        <v>3</v>
      </c>
      <c r="C5" s="8" t="s">
        <v>3</v>
      </c>
      <c r="D5" s="8" t="s">
        <v>4</v>
      </c>
      <c r="E5" s="9"/>
      <c r="F5" s="14" t="s">
        <v>2</v>
      </c>
      <c r="G5" s="8" t="s">
        <v>0</v>
      </c>
      <c r="H5" s="8" t="s">
        <v>1</v>
      </c>
      <c r="I5" s="8" t="s">
        <v>0</v>
      </c>
      <c r="J5" s="4"/>
    </row>
    <row r="6" spans="1:10" ht="62.25" x14ac:dyDescent="0.25">
      <c r="A6" s="15"/>
      <c r="B6" s="8" t="s">
        <v>10</v>
      </c>
      <c r="C6" s="8" t="s">
        <v>13</v>
      </c>
      <c r="D6" s="8" t="s">
        <v>11</v>
      </c>
      <c r="E6" s="10"/>
      <c r="F6" s="15"/>
      <c r="G6" s="8" t="s">
        <v>14</v>
      </c>
      <c r="H6" s="8" t="s">
        <v>15</v>
      </c>
      <c r="I6" s="11" t="s">
        <v>7</v>
      </c>
    </row>
    <row r="7" spans="1:10" x14ac:dyDescent="0.25">
      <c r="A7">
        <v>0</v>
      </c>
      <c r="B7">
        <v>735.3</v>
      </c>
      <c r="C7">
        <v>92.1</v>
      </c>
      <c r="D7">
        <f xml:space="preserve"> 6 *EXP(-1*((A7-53)/8)^2) - 14.5 *(2/PI()) * ATAN(0.5*A7 - 32.5) + 15.5</f>
        <v>29.716059223965807</v>
      </c>
      <c r="F7">
        <f>B7-273.15</f>
        <v>462.15</v>
      </c>
      <c r="G7">
        <f>C7*D7*0.000001</f>
        <v>2.7368490545272507E-3</v>
      </c>
      <c r="H7">
        <f>0.00001*EXP( 54.842763-(6763.22/B7)-4.21*LN(B7) + 0.000367*B7 + TANH(0.0415*(B7-218.8))*(53.878-1331.22/B7-9.44523*LN(B7) + 0.014025*B7) )</f>
        <v>775.57348686577666</v>
      </c>
      <c r="I7">
        <f>G7/H7</f>
        <v>3.5288068775885052E-6</v>
      </c>
    </row>
    <row r="8" spans="1:10" x14ac:dyDescent="0.25">
      <c r="A8">
        <v>1</v>
      </c>
      <c r="B8">
        <v>727.7</v>
      </c>
      <c r="C8">
        <v>86.45</v>
      </c>
      <c r="D8">
        <f t="shared" ref="D8:D71" si="0" xml:space="preserve"> 6 *EXP(-1*((A8-53)/8)^2) - 14.5 *(2/PI()) * ATAN(0.5*A8 - 32.5) + 15.5</f>
        <v>29.711625513115912</v>
      </c>
      <c r="F8">
        <f t="shared" ref="F8:F71" si="1">B8-273.15</f>
        <v>454.55000000000007</v>
      </c>
      <c r="G8">
        <f t="shared" ref="G8:G71" si="2">C8*D8*0.000001</f>
        <v>2.5685700256088705E-3</v>
      </c>
      <c r="H8">
        <f t="shared" ref="H8:H71" si="3">0.00001*EXP( 54.842763-(6763.22/B8)-4.21*LN(B8) + 0.000367*B8 + TANH(0.0415*(B8-218.8))*(53.878-1331.22/B8-9.44523*LN(B8) + 0.014025*B8) )</f>
        <v>714.17470563465531</v>
      </c>
      <c r="I8">
        <f t="shared" ref="I8:I71" si="4">G8/H8</f>
        <v>3.5965569843674266E-6</v>
      </c>
    </row>
    <row r="9" spans="1:10" x14ac:dyDescent="0.25">
      <c r="A9">
        <v>2</v>
      </c>
      <c r="B9">
        <v>720.2</v>
      </c>
      <c r="C9">
        <v>81.09</v>
      </c>
      <c r="D9">
        <f t="shared" si="0"/>
        <v>29.70705118906054</v>
      </c>
      <c r="F9">
        <f t="shared" si="1"/>
        <v>447.05000000000007</v>
      </c>
      <c r="G9">
        <f t="shared" si="2"/>
        <v>2.4089447809209192E-3</v>
      </c>
      <c r="H9">
        <f t="shared" si="3"/>
        <v>657.74612228215733</v>
      </c>
      <c r="I9">
        <f t="shared" si="4"/>
        <v>3.6624233869485886E-6</v>
      </c>
    </row>
    <row r="10" spans="1:10" x14ac:dyDescent="0.25">
      <c r="A10">
        <v>3</v>
      </c>
      <c r="B10">
        <v>712.4</v>
      </c>
      <c r="C10">
        <v>76.010000000000005</v>
      </c>
      <c r="D10">
        <f t="shared" si="0"/>
        <v>29.702329457145318</v>
      </c>
      <c r="F10">
        <f t="shared" si="1"/>
        <v>439.25</v>
      </c>
      <c r="G10">
        <f t="shared" si="2"/>
        <v>2.2576740620376158E-3</v>
      </c>
      <c r="H10">
        <f t="shared" si="3"/>
        <v>603.17190139439117</v>
      </c>
      <c r="I10">
        <f t="shared" si="4"/>
        <v>3.7430027108663481E-6</v>
      </c>
    </row>
    <row r="11" spans="1:10" x14ac:dyDescent="0.25">
      <c r="A11">
        <v>4</v>
      </c>
      <c r="B11">
        <v>704.6</v>
      </c>
      <c r="C11">
        <v>71.2</v>
      </c>
      <c r="D11">
        <f t="shared" si="0"/>
        <v>29.697453077937361</v>
      </c>
      <c r="F11">
        <f t="shared" si="1"/>
        <v>431.45000000000005</v>
      </c>
      <c r="G11">
        <f t="shared" si="2"/>
        <v>2.1144586591491403E-3</v>
      </c>
      <c r="H11">
        <f t="shared" si="3"/>
        <v>552.52462994400105</v>
      </c>
      <c r="I11">
        <f t="shared" si="4"/>
        <v>3.8269038963266543E-6</v>
      </c>
    </row>
    <row r="12" spans="1:10" x14ac:dyDescent="0.25">
      <c r="A12">
        <v>5</v>
      </c>
      <c r="B12">
        <v>696.8</v>
      </c>
      <c r="C12">
        <v>66.650000000000006</v>
      </c>
      <c r="D12">
        <f t="shared" si="0"/>
        <v>29.692414330239476</v>
      </c>
      <c r="F12">
        <f t="shared" si="1"/>
        <v>423.65</v>
      </c>
      <c r="G12">
        <f t="shared" si="2"/>
        <v>1.9789994151104611E-3</v>
      </c>
      <c r="H12">
        <f t="shared" si="3"/>
        <v>505.55220816505511</v>
      </c>
      <c r="I12">
        <f t="shared" si="4"/>
        <v>3.9145302565157584E-6</v>
      </c>
    </row>
    <row r="13" spans="1:10" x14ac:dyDescent="0.25">
      <c r="A13">
        <v>6</v>
      </c>
      <c r="B13">
        <v>688.8</v>
      </c>
      <c r="C13">
        <v>62.35</v>
      </c>
      <c r="D13">
        <f t="shared" si="0"/>
        <v>29.687204970352688</v>
      </c>
      <c r="F13">
        <f t="shared" si="1"/>
        <v>415.65</v>
      </c>
      <c r="G13">
        <f t="shared" si="2"/>
        <v>1.85099722990149E-3</v>
      </c>
      <c r="H13">
        <f t="shared" si="3"/>
        <v>460.94510568619182</v>
      </c>
      <c r="I13">
        <f t="shared" si="4"/>
        <v>4.0156565436267713E-6</v>
      </c>
    </row>
    <row r="14" spans="1:10" x14ac:dyDescent="0.25">
      <c r="A14">
        <v>7</v>
      </c>
      <c r="B14">
        <v>681.1</v>
      </c>
      <c r="C14">
        <v>58.28</v>
      </c>
      <c r="D14">
        <f t="shared" si="0"/>
        <v>29.681816187135709</v>
      </c>
      <c r="F14">
        <f t="shared" si="1"/>
        <v>407.95000000000005</v>
      </c>
      <c r="G14">
        <f t="shared" si="2"/>
        <v>1.7298562473862691E-3</v>
      </c>
      <c r="H14">
        <f t="shared" si="3"/>
        <v>421.20365995628197</v>
      </c>
      <c r="I14">
        <f t="shared" si="4"/>
        <v>4.1069354610209617E-6</v>
      </c>
    </row>
    <row r="15" spans="1:10" x14ac:dyDescent="0.25">
      <c r="A15">
        <v>8</v>
      </c>
      <c r="B15">
        <v>673.6</v>
      </c>
      <c r="C15">
        <v>54.44</v>
      </c>
      <c r="D15">
        <f t="shared" si="0"/>
        <v>29.676238552346703</v>
      </c>
      <c r="F15">
        <f t="shared" si="1"/>
        <v>400.45000000000005</v>
      </c>
      <c r="G15">
        <f t="shared" si="2"/>
        <v>1.6155744267897544E-3</v>
      </c>
      <c r="H15">
        <f t="shared" si="3"/>
        <v>385.31202729644571</v>
      </c>
      <c r="I15">
        <f t="shared" si="4"/>
        <v>4.1928990333509303E-6</v>
      </c>
    </row>
    <row r="16" spans="1:10" x14ac:dyDescent="0.25">
      <c r="A16">
        <v>9</v>
      </c>
      <c r="B16">
        <v>665.8</v>
      </c>
      <c r="C16">
        <v>50.81</v>
      </c>
      <c r="D16">
        <f t="shared" si="0"/>
        <v>29.670461965679717</v>
      </c>
      <c r="F16">
        <f t="shared" si="1"/>
        <v>392.65</v>
      </c>
      <c r="G16">
        <f t="shared" si="2"/>
        <v>1.5075561724761865E-3</v>
      </c>
      <c r="H16">
        <f t="shared" si="3"/>
        <v>350.74587856711224</v>
      </c>
      <c r="I16">
        <f t="shared" si="4"/>
        <v>4.29814365498732E-6</v>
      </c>
    </row>
    <row r="17" spans="1:9" x14ac:dyDescent="0.25">
      <c r="A17">
        <v>10</v>
      </c>
      <c r="B17">
        <v>658.2</v>
      </c>
      <c r="C17">
        <v>47.39</v>
      </c>
      <c r="D17">
        <f t="shared" si="0"/>
        <v>29.664475593822839</v>
      </c>
      <c r="F17">
        <f t="shared" si="1"/>
        <v>385.05000000000007</v>
      </c>
      <c r="G17">
        <f t="shared" si="2"/>
        <v>1.4057994983912644E-3</v>
      </c>
      <c r="H17">
        <f t="shared" si="3"/>
        <v>319.60107722590919</v>
      </c>
      <c r="I17">
        <f t="shared" si="4"/>
        <v>4.3986068839110282E-6</v>
      </c>
    </row>
    <row r="18" spans="1:9" x14ac:dyDescent="0.25">
      <c r="A18">
        <v>11</v>
      </c>
      <c r="B18">
        <v>650.6</v>
      </c>
      <c r="C18">
        <v>44.16</v>
      </c>
      <c r="D18">
        <f t="shared" si="0"/>
        <v>29.658267802766524</v>
      </c>
      <c r="F18">
        <f t="shared" si="1"/>
        <v>377.45000000000005</v>
      </c>
      <c r="G18">
        <f t="shared" si="2"/>
        <v>1.3097091061701697E-3</v>
      </c>
      <c r="H18">
        <f t="shared" si="3"/>
        <v>290.79723831660897</v>
      </c>
      <c r="I18">
        <f t="shared" si="4"/>
        <v>4.503856755146375E-6</v>
      </c>
    </row>
    <row r="19" spans="1:9" x14ac:dyDescent="0.25">
      <c r="A19">
        <v>12</v>
      </c>
      <c r="B19">
        <v>643.20000000000005</v>
      </c>
      <c r="C19">
        <v>41.12</v>
      </c>
      <c r="D19">
        <f t="shared" si="0"/>
        <v>29.651826082475921</v>
      </c>
      <c r="F19">
        <f t="shared" si="1"/>
        <v>370.05000000000007</v>
      </c>
      <c r="G19">
        <f t="shared" si="2"/>
        <v>1.2192830885114096E-3</v>
      </c>
      <c r="H19">
        <f t="shared" si="3"/>
        <v>264.85765197088659</v>
      </c>
      <c r="I19">
        <f t="shared" si="4"/>
        <v>4.6035411076038474E-6</v>
      </c>
    </row>
    <row r="20" spans="1:9" x14ac:dyDescent="0.25">
      <c r="A20">
        <v>13</v>
      </c>
      <c r="B20">
        <v>635.5</v>
      </c>
      <c r="C20">
        <v>38.26</v>
      </c>
      <c r="D20">
        <f t="shared" si="0"/>
        <v>29.645136962909948</v>
      </c>
      <c r="F20">
        <f t="shared" si="1"/>
        <v>362.35</v>
      </c>
      <c r="G20">
        <f t="shared" si="2"/>
        <v>1.1342229402009345E-3</v>
      </c>
      <c r="H20">
        <f t="shared" si="3"/>
        <v>239.93103911874815</v>
      </c>
      <c r="I20">
        <f t="shared" si="4"/>
        <v>4.7272872420628241E-6</v>
      </c>
    </row>
    <row r="21" spans="1:9" x14ac:dyDescent="0.25">
      <c r="A21">
        <v>14</v>
      </c>
      <c r="B21">
        <v>628.1</v>
      </c>
      <c r="C21">
        <v>35.57</v>
      </c>
      <c r="D21">
        <f t="shared" si="0"/>
        <v>29.63818592022546</v>
      </c>
      <c r="F21">
        <f t="shared" si="1"/>
        <v>354.95000000000005</v>
      </c>
      <c r="G21">
        <f t="shared" si="2"/>
        <v>1.0542302731824196E-3</v>
      </c>
      <c r="H21">
        <f t="shared" si="3"/>
        <v>217.83266615395104</v>
      </c>
      <c r="I21">
        <f t="shared" si="4"/>
        <v>4.8396335214359121E-6</v>
      </c>
    </row>
    <row r="22" spans="1:9" x14ac:dyDescent="0.25">
      <c r="A22">
        <v>15</v>
      </c>
      <c r="B22">
        <v>620.79999999999995</v>
      </c>
      <c r="C22">
        <v>33.04</v>
      </c>
      <c r="D22">
        <f t="shared" si="0"/>
        <v>29.630957271861874</v>
      </c>
      <c r="F22">
        <f t="shared" si="1"/>
        <v>347.65</v>
      </c>
      <c r="G22">
        <f t="shared" si="2"/>
        <v>9.790068282623163E-4</v>
      </c>
      <c r="H22">
        <f t="shared" si="3"/>
        <v>197.70189320006358</v>
      </c>
      <c r="I22">
        <f t="shared" si="4"/>
        <v>4.9519345131997017E-6</v>
      </c>
    </row>
    <row r="23" spans="1:9" x14ac:dyDescent="0.25">
      <c r="A23">
        <v>16</v>
      </c>
      <c r="B23">
        <v>613.29999999999995</v>
      </c>
      <c r="C23">
        <v>30.66</v>
      </c>
      <c r="D23">
        <f t="shared" si="0"/>
        <v>29.623434059108419</v>
      </c>
      <c r="F23">
        <f t="shared" si="1"/>
        <v>340.15</v>
      </c>
      <c r="G23">
        <f t="shared" si="2"/>
        <v>9.0825448825226408E-4</v>
      </c>
      <c r="H23">
        <f t="shared" si="3"/>
        <v>178.635373953016</v>
      </c>
      <c r="I23">
        <f t="shared" si="4"/>
        <v>5.0844044387935718E-6</v>
      </c>
    </row>
    <row r="24" spans="1:9" x14ac:dyDescent="0.25">
      <c r="A24">
        <v>17</v>
      </c>
      <c r="B24">
        <v>605.20000000000005</v>
      </c>
      <c r="C24">
        <v>28.43</v>
      </c>
      <c r="D24">
        <f t="shared" si="0"/>
        <v>29.615597915846507</v>
      </c>
      <c r="F24">
        <f t="shared" si="1"/>
        <v>332.05000000000007</v>
      </c>
      <c r="G24">
        <f t="shared" si="2"/>
        <v>8.419714487475162E-4</v>
      </c>
      <c r="H24">
        <f t="shared" si="3"/>
        <v>159.76061146890532</v>
      </c>
      <c r="I24">
        <f t="shared" si="4"/>
        <v>5.2702067237104411E-6</v>
      </c>
    </row>
    <row r="25" spans="1:9" x14ac:dyDescent="0.25">
      <c r="A25">
        <v>18</v>
      </c>
      <c r="B25">
        <v>597.1</v>
      </c>
      <c r="C25">
        <v>26.33</v>
      </c>
      <c r="D25">
        <f t="shared" si="0"/>
        <v>29.607428922776243</v>
      </c>
      <c r="F25">
        <f t="shared" si="1"/>
        <v>323.95000000000005</v>
      </c>
      <c r="G25">
        <f t="shared" si="2"/>
        <v>7.7956360353669842E-4</v>
      </c>
      <c r="H25">
        <f t="shared" si="3"/>
        <v>142.54533086085465</v>
      </c>
      <c r="I25">
        <f t="shared" si="4"/>
        <v>5.4688820659981342E-6</v>
      </c>
    </row>
    <row r="26" spans="1:9" x14ac:dyDescent="0.25">
      <c r="A26">
        <v>19</v>
      </c>
      <c r="B26">
        <v>589.29999999999995</v>
      </c>
      <c r="C26">
        <v>24.36</v>
      </c>
      <c r="D26">
        <f t="shared" si="0"/>
        <v>29.598905448410257</v>
      </c>
      <c r="F26">
        <f t="shared" si="1"/>
        <v>316.14999999999998</v>
      </c>
      <c r="G26">
        <f t="shared" si="2"/>
        <v>7.2102933672327371E-4</v>
      </c>
      <c r="H26">
        <f t="shared" si="3"/>
        <v>127.42485224230008</v>
      </c>
      <c r="I26">
        <f t="shared" si="4"/>
        <v>5.6584671203088912E-6</v>
      </c>
    </row>
    <row r="27" spans="1:9" x14ac:dyDescent="0.25">
      <c r="A27">
        <v>20</v>
      </c>
      <c r="B27">
        <v>580.70000000000005</v>
      </c>
      <c r="C27">
        <v>22.52</v>
      </c>
      <c r="D27">
        <f t="shared" si="0"/>
        <v>29.590003983353128</v>
      </c>
      <c r="F27">
        <f t="shared" si="1"/>
        <v>307.55000000000007</v>
      </c>
      <c r="G27">
        <f t="shared" si="2"/>
        <v>6.6636688970511237E-4</v>
      </c>
      <c r="H27">
        <f t="shared" si="3"/>
        <v>112.28959442106743</v>
      </c>
      <c r="I27">
        <f t="shared" si="4"/>
        <v>5.9343601082603127E-6</v>
      </c>
    </row>
    <row r="28" spans="1:9" x14ac:dyDescent="0.25">
      <c r="A28">
        <v>21</v>
      </c>
      <c r="B28">
        <v>572.4</v>
      </c>
      <c r="C28">
        <v>20.79</v>
      </c>
      <c r="D28">
        <f t="shared" si="0"/>
        <v>29.580698987030523</v>
      </c>
      <c r="F28">
        <f t="shared" si="1"/>
        <v>299.25</v>
      </c>
      <c r="G28">
        <f t="shared" si="2"/>
        <v>6.1498273194036457E-4</v>
      </c>
      <c r="H28">
        <f t="shared" si="3"/>
        <v>99.096034165418729</v>
      </c>
      <c r="I28">
        <f t="shared" si="4"/>
        <v>6.2059267771885608E-6</v>
      </c>
    </row>
    <row r="29" spans="1:9" x14ac:dyDescent="0.25">
      <c r="A29">
        <v>22</v>
      </c>
      <c r="B29">
        <v>564.29999999999995</v>
      </c>
      <c r="C29">
        <v>19.170000000000002</v>
      </c>
      <c r="D29">
        <f t="shared" si="0"/>
        <v>29.570962794647649</v>
      </c>
      <c r="F29">
        <f t="shared" si="1"/>
        <v>291.14999999999998</v>
      </c>
      <c r="G29">
        <f t="shared" si="2"/>
        <v>5.6687535677339544E-4</v>
      </c>
      <c r="H29">
        <f t="shared" si="3"/>
        <v>87.456778268624419</v>
      </c>
      <c r="I29">
        <f t="shared" si="4"/>
        <v>6.4817772618176239E-6</v>
      </c>
    </row>
    <row r="30" spans="1:9" x14ac:dyDescent="0.25">
      <c r="A30">
        <v>23</v>
      </c>
      <c r="B30">
        <v>556</v>
      </c>
      <c r="C30">
        <v>17.66</v>
      </c>
      <c r="D30">
        <f t="shared" si="0"/>
        <v>29.560765693430969</v>
      </c>
      <c r="F30">
        <f t="shared" si="1"/>
        <v>282.85000000000002</v>
      </c>
      <c r="G30">
        <f t="shared" si="2"/>
        <v>5.2204312214599083E-4</v>
      </c>
      <c r="H30">
        <f t="shared" si="3"/>
        <v>76.699821152433913</v>
      </c>
      <c r="I30">
        <f t="shared" si="4"/>
        <v>6.8063147254082592E-6</v>
      </c>
    </row>
    <row r="31" spans="1:9" x14ac:dyDescent="0.25">
      <c r="A31">
        <v>24</v>
      </c>
      <c r="B31">
        <v>547.5</v>
      </c>
      <c r="C31">
        <v>16.25</v>
      </c>
      <c r="D31">
        <f t="shared" si="0"/>
        <v>29.550076401706633</v>
      </c>
      <c r="F31">
        <f t="shared" si="1"/>
        <v>274.35000000000002</v>
      </c>
      <c r="G31">
        <f t="shared" si="2"/>
        <v>4.8018874152773276E-4</v>
      </c>
      <c r="H31">
        <f t="shared" si="3"/>
        <v>66.814330800494943</v>
      </c>
      <c r="I31">
        <f t="shared" si="4"/>
        <v>7.1869123850324584E-6</v>
      </c>
    </row>
    <row r="32" spans="1:9" x14ac:dyDescent="0.25">
      <c r="A32">
        <v>25</v>
      </c>
      <c r="B32">
        <v>539.20000000000005</v>
      </c>
      <c r="C32">
        <v>14.93</v>
      </c>
      <c r="D32">
        <f t="shared" si="0"/>
        <v>29.538863424275242</v>
      </c>
      <c r="F32">
        <f t="shared" si="1"/>
        <v>266.05000000000007</v>
      </c>
      <c r="G32">
        <f t="shared" si="2"/>
        <v>4.4101523092442938E-4</v>
      </c>
      <c r="H32">
        <f t="shared" si="3"/>
        <v>58.176507592379281</v>
      </c>
      <c r="I32">
        <f t="shared" si="4"/>
        <v>7.5806412102709193E-6</v>
      </c>
    </row>
    <row r="33" spans="1:9" x14ac:dyDescent="0.25">
      <c r="A33">
        <v>26</v>
      </c>
      <c r="B33">
        <v>530.70000000000005</v>
      </c>
      <c r="C33">
        <v>13.7</v>
      </c>
      <c r="D33">
        <f t="shared" si="0"/>
        <v>29.527098194803962</v>
      </c>
      <c r="F33">
        <f t="shared" si="1"/>
        <v>257.55000000000007</v>
      </c>
      <c r="G33">
        <f t="shared" si="2"/>
        <v>4.0452124526881424E-4</v>
      </c>
      <c r="H33">
        <f t="shared" si="3"/>
        <v>50.283987920426675</v>
      </c>
      <c r="I33">
        <f t="shared" si="4"/>
        <v>8.044732766799649E-6</v>
      </c>
    </row>
    <row r="34" spans="1:9" x14ac:dyDescent="0.25">
      <c r="A34">
        <v>27</v>
      </c>
      <c r="B34">
        <v>522.29999999999995</v>
      </c>
      <c r="C34">
        <v>12.56</v>
      </c>
      <c r="D34">
        <f t="shared" si="0"/>
        <v>29.514761666260689</v>
      </c>
      <c r="F34">
        <f t="shared" si="1"/>
        <v>249.14999999999998</v>
      </c>
      <c r="G34">
        <f t="shared" si="2"/>
        <v>3.7070540652823423E-4</v>
      </c>
      <c r="H34">
        <f t="shared" si="3"/>
        <v>43.352312909839931</v>
      </c>
      <c r="I34">
        <f t="shared" si="4"/>
        <v>8.5509948984542645E-6</v>
      </c>
    </row>
    <row r="35" spans="1:9" x14ac:dyDescent="0.25">
      <c r="A35">
        <v>28</v>
      </c>
      <c r="B35">
        <v>513.79999999999995</v>
      </c>
      <c r="C35">
        <v>11.49</v>
      </c>
      <c r="D35">
        <f t="shared" si="0"/>
        <v>29.501857213618017</v>
      </c>
      <c r="F35">
        <f t="shared" si="1"/>
        <v>240.64999999999998</v>
      </c>
      <c r="G35">
        <f t="shared" si="2"/>
        <v>3.3897633938447099E-4</v>
      </c>
      <c r="H35">
        <f t="shared" si="3"/>
        <v>37.140178287466661</v>
      </c>
      <c r="I35">
        <f t="shared" si="4"/>
        <v>9.1269443232280363E-6</v>
      </c>
    </row>
    <row r="36" spans="1:9" x14ac:dyDescent="0.25">
      <c r="A36">
        <v>29</v>
      </c>
      <c r="B36">
        <v>505.6</v>
      </c>
      <c r="C36">
        <v>10.5</v>
      </c>
      <c r="D36">
        <f t="shared" si="0"/>
        <v>29.488434495068617</v>
      </c>
      <c r="F36">
        <f t="shared" si="1"/>
        <v>232.45000000000005</v>
      </c>
      <c r="G36">
        <f t="shared" si="2"/>
        <v>3.0962856219822048E-4</v>
      </c>
      <c r="H36">
        <f t="shared" si="3"/>
        <v>31.844622989772827</v>
      </c>
      <c r="I36">
        <f t="shared" si="4"/>
        <v>9.7231034042280969E-6</v>
      </c>
    </row>
    <row r="37" spans="1:9" x14ac:dyDescent="0.25">
      <c r="A37">
        <v>30</v>
      </c>
      <c r="B37">
        <v>496.9</v>
      </c>
      <c r="C37">
        <v>9.5809999999999995</v>
      </c>
      <c r="D37">
        <f t="shared" si="0"/>
        <v>29.474631305533233</v>
      </c>
      <c r="F37">
        <f t="shared" si="1"/>
        <v>223.75</v>
      </c>
      <c r="G37">
        <f t="shared" si="2"/>
        <v>2.8239644253831385E-4</v>
      </c>
      <c r="H37">
        <f t="shared" si="3"/>
        <v>26.906506153836435</v>
      </c>
      <c r="I37">
        <f t="shared" si="4"/>
        <v>1.0495470535034466E-5</v>
      </c>
    </row>
    <row r="38" spans="1:9" x14ac:dyDescent="0.25">
      <c r="A38">
        <v>31</v>
      </c>
      <c r="B38">
        <v>488.3</v>
      </c>
      <c r="C38">
        <v>8.7289999999999992</v>
      </c>
      <c r="D38">
        <f t="shared" si="0"/>
        <v>29.460743230095908</v>
      </c>
      <c r="F38">
        <f t="shared" si="1"/>
        <v>215.15000000000003</v>
      </c>
      <c r="G38">
        <f t="shared" si="2"/>
        <v>2.5716282765550713E-4</v>
      </c>
      <c r="H38">
        <f t="shared" si="3"/>
        <v>22.648687304802021</v>
      </c>
      <c r="I38">
        <f t="shared" si="4"/>
        <v>1.135442527836847E-5</v>
      </c>
    </row>
    <row r="39" spans="1:9" x14ac:dyDescent="0.25">
      <c r="A39">
        <v>32</v>
      </c>
      <c r="B39">
        <v>479.9</v>
      </c>
      <c r="C39">
        <v>7.94</v>
      </c>
      <c r="D39">
        <f t="shared" si="0"/>
        <v>29.447333397569484</v>
      </c>
      <c r="F39">
        <f t="shared" si="1"/>
        <v>206.75</v>
      </c>
      <c r="G39">
        <f t="shared" si="2"/>
        <v>2.338118271767017E-4</v>
      </c>
      <c r="H39">
        <f t="shared" si="3"/>
        <v>19.029751848972133</v>
      </c>
      <c r="I39">
        <f t="shared" si="4"/>
        <v>1.228664614401321E-5</v>
      </c>
    </row>
    <row r="40" spans="1:9" x14ac:dyDescent="0.25">
      <c r="A40">
        <v>33</v>
      </c>
      <c r="B40">
        <v>471.7</v>
      </c>
      <c r="C40">
        <v>7.2110000000000003</v>
      </c>
      <c r="D40">
        <f t="shared" si="0"/>
        <v>29.435395519956685</v>
      </c>
      <c r="F40">
        <f t="shared" si="1"/>
        <v>198.55</v>
      </c>
      <c r="G40">
        <f t="shared" si="2"/>
        <v>2.1225863709440767E-4</v>
      </c>
      <c r="H40">
        <f t="shared" si="3"/>
        <v>15.960510121156451</v>
      </c>
      <c r="I40">
        <f t="shared" si="4"/>
        <v>1.3298988283153197E-5</v>
      </c>
    </row>
    <row r="41" spans="1:9" x14ac:dyDescent="0.25">
      <c r="A41">
        <v>34</v>
      </c>
      <c r="B41">
        <v>463.4</v>
      </c>
      <c r="C41">
        <v>6.5369999999999999</v>
      </c>
      <c r="D41">
        <f t="shared" si="0"/>
        <v>29.42658059352631</v>
      </c>
      <c r="F41">
        <f t="shared" si="1"/>
        <v>190.25</v>
      </c>
      <c r="G41">
        <f t="shared" si="2"/>
        <v>1.9236155733988149E-4</v>
      </c>
      <c r="H41">
        <f t="shared" si="3"/>
        <v>13.272876272031832</v>
      </c>
      <c r="I41">
        <f t="shared" si="4"/>
        <v>1.4492831349993026E-5</v>
      </c>
    </row>
    <row r="42" spans="1:9" x14ac:dyDescent="0.25">
      <c r="A42">
        <v>35</v>
      </c>
      <c r="B42">
        <v>455.5</v>
      </c>
      <c r="C42">
        <v>5.9169999999999998</v>
      </c>
      <c r="D42">
        <f t="shared" si="0"/>
        <v>29.423488458151471</v>
      </c>
      <c r="F42">
        <f t="shared" si="1"/>
        <v>182.35000000000002</v>
      </c>
      <c r="G42">
        <f t="shared" si="2"/>
        <v>1.7409878120688225E-4</v>
      </c>
      <c r="H42">
        <f t="shared" si="3"/>
        <v>11.065996745491278</v>
      </c>
      <c r="I42">
        <f t="shared" si="4"/>
        <v>1.5732769962888065E-5</v>
      </c>
    </row>
    <row r="43" spans="1:9" x14ac:dyDescent="0.25">
      <c r="A43">
        <v>36</v>
      </c>
      <c r="B43">
        <v>448</v>
      </c>
      <c r="C43">
        <v>5.3460000000000001</v>
      </c>
      <c r="D43">
        <f t="shared" si="0"/>
        <v>29.430007268163138</v>
      </c>
      <c r="F43">
        <f t="shared" si="1"/>
        <v>174.85000000000002</v>
      </c>
      <c r="G43">
        <f t="shared" si="2"/>
        <v>1.5733281885560012E-4</v>
      </c>
      <c r="H43">
        <f t="shared" si="3"/>
        <v>9.2548840774312779</v>
      </c>
      <c r="I43">
        <f t="shared" si="4"/>
        <v>1.6999977259495652E-5</v>
      </c>
    </row>
    <row r="44" spans="1:9" x14ac:dyDescent="0.25">
      <c r="A44">
        <v>37</v>
      </c>
      <c r="B44">
        <v>439.9</v>
      </c>
      <c r="C44">
        <v>4.8220000000000001</v>
      </c>
      <c r="D44">
        <f t="shared" si="0"/>
        <v>29.451655574336456</v>
      </c>
      <c r="F44">
        <f t="shared" si="1"/>
        <v>166.75</v>
      </c>
      <c r="G44">
        <f t="shared" si="2"/>
        <v>1.4201588317945036E-4</v>
      </c>
      <c r="H44">
        <f t="shared" si="3"/>
        <v>7.5763897253526657</v>
      </c>
      <c r="I44">
        <f t="shared" si="4"/>
        <v>1.8744532465671149E-5</v>
      </c>
    </row>
    <row r="45" spans="1:9" x14ac:dyDescent="0.25">
      <c r="A45">
        <v>38</v>
      </c>
      <c r="B45">
        <v>432.5</v>
      </c>
      <c r="C45">
        <v>4.3419999999999996</v>
      </c>
      <c r="D45">
        <f t="shared" si="0"/>
        <v>29.495845025135253</v>
      </c>
      <c r="F45">
        <f t="shared" si="1"/>
        <v>159.35000000000002</v>
      </c>
      <c r="G45">
        <f t="shared" si="2"/>
        <v>1.2807095909913725E-4</v>
      </c>
      <c r="H45">
        <f t="shared" si="3"/>
        <v>6.2674318330167127</v>
      </c>
      <c r="I45">
        <f t="shared" si="4"/>
        <v>2.0434360119317431E-5</v>
      </c>
    </row>
    <row r="46" spans="1:9" x14ac:dyDescent="0.25">
      <c r="A46">
        <v>39</v>
      </c>
      <c r="B46">
        <v>425.1</v>
      </c>
      <c r="C46">
        <v>3.903</v>
      </c>
      <c r="D46">
        <f t="shared" si="0"/>
        <v>29.571943427110032</v>
      </c>
      <c r="F46">
        <f t="shared" si="1"/>
        <v>151.95000000000005</v>
      </c>
      <c r="G46">
        <f t="shared" si="2"/>
        <v>1.1541929519601045E-4</v>
      </c>
      <c r="H46">
        <f t="shared" si="3"/>
        <v>5.1486455968391827</v>
      </c>
      <c r="I46">
        <f t="shared" si="4"/>
        <v>2.2417409205028168E-5</v>
      </c>
    </row>
    <row r="47" spans="1:9" x14ac:dyDescent="0.25">
      <c r="A47">
        <v>40</v>
      </c>
      <c r="B47">
        <v>417.6</v>
      </c>
      <c r="C47">
        <v>3.5009999999999999</v>
      </c>
      <c r="D47">
        <f t="shared" si="0"/>
        <v>29.690990559869189</v>
      </c>
      <c r="F47">
        <f t="shared" si="1"/>
        <v>144.45000000000005</v>
      </c>
      <c r="G47">
        <f t="shared" si="2"/>
        <v>1.0394815795010203E-4</v>
      </c>
      <c r="H47">
        <f t="shared" si="3"/>
        <v>4.1865859332607958</v>
      </c>
      <c r="I47">
        <f t="shared" si="4"/>
        <v>2.4828860462238306E-5</v>
      </c>
    </row>
    <row r="48" spans="1:9" x14ac:dyDescent="0.25">
      <c r="A48">
        <v>41</v>
      </c>
      <c r="B48">
        <v>410</v>
      </c>
      <c r="C48">
        <v>3.1349999999999998</v>
      </c>
      <c r="D48">
        <f t="shared" si="0"/>
        <v>29.864919741643082</v>
      </c>
      <c r="F48">
        <f t="shared" si="1"/>
        <v>136.85000000000002</v>
      </c>
      <c r="G48">
        <f t="shared" si="2"/>
        <v>9.3626523390051041E-5</v>
      </c>
      <c r="H48">
        <f t="shared" si="3"/>
        <v>3.366963606806892</v>
      </c>
      <c r="I48">
        <f t="shared" si="4"/>
        <v>2.7807405818337041E-5</v>
      </c>
    </row>
    <row r="49" spans="1:9" x14ac:dyDescent="0.25">
      <c r="A49">
        <v>42</v>
      </c>
      <c r="B49">
        <v>403.5</v>
      </c>
      <c r="C49">
        <v>2.802</v>
      </c>
      <c r="D49">
        <f t="shared" si="0"/>
        <v>30.105184060095496</v>
      </c>
      <c r="F49">
        <f t="shared" si="1"/>
        <v>130.35000000000002</v>
      </c>
      <c r="G49">
        <f t="shared" si="2"/>
        <v>8.435472573638757E-5</v>
      </c>
      <c r="H49">
        <f t="shared" si="3"/>
        <v>2.7749971876538222</v>
      </c>
      <c r="I49">
        <f t="shared" si="4"/>
        <v>3.0398130171694691E-5</v>
      </c>
    </row>
    <row r="50" spans="1:9" x14ac:dyDescent="0.25">
      <c r="A50">
        <v>43</v>
      </c>
      <c r="B50">
        <v>397.1</v>
      </c>
      <c r="C50">
        <v>2.4990000000000001</v>
      </c>
      <c r="D50">
        <f t="shared" si="0"/>
        <v>30.420788109993758</v>
      </c>
      <c r="F50">
        <f t="shared" si="1"/>
        <v>123.95000000000005</v>
      </c>
      <c r="G50">
        <f t="shared" si="2"/>
        <v>7.60215494868744E-5</v>
      </c>
      <c r="H50">
        <f t="shared" si="3"/>
        <v>2.2785801599300712</v>
      </c>
      <c r="I50">
        <f t="shared" si="4"/>
        <v>3.3363561582668862E-5</v>
      </c>
    </row>
    <row r="51" spans="1:9" x14ac:dyDescent="0.25">
      <c r="A51">
        <v>44</v>
      </c>
      <c r="B51">
        <v>391.2</v>
      </c>
      <c r="C51">
        <v>2.226</v>
      </c>
      <c r="D51">
        <f t="shared" si="0"/>
        <v>30.815879771834229</v>
      </c>
      <c r="F51">
        <f t="shared" si="1"/>
        <v>118.05000000000001</v>
      </c>
      <c r="G51">
        <f t="shared" si="2"/>
        <v>6.859614837210298E-5</v>
      </c>
      <c r="H51">
        <f t="shared" si="3"/>
        <v>1.8881964837656946</v>
      </c>
      <c r="I51">
        <f t="shared" si="4"/>
        <v>3.6328924961929459E-5</v>
      </c>
    </row>
    <row r="52" spans="1:9" x14ac:dyDescent="0.25">
      <c r="A52">
        <v>45</v>
      </c>
      <c r="B52">
        <v>385.4</v>
      </c>
      <c r="C52">
        <v>1.9790000000000001</v>
      </c>
      <c r="D52">
        <f t="shared" si="0"/>
        <v>31.287236641542602</v>
      </c>
      <c r="F52">
        <f t="shared" si="1"/>
        <v>112.25</v>
      </c>
      <c r="G52">
        <f t="shared" si="2"/>
        <v>6.1917441313612807E-5</v>
      </c>
      <c r="H52">
        <f t="shared" si="3"/>
        <v>1.5600685898076609</v>
      </c>
      <c r="I52">
        <f t="shared" si="4"/>
        <v>3.9688922473111607E-5</v>
      </c>
    </row>
    <row r="53" spans="1:9" x14ac:dyDescent="0.25">
      <c r="A53">
        <v>46</v>
      </c>
      <c r="B53">
        <v>379.7</v>
      </c>
      <c r="C53">
        <v>1.756</v>
      </c>
      <c r="D53">
        <f t="shared" si="0"/>
        <v>31.822141502319113</v>
      </c>
      <c r="F53">
        <f t="shared" si="1"/>
        <v>106.55000000000001</v>
      </c>
      <c r="G53">
        <f t="shared" si="2"/>
        <v>5.587968047807236E-5</v>
      </c>
      <c r="H53">
        <f t="shared" si="3"/>
        <v>1.285147284491752</v>
      </c>
      <c r="I53">
        <f t="shared" si="4"/>
        <v>4.3481148933191395E-5</v>
      </c>
    </row>
    <row r="54" spans="1:9" x14ac:dyDescent="0.25">
      <c r="A54">
        <v>47</v>
      </c>
      <c r="B54">
        <v>373.1</v>
      </c>
      <c r="C54">
        <v>1.556</v>
      </c>
      <c r="D54">
        <f t="shared" si="0"/>
        <v>32.397221611544495</v>
      </c>
      <c r="F54">
        <f t="shared" si="1"/>
        <v>99.950000000000045</v>
      </c>
      <c r="G54">
        <f t="shared" si="2"/>
        <v>5.0410076827563232E-5</v>
      </c>
      <c r="H54">
        <f t="shared" si="3"/>
        <v>1.018391085987004</v>
      </c>
      <c r="I54">
        <f t="shared" si="4"/>
        <v>4.9499723162547919E-5</v>
      </c>
    </row>
    <row r="55" spans="1:9" x14ac:dyDescent="0.25">
      <c r="A55">
        <v>48</v>
      </c>
      <c r="B55">
        <v>366.4</v>
      </c>
      <c r="C55">
        <v>1.375</v>
      </c>
      <c r="D55">
        <f t="shared" si="0"/>
        <v>32.978773813498428</v>
      </c>
      <c r="F55">
        <f t="shared" si="1"/>
        <v>93.25</v>
      </c>
      <c r="G55">
        <f t="shared" si="2"/>
        <v>4.5345813993560341E-5</v>
      </c>
      <c r="H55">
        <f t="shared" si="3"/>
        <v>0.79654341402037798</v>
      </c>
      <c r="I55">
        <f t="shared" si="4"/>
        <v>5.6928239183709149E-5</v>
      </c>
    </row>
    <row r="56" spans="1:9" x14ac:dyDescent="0.25">
      <c r="A56">
        <v>49</v>
      </c>
      <c r="B56">
        <v>358.6</v>
      </c>
      <c r="C56">
        <v>1.2130000000000001</v>
      </c>
      <c r="D56">
        <f t="shared" si="0"/>
        <v>33.524885397772032</v>
      </c>
      <c r="F56">
        <f t="shared" si="1"/>
        <v>85.450000000000045</v>
      </c>
      <c r="G56">
        <f t="shared" si="2"/>
        <v>4.0665685987497476E-5</v>
      </c>
      <c r="H56">
        <f t="shared" si="3"/>
        <v>0.59071675452902461</v>
      </c>
      <c r="I56">
        <f t="shared" si="4"/>
        <v>6.8841260512273795E-5</v>
      </c>
    </row>
    <row r="57" spans="1:9" x14ac:dyDescent="0.25">
      <c r="A57">
        <v>50</v>
      </c>
      <c r="B57">
        <v>350.5</v>
      </c>
      <c r="C57">
        <v>1.0660000000000001</v>
      </c>
      <c r="D57">
        <f t="shared" si="0"/>
        <v>33.98930890597066</v>
      </c>
      <c r="F57">
        <f t="shared" si="1"/>
        <v>77.350000000000023</v>
      </c>
      <c r="G57">
        <f t="shared" si="2"/>
        <v>3.6232603293764725E-5</v>
      </c>
      <c r="H57">
        <f t="shared" si="3"/>
        <v>0.42628285897180185</v>
      </c>
      <c r="I57">
        <f t="shared" si="4"/>
        <v>8.4996622620853431E-5</v>
      </c>
    </row>
    <row r="58" spans="1:9" x14ac:dyDescent="0.25">
      <c r="A58">
        <v>51</v>
      </c>
      <c r="B58">
        <v>342</v>
      </c>
      <c r="C58">
        <v>0.93469999999999998</v>
      </c>
      <c r="D58">
        <f t="shared" si="0"/>
        <v>34.326628553155729</v>
      </c>
      <c r="F58">
        <f t="shared" si="1"/>
        <v>68.850000000000023</v>
      </c>
      <c r="G58">
        <f t="shared" si="2"/>
        <v>3.2085099708634655E-5</v>
      </c>
      <c r="H58">
        <f t="shared" si="3"/>
        <v>0.29709288029536546</v>
      </c>
      <c r="I58">
        <f t="shared" si="4"/>
        <v>1.0799686507713047E-4</v>
      </c>
    </row>
    <row r="59" spans="1:9" x14ac:dyDescent="0.25">
      <c r="A59">
        <v>52</v>
      </c>
      <c r="B59">
        <v>333.3</v>
      </c>
      <c r="C59">
        <v>0.81669999999999998</v>
      </c>
      <c r="D59">
        <f t="shared" si="0"/>
        <v>34.497874701954117</v>
      </c>
      <c r="F59">
        <f t="shared" si="1"/>
        <v>60.150000000000034</v>
      </c>
      <c r="G59">
        <f t="shared" si="2"/>
        <v>2.8174414269085926E-5</v>
      </c>
      <c r="H59">
        <f t="shared" si="3"/>
        <v>0.20092383965173652</v>
      </c>
      <c r="I59">
        <f t="shared" si="4"/>
        <v>1.4022434728462756E-4</v>
      </c>
    </row>
    <row r="60" spans="1:9" x14ac:dyDescent="0.25">
      <c r="A60">
        <v>53</v>
      </c>
      <c r="B60">
        <v>323</v>
      </c>
      <c r="C60">
        <v>0.71089999999999998</v>
      </c>
      <c r="D60">
        <f t="shared" si="0"/>
        <v>34.475514755373652</v>
      </c>
      <c r="F60">
        <f t="shared" si="1"/>
        <v>49.850000000000023</v>
      </c>
      <c r="G60">
        <f t="shared" si="2"/>
        <v>2.450864343959513E-5</v>
      </c>
      <c r="H60">
        <f t="shared" si="3"/>
        <v>0.12260300424944881</v>
      </c>
      <c r="I60">
        <f t="shared" si="4"/>
        <v>1.9990247049517397E-4</v>
      </c>
    </row>
    <row r="61" spans="1:9" x14ac:dyDescent="0.25">
      <c r="A61">
        <v>54</v>
      </c>
      <c r="B61">
        <v>312.8</v>
      </c>
      <c r="C61">
        <v>0.61599999999999999</v>
      </c>
      <c r="D61">
        <f t="shared" si="0"/>
        <v>34.24675335762015</v>
      </c>
      <c r="F61">
        <f t="shared" si="1"/>
        <v>39.650000000000034</v>
      </c>
      <c r="G61">
        <f t="shared" si="2"/>
        <v>2.1096000068294013E-5</v>
      </c>
      <c r="H61">
        <f t="shared" si="3"/>
        <v>7.247621043889127E-2</v>
      </c>
      <c r="I61">
        <f t="shared" si="4"/>
        <v>2.9107482221468002E-4</v>
      </c>
    </row>
    <row r="62" spans="1:9" x14ac:dyDescent="0.25">
      <c r="A62">
        <v>55</v>
      </c>
      <c r="B62">
        <v>302.3</v>
      </c>
      <c r="C62">
        <v>0.53139999999999998</v>
      </c>
      <c r="D62">
        <f t="shared" si="0"/>
        <v>33.814322589399822</v>
      </c>
      <c r="F62">
        <f t="shared" si="1"/>
        <v>29.150000000000034</v>
      </c>
      <c r="G62">
        <f t="shared" si="2"/>
        <v>1.7968931024007067E-5</v>
      </c>
      <c r="H62">
        <f t="shared" si="3"/>
        <v>4.0439688189668234E-2</v>
      </c>
      <c r="I62">
        <f t="shared" si="4"/>
        <v>4.4433901022505591E-4</v>
      </c>
    </row>
    <row r="63" spans="1:9" x14ac:dyDescent="0.25">
      <c r="A63">
        <v>56</v>
      </c>
      <c r="B63">
        <v>291.8</v>
      </c>
      <c r="C63">
        <v>0.45590000000000003</v>
      </c>
      <c r="D63">
        <f t="shared" si="0"/>
        <v>33.194360206658203</v>
      </c>
      <c r="F63">
        <f t="shared" si="1"/>
        <v>18.650000000000034</v>
      </c>
      <c r="G63">
        <f t="shared" si="2"/>
        <v>1.5133308818215475E-5</v>
      </c>
      <c r="H63">
        <f t="shared" si="3"/>
        <v>2.1507876861730509E-2</v>
      </c>
      <c r="I63">
        <f t="shared" si="4"/>
        <v>7.0361704762884067E-4</v>
      </c>
    </row>
    <row r="64" spans="1:9" x14ac:dyDescent="0.25">
      <c r="A64">
        <v>57</v>
      </c>
      <c r="B64">
        <v>282.5</v>
      </c>
      <c r="C64">
        <v>0.3891</v>
      </c>
      <c r="D64">
        <f t="shared" si="0"/>
        <v>32.411409917484718</v>
      </c>
      <c r="F64">
        <f t="shared" si="1"/>
        <v>9.3500000000000227</v>
      </c>
      <c r="G64">
        <f t="shared" si="2"/>
        <v>1.2611279598893304E-5</v>
      </c>
      <c r="H64">
        <f t="shared" si="3"/>
        <v>1.1757729539031942E-2</v>
      </c>
      <c r="I64">
        <f t="shared" si="4"/>
        <v>1.0725948030210974E-3</v>
      </c>
    </row>
    <row r="65" spans="1:9" x14ac:dyDescent="0.25">
      <c r="A65">
        <v>58</v>
      </c>
      <c r="B65">
        <v>275.2</v>
      </c>
      <c r="C65">
        <v>0.3306</v>
      </c>
      <c r="D65">
        <f t="shared" si="0"/>
        <v>31.490822626266137</v>
      </c>
      <c r="F65">
        <f t="shared" si="1"/>
        <v>2.0500000000000114</v>
      </c>
      <c r="G65">
        <f t="shared" si="2"/>
        <v>1.0410865960243585E-5</v>
      </c>
      <c r="H65">
        <f t="shared" si="3"/>
        <v>7.08522243797737E-3</v>
      </c>
      <c r="I65">
        <f t="shared" si="4"/>
        <v>1.4693774332956004E-3</v>
      </c>
    </row>
    <row r="66" spans="1:9" x14ac:dyDescent="0.25">
      <c r="A66">
        <v>59</v>
      </c>
      <c r="B66">
        <v>268.7</v>
      </c>
      <c r="C66">
        <v>0.27960000000000002</v>
      </c>
      <c r="D66">
        <f t="shared" si="0"/>
        <v>30.448621860248103</v>
      </c>
      <c r="F66">
        <f t="shared" si="1"/>
        <v>-4.4499999999999886</v>
      </c>
      <c r="G66">
        <f t="shared" si="2"/>
        <v>8.5134346721253703E-6</v>
      </c>
      <c r="H66">
        <f t="shared" si="3"/>
        <v>4.3966289740410645E-3</v>
      </c>
      <c r="I66">
        <f t="shared" si="4"/>
        <v>1.9363550398250765E-3</v>
      </c>
    </row>
    <row r="67" spans="1:9" x14ac:dyDescent="0.25">
      <c r="A67">
        <v>60</v>
      </c>
      <c r="B67">
        <v>262.8</v>
      </c>
      <c r="C67">
        <v>0.23569999999999999</v>
      </c>
      <c r="D67">
        <f t="shared" si="0"/>
        <v>29.27780982266988</v>
      </c>
      <c r="F67">
        <f t="shared" si="1"/>
        <v>-10.349999999999966</v>
      </c>
      <c r="G67">
        <f t="shared" si="2"/>
        <v>6.9007797752032905E-6</v>
      </c>
      <c r="H67">
        <f t="shared" si="3"/>
        <v>2.7862753141224012E-3</v>
      </c>
      <c r="I67">
        <f t="shared" si="4"/>
        <v>2.4767042008470162E-3</v>
      </c>
    </row>
    <row r="68" spans="1:9" x14ac:dyDescent="0.25">
      <c r="A68">
        <v>62</v>
      </c>
      <c r="B68">
        <v>254.5</v>
      </c>
      <c r="C68">
        <v>0.16589999999999999</v>
      </c>
      <c r="D68">
        <f t="shared" si="0"/>
        <v>26.264533497643928</v>
      </c>
      <c r="F68">
        <f t="shared" si="1"/>
        <v>-18.649999999999977</v>
      </c>
      <c r="G68">
        <f t="shared" si="2"/>
        <v>4.3572861072591272E-6</v>
      </c>
      <c r="H68">
        <f t="shared" si="3"/>
        <v>1.4089101433746394E-3</v>
      </c>
      <c r="I68">
        <f t="shared" si="4"/>
        <v>3.0926643035037709E-3</v>
      </c>
    </row>
    <row r="69" spans="1:9" x14ac:dyDescent="0.25">
      <c r="A69">
        <v>64</v>
      </c>
      <c r="B69">
        <v>245.4</v>
      </c>
      <c r="C69">
        <v>0.11559999999999999</v>
      </c>
      <c r="D69">
        <f t="shared" si="0"/>
        <v>20.685789422598052</v>
      </c>
      <c r="F69">
        <f t="shared" si="1"/>
        <v>-27.749999999999972</v>
      </c>
      <c r="G69">
        <f t="shared" si="2"/>
        <v>2.3912772572523344E-6</v>
      </c>
      <c r="H69">
        <f t="shared" si="3"/>
        <v>6.2847380772970089E-4</v>
      </c>
      <c r="I69">
        <f t="shared" si="4"/>
        <v>3.8048956501315237E-3</v>
      </c>
    </row>
    <row r="70" spans="1:9" x14ac:dyDescent="0.25">
      <c r="A70">
        <v>66</v>
      </c>
      <c r="B70">
        <v>241</v>
      </c>
      <c r="C70" s="1">
        <v>7.9699999999999993E-2</v>
      </c>
      <c r="D70">
        <f t="shared" si="0"/>
        <v>11.647975184323982</v>
      </c>
      <c r="F70">
        <f t="shared" si="1"/>
        <v>-32.149999999999977</v>
      </c>
      <c r="G70">
        <f t="shared" si="2"/>
        <v>9.2834362219062119E-7</v>
      </c>
      <c r="H70">
        <f t="shared" si="3"/>
        <v>4.1494782321861246E-4</v>
      </c>
      <c r="I70">
        <f t="shared" si="4"/>
        <v>2.2372538672206254E-3</v>
      </c>
    </row>
    <row r="71" spans="1:9" x14ac:dyDescent="0.25">
      <c r="A71">
        <v>68</v>
      </c>
      <c r="B71">
        <v>235.4</v>
      </c>
      <c r="C71" s="1">
        <v>5.4469999999999998E-2</v>
      </c>
      <c r="D71">
        <f t="shared" si="0"/>
        <v>6.606219510835917</v>
      </c>
      <c r="F71">
        <f t="shared" si="1"/>
        <v>-37.749999999999972</v>
      </c>
      <c r="G71">
        <f t="shared" si="2"/>
        <v>3.598407767552324E-7</v>
      </c>
      <c r="H71">
        <f t="shared" si="3"/>
        <v>2.3838174134333995E-4</v>
      </c>
      <c r="I71">
        <f t="shared" si="4"/>
        <v>1.5095148425690692E-3</v>
      </c>
    </row>
    <row r="72" spans="1:9" x14ac:dyDescent="0.25">
      <c r="A72">
        <v>70</v>
      </c>
      <c r="B72">
        <v>229.8</v>
      </c>
      <c r="C72" s="1">
        <v>3.6900000000000002E-2</v>
      </c>
      <c r="D72">
        <f t="shared" ref="D72:D87" si="5" xml:space="preserve"> 6 *EXP(-1*((A72-53)/8)^2) - 14.5 *(2/PI()) * ATAN(0.5*A72 - 32.5) + 15.5</f>
        <v>4.5780699111980887</v>
      </c>
      <c r="F72">
        <f t="shared" ref="F72:F87" si="6">B72-273.15</f>
        <v>-43.349999999999966</v>
      </c>
      <c r="G72">
        <f t="shared" ref="G72:G87" si="7">C72*D72*0.000001</f>
        <v>1.689307797232095E-7</v>
      </c>
      <c r="H72">
        <f t="shared" ref="H72:H87" si="8">0.00001*EXP( 54.842763-(6763.22/B72)-4.21*LN(B72) + 0.000367*B72 + TANH(0.0415*(B72-218.8))*(53.878-1331.22/B72-9.44523*LN(B72) + 0.014025*B72) )</f>
        <v>1.3265592823703603E-4</v>
      </c>
      <c r="I72">
        <f t="shared" ref="I72:I87" si="9">G72/H72</f>
        <v>1.2734506626899916E-3</v>
      </c>
    </row>
    <row r="73" spans="1:9" x14ac:dyDescent="0.25">
      <c r="A73">
        <v>72</v>
      </c>
      <c r="B73">
        <v>224.1</v>
      </c>
      <c r="C73" s="1">
        <v>2.4760000000000001E-2</v>
      </c>
      <c r="D73">
        <f t="shared" si="5"/>
        <v>3.590284342047692</v>
      </c>
      <c r="F73">
        <f t="shared" si="6"/>
        <v>-49.049999999999983</v>
      </c>
      <c r="G73">
        <f t="shared" si="7"/>
        <v>8.8895440309100862E-8</v>
      </c>
      <c r="H73">
        <f t="shared" si="8"/>
        <v>7.0459551517850009E-5</v>
      </c>
      <c r="I73">
        <f t="shared" si="9"/>
        <v>1.2616520882421506E-3</v>
      </c>
    </row>
    <row r="74" spans="1:9" x14ac:dyDescent="0.25">
      <c r="A74">
        <v>74</v>
      </c>
      <c r="B74">
        <v>218.6</v>
      </c>
      <c r="C74" s="1">
        <v>1.6449999999999999E-2</v>
      </c>
      <c r="D74">
        <f t="shared" si="5"/>
        <v>3.0246337979805418</v>
      </c>
      <c r="F74">
        <f t="shared" si="6"/>
        <v>-54.549999999999983</v>
      </c>
      <c r="G74">
        <f t="shared" si="7"/>
        <v>4.9755225976779906E-8</v>
      </c>
      <c r="H74">
        <f t="shared" si="8"/>
        <v>3.6845465289057097E-5</v>
      </c>
      <c r="I74">
        <f t="shared" si="9"/>
        <v>1.3503758355728225E-3</v>
      </c>
    </row>
    <row r="75" spans="1:9" x14ac:dyDescent="0.25">
      <c r="A75">
        <v>76</v>
      </c>
      <c r="B75">
        <v>212.1</v>
      </c>
      <c r="C75" s="1">
        <v>1.081E-2</v>
      </c>
      <c r="D75">
        <f t="shared" si="5"/>
        <v>2.6617685131251072</v>
      </c>
      <c r="F75">
        <f t="shared" si="6"/>
        <v>-61.049999999999983</v>
      </c>
      <c r="G75">
        <f t="shared" si="7"/>
        <v>2.8773717626882406E-8</v>
      </c>
      <c r="H75">
        <f t="shared" si="8"/>
        <v>1.6266146771014064E-5</v>
      </c>
      <c r="I75">
        <f t="shared" si="9"/>
        <v>1.7689326201185259E-3</v>
      </c>
    </row>
    <row r="76" spans="1:9" x14ac:dyDescent="0.25">
      <c r="A76">
        <v>78</v>
      </c>
      <c r="B76">
        <v>205.3</v>
      </c>
      <c r="C76" s="1">
        <v>7.0109999999999999E-3</v>
      </c>
      <c r="D76">
        <f t="shared" si="5"/>
        <v>2.4094482654107736</v>
      </c>
      <c r="F76">
        <f t="shared" si="6"/>
        <v>-67.849999999999966</v>
      </c>
      <c r="G76">
        <f t="shared" si="7"/>
        <v>1.6892641788794931E-8</v>
      </c>
      <c r="H76">
        <f t="shared" si="8"/>
        <v>6.4922063870360089E-6</v>
      </c>
      <c r="I76">
        <f t="shared" si="9"/>
        <v>2.6019877960945723E-3</v>
      </c>
    </row>
    <row r="77" spans="1:9" x14ac:dyDescent="0.25">
      <c r="A77">
        <v>80</v>
      </c>
      <c r="B77">
        <v>197.1</v>
      </c>
      <c r="C77" s="1">
        <v>4.4759999999999999E-3</v>
      </c>
      <c r="D77">
        <f t="shared" si="5"/>
        <v>2.2236492372226575</v>
      </c>
      <c r="F77">
        <f t="shared" si="6"/>
        <v>-76.049999999999983</v>
      </c>
      <c r="G77">
        <f t="shared" si="7"/>
        <v>9.9530539858086153E-9</v>
      </c>
      <c r="H77">
        <f t="shared" si="8"/>
        <v>1.958549923224052E-6</v>
      </c>
      <c r="I77">
        <f t="shared" si="9"/>
        <v>5.0818484981094954E-3</v>
      </c>
    </row>
    <row r="78" spans="1:9" x14ac:dyDescent="0.25">
      <c r="A78">
        <v>82</v>
      </c>
      <c r="B78">
        <v>189.9</v>
      </c>
      <c r="C78" s="1">
        <v>2.8080000000000002E-3</v>
      </c>
      <c r="D78">
        <f t="shared" si="5"/>
        <v>2.081041046321273</v>
      </c>
      <c r="F78">
        <f t="shared" si="6"/>
        <v>-83.249999999999972</v>
      </c>
      <c r="G78">
        <f t="shared" si="7"/>
        <v>5.8435632580701352E-9</v>
      </c>
      <c r="H78">
        <f t="shared" si="8"/>
        <v>6.2621164841466206E-7</v>
      </c>
      <c r="I78">
        <f t="shared" si="9"/>
        <v>9.3316106030028219E-3</v>
      </c>
    </row>
    <row r="79" spans="1:9" x14ac:dyDescent="0.25">
      <c r="A79">
        <v>84</v>
      </c>
      <c r="B79">
        <v>183.8</v>
      </c>
      <c r="C79" s="1">
        <v>1.7329999999999999E-3</v>
      </c>
      <c r="D79">
        <f t="shared" si="5"/>
        <v>1.9681194334436931</v>
      </c>
      <c r="F79">
        <f t="shared" si="6"/>
        <v>-89.349999999999966</v>
      </c>
      <c r="G79">
        <f t="shared" si="7"/>
        <v>3.4107509781579199E-9</v>
      </c>
      <c r="H79">
        <f t="shared" si="8"/>
        <v>2.2210993868609715E-7</v>
      </c>
      <c r="I79">
        <f t="shared" si="9"/>
        <v>1.5356138488598908E-2</v>
      </c>
    </row>
    <row r="80" spans="1:9" x14ac:dyDescent="0.25">
      <c r="A80">
        <v>86</v>
      </c>
      <c r="B80">
        <v>178.2</v>
      </c>
      <c r="C80" s="1">
        <v>1.0529999999999999E-3</v>
      </c>
      <c r="D80">
        <f t="shared" si="5"/>
        <v>1.8764981828738989</v>
      </c>
      <c r="F80">
        <f t="shared" si="6"/>
        <v>-94.949999999999989</v>
      </c>
      <c r="G80">
        <f t="shared" si="7"/>
        <v>1.975952586566215E-9</v>
      </c>
      <c r="H80">
        <f t="shared" si="8"/>
        <v>8.0578770313654788E-8</v>
      </c>
      <c r="I80">
        <f t="shared" si="9"/>
        <v>2.4521999763396394E-2</v>
      </c>
    </row>
    <row r="81" spans="1:9" x14ac:dyDescent="0.25">
      <c r="A81">
        <v>88</v>
      </c>
      <c r="B81">
        <v>173.6</v>
      </c>
      <c r="C81" s="1">
        <v>6.3119999999999995E-4</v>
      </c>
      <c r="D81">
        <f t="shared" si="5"/>
        <v>1.8006804798467542</v>
      </c>
      <c r="F81">
        <f t="shared" si="6"/>
        <v>-99.549999999999983</v>
      </c>
      <c r="G81">
        <f t="shared" si="7"/>
        <v>1.136589518879271E-9</v>
      </c>
      <c r="H81">
        <f t="shared" si="8"/>
        <v>3.3370942021738852E-8</v>
      </c>
      <c r="I81">
        <f t="shared" si="9"/>
        <v>3.405925784590863E-2</v>
      </c>
    </row>
    <row r="82" spans="1:9" x14ac:dyDescent="0.25">
      <c r="A82">
        <v>90</v>
      </c>
      <c r="B82">
        <v>169.4</v>
      </c>
      <c r="C82" s="1">
        <v>3.7359999999999997E-4</v>
      </c>
      <c r="D82">
        <f t="shared" si="5"/>
        <v>1.7369095393957288</v>
      </c>
      <c r="F82">
        <f t="shared" si="6"/>
        <v>-103.74999999999997</v>
      </c>
      <c r="G82">
        <f t="shared" si="7"/>
        <v>6.4890940391824424E-10</v>
      </c>
      <c r="H82">
        <f t="shared" si="8"/>
        <v>1.4314748595601901E-8</v>
      </c>
      <c r="I82">
        <f t="shared" si="9"/>
        <v>4.5331526403308037E-2</v>
      </c>
    </row>
    <row r="83" spans="1:9" x14ac:dyDescent="0.25">
      <c r="A83">
        <v>92</v>
      </c>
      <c r="B83">
        <v>167.2</v>
      </c>
      <c r="C83" s="1">
        <v>2.1910000000000001E-4</v>
      </c>
      <c r="D83">
        <f t="shared" si="5"/>
        <v>1.6825302734680339</v>
      </c>
      <c r="F83">
        <f t="shared" si="6"/>
        <v>-105.94999999999999</v>
      </c>
      <c r="G83">
        <f t="shared" si="7"/>
        <v>3.6864238291684624E-10</v>
      </c>
      <c r="H83">
        <f t="shared" si="8"/>
        <v>9.0350881247161496E-9</v>
      </c>
      <c r="I83">
        <f t="shared" si="9"/>
        <v>4.0801193948335472E-2</v>
      </c>
    </row>
    <row r="84" spans="1:9" x14ac:dyDescent="0.25">
      <c r="A84">
        <v>94</v>
      </c>
      <c r="B84">
        <v>167.2</v>
      </c>
      <c r="C84" s="1">
        <v>1.281E-4</v>
      </c>
      <c r="D84">
        <f t="shared" si="5"/>
        <v>1.6356133369239974</v>
      </c>
      <c r="F84">
        <f t="shared" si="6"/>
        <v>-105.94999999999999</v>
      </c>
      <c r="G84">
        <f t="shared" si="7"/>
        <v>2.0952206845996406E-10</v>
      </c>
      <c r="H84">
        <f t="shared" si="8"/>
        <v>9.0350881247161496E-9</v>
      </c>
      <c r="I84">
        <f t="shared" si="9"/>
        <v>2.318982012879332E-2</v>
      </c>
    </row>
    <row r="85" spans="1:9" x14ac:dyDescent="0.25">
      <c r="A85">
        <v>96</v>
      </c>
      <c r="B85">
        <v>169.2</v>
      </c>
      <c r="C85" s="1">
        <v>7.5190000000000003E-5</v>
      </c>
      <c r="D85">
        <f t="shared" si="5"/>
        <v>1.5947232978188488</v>
      </c>
      <c r="F85">
        <f t="shared" si="6"/>
        <v>-103.94999999999999</v>
      </c>
      <c r="G85">
        <f t="shared" si="7"/>
        <v>1.1990724476299924E-10</v>
      </c>
      <c r="H85">
        <f t="shared" si="8"/>
        <v>1.3734987900349816E-8</v>
      </c>
      <c r="I85">
        <f t="shared" si="9"/>
        <v>8.7300582740189626E-3</v>
      </c>
    </row>
    <row r="86" spans="1:9" x14ac:dyDescent="0.25">
      <c r="A86">
        <v>98</v>
      </c>
      <c r="B86">
        <v>172</v>
      </c>
      <c r="C86" s="1">
        <v>4.4499999999999997E-5</v>
      </c>
      <c r="D86">
        <f t="shared" si="5"/>
        <v>1.5587702694923138</v>
      </c>
      <c r="F86" s="4">
        <f t="shared" si="6"/>
        <v>-101.14999999999998</v>
      </c>
      <c r="G86" s="4">
        <f t="shared" si="7"/>
        <v>6.9365276992407951E-11</v>
      </c>
      <c r="H86" s="4">
        <f t="shared" si="8"/>
        <v>2.429048439372653E-8</v>
      </c>
      <c r="I86" s="4">
        <f t="shared" si="9"/>
        <v>2.8556563907108754E-3</v>
      </c>
    </row>
    <row r="87" spans="1:9" x14ac:dyDescent="0.25">
      <c r="A87" s="2">
        <v>100</v>
      </c>
      <c r="B87" s="2">
        <v>175.4</v>
      </c>
      <c r="C87" s="3">
        <v>2.6599999999999999E-5</v>
      </c>
      <c r="D87" s="2">
        <f t="shared" si="5"/>
        <v>1.5269119431795772</v>
      </c>
      <c r="F87" s="2">
        <f t="shared" si="6"/>
        <v>-97.749999999999972</v>
      </c>
      <c r="G87" s="2">
        <f t="shared" si="7"/>
        <v>4.0615857688576753E-11</v>
      </c>
      <c r="H87" s="2">
        <f t="shared" si="8"/>
        <v>4.737574629521892E-8</v>
      </c>
      <c r="I87" s="2">
        <f t="shared" si="9"/>
        <v>8.5731330616897609E-4</v>
      </c>
    </row>
  </sheetData>
  <mergeCells count="6">
    <mergeCell ref="A1:J1"/>
    <mergeCell ref="A2:J2"/>
    <mergeCell ref="A5:A6"/>
    <mergeCell ref="F5:F6"/>
    <mergeCell ref="A4:D4"/>
    <mergeCell ref="F4:I4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for Figure 2</vt:lpstr>
    </vt:vector>
  </TitlesOfParts>
  <Company>NASA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NASA Ames</dc:creator>
  <cp:lastModifiedBy>Tiffany Dallas</cp:lastModifiedBy>
  <dcterms:created xsi:type="dcterms:W3CDTF">2020-10-03T16:50:15Z</dcterms:created>
  <dcterms:modified xsi:type="dcterms:W3CDTF">2021-06-02T14:01:17Z</dcterms:modified>
</cp:coreProperties>
</file>