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11"/>
  <workbookPr/>
  <mc:AlternateContent xmlns:mc="http://schemas.openxmlformats.org/markup-compatibility/2006">
    <mc:Choice Requires="x15">
      <x15ac:absPath xmlns:x15ac="http://schemas.microsoft.com/office/spreadsheetml/2010/11/ac" url="/Users/tiffchien/Dropbox/Biosensor_paper_shared/00_nat_bme/00_revision/New supp figs/"/>
    </mc:Choice>
  </mc:AlternateContent>
  <bookViews>
    <workbookView xWindow="640" yWindow="1180" windowWidth="28160" windowHeight="168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39" i="1" l="1"/>
  <c r="H39" i="1"/>
  <c r="F39" i="1"/>
  <c r="D39" i="1"/>
  <c r="J38" i="1"/>
  <c r="H38" i="1"/>
  <c r="F38" i="1"/>
  <c r="D38" i="1"/>
  <c r="J37" i="1"/>
  <c r="H37" i="1"/>
  <c r="F37" i="1"/>
  <c r="D37" i="1"/>
  <c r="J36" i="1"/>
  <c r="H36" i="1"/>
  <c r="F36" i="1"/>
  <c r="J35" i="1"/>
  <c r="H35" i="1"/>
  <c r="F35" i="1"/>
  <c r="D35" i="1"/>
  <c r="B35" i="1"/>
  <c r="J34" i="1"/>
  <c r="H34" i="1"/>
  <c r="F34" i="1"/>
  <c r="D34" i="1"/>
  <c r="J33" i="1"/>
  <c r="H33" i="1"/>
  <c r="F33" i="1"/>
  <c r="D33" i="1"/>
  <c r="B33" i="1"/>
  <c r="J24" i="1"/>
  <c r="H24" i="1"/>
  <c r="F24" i="1"/>
  <c r="J23" i="1"/>
  <c r="H23" i="1"/>
  <c r="F23" i="1"/>
  <c r="D23" i="1"/>
  <c r="J22" i="1"/>
  <c r="H22" i="1"/>
  <c r="F22" i="1"/>
  <c r="D22" i="1"/>
  <c r="J21" i="1"/>
  <c r="H21" i="1"/>
  <c r="F21" i="1"/>
</calcChain>
</file>

<file path=xl/sharedStrings.xml><?xml version="1.0" encoding="utf-8"?>
<sst xmlns="http://schemas.openxmlformats.org/spreadsheetml/2006/main" count="49" uniqueCount="45">
  <si>
    <t xml:space="preserve">Nislux </t>
  </si>
  <si>
    <t>weight (g)</t>
  </si>
  <si>
    <t>nis1</t>
  </si>
  <si>
    <t>nis2</t>
  </si>
  <si>
    <t>nis3</t>
  </si>
  <si>
    <t>nis4</t>
  </si>
  <si>
    <t>nis5</t>
  </si>
  <si>
    <t>nis6</t>
  </si>
  <si>
    <t>pH</t>
  </si>
  <si>
    <t>hyp1</t>
  </si>
  <si>
    <t>hyp2</t>
  </si>
  <si>
    <t>hyp3</t>
  </si>
  <si>
    <t>hyp4</t>
  </si>
  <si>
    <t>hyp5</t>
  </si>
  <si>
    <t>hyp6</t>
  </si>
  <si>
    <t>hyp7</t>
  </si>
  <si>
    <t>hyp8</t>
  </si>
  <si>
    <t>Hyp</t>
  </si>
  <si>
    <t>S2 (CFU)</t>
  </si>
  <si>
    <t>C (CFU)</t>
  </si>
  <si>
    <t>S1 (CFU)</t>
  </si>
  <si>
    <t>L1 (CFU)</t>
  </si>
  <si>
    <t>L2 (CFU)</t>
  </si>
  <si>
    <t>nis7</t>
  </si>
  <si>
    <t>nis8</t>
  </si>
  <si>
    <t>nis9</t>
  </si>
  <si>
    <t>nis10</t>
  </si>
  <si>
    <t>nis11</t>
  </si>
  <si>
    <t>nis12</t>
  </si>
  <si>
    <t>nis13</t>
  </si>
  <si>
    <t>pH 1</t>
  </si>
  <si>
    <t>pH 2</t>
  </si>
  <si>
    <t>pH 3</t>
  </si>
  <si>
    <t>pH 4</t>
  </si>
  <si>
    <t>pH 5</t>
  </si>
  <si>
    <t>pH 6</t>
  </si>
  <si>
    <t>pH 7</t>
  </si>
  <si>
    <t>pH 8</t>
  </si>
  <si>
    <t>hyp9</t>
  </si>
  <si>
    <t>hyp10</t>
  </si>
  <si>
    <t>hyp11</t>
  </si>
  <si>
    <t>hyp12</t>
  </si>
  <si>
    <t>hyp13</t>
  </si>
  <si>
    <t>hyp14</t>
  </si>
  <si>
    <t>hyp15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</si>
</sst>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/>
    <xf numFmtId="0" fontId="0" fillId="3" borderId="0" xfId="0" applyFill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7"/>
  <sheetViews>
    <sheetView tabSelected="1" topLeftCell="A11" workbookViewId="0">
      <selection activeCell="A33" sqref="A33:A47"/>
    </sheetView>
  </sheetViews>
  <sheetFormatPr baseColWidth="10" defaultRowHeight="16" x14ac:dyDescent="0.2"/>
  <sheetData>
    <row r="2" spans="1:11" x14ac:dyDescent="0.2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">
      <c r="A3" s="1" t="s">
        <v>0</v>
      </c>
      <c r="B3" s="2" t="s">
        <v>20</v>
      </c>
      <c r="C3" s="2" t="s">
        <v>1</v>
      </c>
      <c r="D3" s="2" t="s">
        <v>18</v>
      </c>
      <c r="E3" s="2" t="s">
        <v>1</v>
      </c>
      <c r="F3" s="2" t="s">
        <v>19</v>
      </c>
      <c r="G3" s="2" t="s">
        <v>1</v>
      </c>
      <c r="H3" s="2" t="s">
        <v>21</v>
      </c>
      <c r="I3" s="2" t="s">
        <v>1</v>
      </c>
      <c r="J3" s="2" t="s">
        <v>22</v>
      </c>
      <c r="K3" s="2" t="s">
        <v>1</v>
      </c>
    </row>
    <row r="4" spans="1:11" x14ac:dyDescent="0.2">
      <c r="A4" s="3" t="s">
        <v>2</v>
      </c>
      <c r="B4" s="3">
        <v>70000</v>
      </c>
      <c r="C4" s="3">
        <v>0.68889999999999996</v>
      </c>
      <c r="D4" s="3">
        <v>60000</v>
      </c>
      <c r="E4" s="3">
        <v>0.4965</v>
      </c>
      <c r="F4" s="3">
        <v>700000000</v>
      </c>
      <c r="G4" s="3">
        <v>0.98219999999999996</v>
      </c>
      <c r="H4" s="3">
        <v>90000000</v>
      </c>
      <c r="I4" s="3">
        <v>0.36749999999999999</v>
      </c>
      <c r="J4" s="3">
        <v>1000000</v>
      </c>
      <c r="K4" s="3">
        <v>0.14760000000000001</v>
      </c>
    </row>
    <row r="5" spans="1:11" x14ac:dyDescent="0.2">
      <c r="A5" s="3" t="s">
        <v>3</v>
      </c>
      <c r="B5" s="3">
        <v>10000</v>
      </c>
      <c r="C5" s="3">
        <v>0.67500000000000004</v>
      </c>
      <c r="D5" s="3">
        <v>20000</v>
      </c>
      <c r="E5" s="3">
        <v>0.41339999999999999</v>
      </c>
      <c r="F5" s="3">
        <v>90000000</v>
      </c>
      <c r="G5" s="3">
        <v>0.77200000000000002</v>
      </c>
      <c r="H5" s="3">
        <v>30000000</v>
      </c>
      <c r="I5" s="3">
        <v>0.32169999999999999</v>
      </c>
      <c r="J5" s="3">
        <v>1000000</v>
      </c>
      <c r="K5" s="3">
        <v>0.1172</v>
      </c>
    </row>
    <row r="6" spans="1:11" x14ac:dyDescent="0.2">
      <c r="A6" s="3" t="s">
        <v>4</v>
      </c>
      <c r="B6" s="3">
        <v>1000</v>
      </c>
      <c r="C6" s="3">
        <v>0.47739999999999999</v>
      </c>
      <c r="D6" s="3">
        <v>100000</v>
      </c>
      <c r="E6" s="3">
        <v>0.6915</v>
      </c>
      <c r="F6" s="3">
        <v>70000000</v>
      </c>
      <c r="G6" s="3">
        <v>0.78839999999999999</v>
      </c>
      <c r="H6" s="3">
        <v>30000000</v>
      </c>
      <c r="I6" s="3">
        <v>0.15659999999999999</v>
      </c>
      <c r="J6" s="3">
        <v>50000000</v>
      </c>
      <c r="K6" s="3">
        <v>0.20649999999999999</v>
      </c>
    </row>
    <row r="7" spans="1:11" x14ac:dyDescent="0.2">
      <c r="A7" s="3" t="s">
        <v>5</v>
      </c>
      <c r="B7" s="3">
        <v>4000</v>
      </c>
      <c r="C7" s="3">
        <v>0.78739999999999999</v>
      </c>
      <c r="D7" s="3">
        <v>2000</v>
      </c>
      <c r="E7" s="3">
        <v>0.27260000000000001</v>
      </c>
      <c r="F7" s="3">
        <v>60000000</v>
      </c>
      <c r="G7" s="3">
        <v>0.70920000000000005</v>
      </c>
      <c r="H7" s="3">
        <v>30000000</v>
      </c>
      <c r="I7" s="3">
        <v>0.21920000000000001</v>
      </c>
      <c r="J7" s="3">
        <v>10000000</v>
      </c>
      <c r="K7" s="3">
        <v>0.24279999999999999</v>
      </c>
    </row>
    <row r="8" spans="1:11" x14ac:dyDescent="0.2">
      <c r="A8" s="3" t="s">
        <v>6</v>
      </c>
      <c r="B8" s="3">
        <v>10000</v>
      </c>
      <c r="C8" s="3">
        <v>0.63949999999999996</v>
      </c>
      <c r="D8" s="3">
        <v>20000</v>
      </c>
      <c r="E8" s="3">
        <v>0.47420000000000001</v>
      </c>
      <c r="F8" s="3">
        <v>1000000</v>
      </c>
      <c r="G8" s="3">
        <v>0.5484</v>
      </c>
      <c r="H8" s="3">
        <v>200000</v>
      </c>
      <c r="I8" s="3">
        <v>0.22090000000000001</v>
      </c>
      <c r="J8" s="3">
        <v>500000</v>
      </c>
      <c r="K8" s="3">
        <v>0.1348</v>
      </c>
    </row>
    <row r="9" spans="1:11" x14ac:dyDescent="0.2">
      <c r="A9" s="3" t="s">
        <v>7</v>
      </c>
      <c r="B9" s="5">
        <v>1000</v>
      </c>
      <c r="C9" s="5">
        <v>0.63280000000000003</v>
      </c>
      <c r="D9" s="5">
        <v>800000</v>
      </c>
      <c r="E9" s="3">
        <v>0.3468</v>
      </c>
      <c r="F9" s="3">
        <v>700000000</v>
      </c>
      <c r="G9" s="3">
        <v>0.89510000000000001</v>
      </c>
      <c r="H9" s="3">
        <v>50000000</v>
      </c>
      <c r="I9" s="3">
        <v>0.22170000000000001</v>
      </c>
      <c r="J9" s="3">
        <v>70000000</v>
      </c>
      <c r="K9" s="3">
        <v>8.1900000000000001E-2</v>
      </c>
    </row>
    <row r="10" spans="1:11" x14ac:dyDescent="0.2">
      <c r="A10" s="3" t="s">
        <v>23</v>
      </c>
      <c r="B10" s="5">
        <v>50000</v>
      </c>
      <c r="C10" s="5">
        <v>0.7409</v>
      </c>
      <c r="D10" s="5">
        <v>300000</v>
      </c>
      <c r="E10" s="3">
        <v>0.51749999999999996</v>
      </c>
      <c r="F10" s="3">
        <v>1900000000</v>
      </c>
      <c r="G10" s="3">
        <v>1.1434</v>
      </c>
      <c r="H10" s="3">
        <v>2000000000</v>
      </c>
      <c r="I10" s="3">
        <v>0.2303</v>
      </c>
      <c r="J10" s="3">
        <v>100000000</v>
      </c>
      <c r="K10" s="3">
        <v>0.16320000000000001</v>
      </c>
    </row>
    <row r="11" spans="1:11" x14ac:dyDescent="0.2">
      <c r="A11" s="3" t="s">
        <v>24</v>
      </c>
      <c r="B11" s="6">
        <v>10000000</v>
      </c>
      <c r="C11" s="6">
        <v>0.96699999999999997</v>
      </c>
      <c r="D11" s="6">
        <v>7000000</v>
      </c>
      <c r="E11">
        <v>0.73770000000000002</v>
      </c>
      <c r="F11">
        <v>1700000000</v>
      </c>
      <c r="G11">
        <v>0.77059999999999995</v>
      </c>
      <c r="H11">
        <v>50000000</v>
      </c>
      <c r="I11">
        <v>0.23019999999999999</v>
      </c>
      <c r="J11">
        <v>4000</v>
      </c>
      <c r="K11">
        <v>0.16339999999999999</v>
      </c>
    </row>
    <row r="12" spans="1:11" x14ac:dyDescent="0.2">
      <c r="A12" s="3" t="s">
        <v>25</v>
      </c>
      <c r="B12" s="6">
        <v>300000</v>
      </c>
      <c r="C12" s="6">
        <v>0.81289999999999996</v>
      </c>
      <c r="D12" s="6">
        <v>6000000</v>
      </c>
      <c r="E12">
        <v>0.6794</v>
      </c>
      <c r="F12">
        <v>150000000</v>
      </c>
      <c r="G12">
        <v>0.75980000000000003</v>
      </c>
      <c r="H12">
        <v>1000000</v>
      </c>
      <c r="I12">
        <v>0.1462</v>
      </c>
      <c r="J12">
        <v>1000</v>
      </c>
      <c r="K12">
        <v>0.13719999999999999</v>
      </c>
    </row>
    <row r="13" spans="1:11" x14ac:dyDescent="0.2">
      <c r="A13" s="3" t="s">
        <v>26</v>
      </c>
      <c r="B13" s="6">
        <v>1000</v>
      </c>
      <c r="C13" s="6">
        <v>0.47639999999999999</v>
      </c>
      <c r="D13" s="6">
        <v>1000</v>
      </c>
      <c r="E13">
        <v>0.46279999999999999</v>
      </c>
      <c r="F13">
        <v>20000</v>
      </c>
      <c r="G13">
        <v>0.45579999999999998</v>
      </c>
      <c r="H13">
        <v>80000</v>
      </c>
      <c r="I13">
        <v>0.21790000000000001</v>
      </c>
      <c r="J13">
        <v>40000</v>
      </c>
      <c r="K13">
        <v>0.15859999999999999</v>
      </c>
    </row>
    <row r="14" spans="1:11" x14ac:dyDescent="0.2">
      <c r="A14" s="3" t="s">
        <v>27</v>
      </c>
      <c r="B14" s="6">
        <v>1000</v>
      </c>
      <c r="C14" s="6">
        <v>0.61580000000000001</v>
      </c>
      <c r="D14" s="6">
        <v>1000</v>
      </c>
      <c r="E14">
        <v>0.50429999999999997</v>
      </c>
      <c r="F14">
        <v>2200000</v>
      </c>
      <c r="G14">
        <v>0.42309999999999998</v>
      </c>
      <c r="H14">
        <v>1600000</v>
      </c>
      <c r="I14">
        <v>0.2732</v>
      </c>
      <c r="J14">
        <v>220000</v>
      </c>
      <c r="K14">
        <v>0.14180000000000001</v>
      </c>
    </row>
    <row r="15" spans="1:11" x14ac:dyDescent="0.2">
      <c r="A15" s="3" t="s">
        <v>28</v>
      </c>
      <c r="B15" s="6">
        <v>40000</v>
      </c>
      <c r="C15" s="6">
        <v>0.69240000000000002</v>
      </c>
      <c r="D15" s="6">
        <v>150000</v>
      </c>
      <c r="E15">
        <v>0.57040000000000002</v>
      </c>
      <c r="F15">
        <v>150000000</v>
      </c>
      <c r="G15">
        <v>0.47820000000000001</v>
      </c>
      <c r="H15">
        <v>8000000</v>
      </c>
      <c r="I15">
        <v>0.25800000000000001</v>
      </c>
      <c r="J15">
        <v>11000000</v>
      </c>
      <c r="K15">
        <v>0.1384</v>
      </c>
    </row>
    <row r="16" spans="1:11" x14ac:dyDescent="0.2">
      <c r="A16" s="3" t="s">
        <v>29</v>
      </c>
      <c r="B16" s="6">
        <v>50000</v>
      </c>
      <c r="C16" s="6">
        <v>0.78580000000000005</v>
      </c>
      <c r="D16" s="6">
        <v>120000</v>
      </c>
      <c r="E16">
        <v>0.40060000000000001</v>
      </c>
      <c r="F16">
        <v>1100000</v>
      </c>
      <c r="G16">
        <v>0.4965</v>
      </c>
      <c r="H16">
        <v>30000</v>
      </c>
      <c r="I16">
        <v>0.21240000000000001</v>
      </c>
      <c r="J16">
        <v>5000</v>
      </c>
      <c r="K16">
        <v>0.1298</v>
      </c>
    </row>
    <row r="17" spans="1:11" x14ac:dyDescent="0.2">
      <c r="B17" s="6"/>
      <c r="C17" s="6"/>
      <c r="D17" s="6"/>
    </row>
    <row r="18" spans="1:11" x14ac:dyDescent="0.2">
      <c r="B18" s="6"/>
      <c r="C18" s="6"/>
      <c r="D18" s="6"/>
    </row>
    <row r="19" spans="1:11" x14ac:dyDescent="0.2">
      <c r="B19" s="6"/>
      <c r="C19" s="6"/>
      <c r="D19" s="6"/>
    </row>
    <row r="20" spans="1:11" x14ac:dyDescent="0.2">
      <c r="A20" s="4" t="s">
        <v>8</v>
      </c>
      <c r="B20" s="6"/>
      <c r="C20" s="6"/>
      <c r="D20" s="6"/>
    </row>
    <row r="21" spans="1:11" x14ac:dyDescent="0.2">
      <c r="A21" t="s">
        <v>30</v>
      </c>
      <c r="B21" s="6">
        <v>1000</v>
      </c>
      <c r="C21" s="6">
        <v>0.47049999999999997</v>
      </c>
      <c r="D21" s="6">
        <v>1000</v>
      </c>
      <c r="E21">
        <v>0.64459999999999995</v>
      </c>
      <c r="F21">
        <f>23*10*1000</f>
        <v>230000</v>
      </c>
      <c r="G21">
        <v>0.71140000000000003</v>
      </c>
      <c r="H21">
        <f>6*10*1000</f>
        <v>60000</v>
      </c>
      <c r="I21">
        <v>0.2412</v>
      </c>
      <c r="J21">
        <f>6*10*1000</f>
        <v>60000</v>
      </c>
      <c r="K21">
        <v>0.13830000000000001</v>
      </c>
    </row>
    <row r="22" spans="1:11" x14ac:dyDescent="0.2">
      <c r="A22" t="s">
        <v>31</v>
      </c>
      <c r="B22" s="6">
        <v>1000</v>
      </c>
      <c r="C22" s="6">
        <v>0.64900000000000002</v>
      </c>
      <c r="D22" s="6">
        <f>1*1*1000</f>
        <v>1000</v>
      </c>
      <c r="E22">
        <v>0.89610000000000001</v>
      </c>
      <c r="F22">
        <f>4*10*1000</f>
        <v>40000</v>
      </c>
      <c r="G22">
        <v>1.0849</v>
      </c>
      <c r="H22">
        <f>3*1*1000</f>
        <v>3000</v>
      </c>
      <c r="I22">
        <v>0.23469999999999999</v>
      </c>
      <c r="J22">
        <f>7*1*1000</f>
        <v>7000</v>
      </c>
      <c r="K22">
        <v>0.18909999999999999</v>
      </c>
    </row>
    <row r="23" spans="1:11" x14ac:dyDescent="0.2">
      <c r="A23" t="s">
        <v>32</v>
      </c>
      <c r="B23" s="6">
        <v>1000</v>
      </c>
      <c r="C23" s="6">
        <v>0.6694</v>
      </c>
      <c r="D23" s="6">
        <f>1*10*1000</f>
        <v>10000</v>
      </c>
      <c r="E23">
        <v>0.60470000000000002</v>
      </c>
      <c r="F23">
        <f>5*1000*1000</f>
        <v>5000000</v>
      </c>
      <c r="G23">
        <v>0.998</v>
      </c>
      <c r="H23">
        <f>20*100*1000</f>
        <v>2000000</v>
      </c>
      <c r="I23">
        <v>0.24759999999999999</v>
      </c>
      <c r="J23">
        <f>1*1000*1000</f>
        <v>1000000</v>
      </c>
      <c r="K23">
        <v>0.17030000000000001</v>
      </c>
    </row>
    <row r="24" spans="1:11" x14ac:dyDescent="0.2">
      <c r="A24" t="s">
        <v>33</v>
      </c>
      <c r="B24" s="6">
        <v>1000</v>
      </c>
      <c r="C24" s="6">
        <v>0.7571</v>
      </c>
      <c r="D24" s="6">
        <v>1000</v>
      </c>
      <c r="E24">
        <v>0.90539999999999998</v>
      </c>
      <c r="F24">
        <f>8*1000*1000</f>
        <v>8000000</v>
      </c>
      <c r="G24">
        <v>1.1073999999999999</v>
      </c>
      <c r="H24">
        <f>8*1000*1000</f>
        <v>8000000</v>
      </c>
      <c r="I24">
        <v>0.36430000000000001</v>
      </c>
      <c r="J24">
        <f>9*100*1000</f>
        <v>900000</v>
      </c>
      <c r="K24">
        <v>0.30680000000000002</v>
      </c>
    </row>
    <row r="25" spans="1:11" x14ac:dyDescent="0.2">
      <c r="A25" t="s">
        <v>34</v>
      </c>
      <c r="B25" s="6">
        <v>1000</v>
      </c>
      <c r="C25" s="6">
        <v>0.88180000000000003</v>
      </c>
      <c r="D25" s="6">
        <v>1000</v>
      </c>
      <c r="E25">
        <v>0.65949999999999998</v>
      </c>
      <c r="F25">
        <v>200000</v>
      </c>
      <c r="G25">
        <v>0.77159999999999995</v>
      </c>
      <c r="H25">
        <v>30000</v>
      </c>
      <c r="I25">
        <v>0.1714</v>
      </c>
      <c r="J25">
        <v>6000</v>
      </c>
      <c r="K25">
        <v>0.13300000000000001</v>
      </c>
    </row>
    <row r="26" spans="1:11" x14ac:dyDescent="0.2">
      <c r="A26" t="s">
        <v>35</v>
      </c>
      <c r="B26" s="6">
        <v>1000</v>
      </c>
      <c r="C26" s="6">
        <v>0.71289999999999998</v>
      </c>
      <c r="D26" s="6">
        <v>1000</v>
      </c>
      <c r="E26">
        <v>0.73740000000000006</v>
      </c>
      <c r="F26">
        <v>600000</v>
      </c>
      <c r="G26">
        <v>0.74519999999999997</v>
      </c>
      <c r="H26">
        <v>30000</v>
      </c>
      <c r="I26">
        <v>0.16189999999999999</v>
      </c>
      <c r="J26">
        <v>1000</v>
      </c>
      <c r="K26">
        <v>0.1133</v>
      </c>
    </row>
    <row r="27" spans="1:11" x14ac:dyDescent="0.2">
      <c r="A27" t="s">
        <v>36</v>
      </c>
      <c r="B27" s="6">
        <v>1000</v>
      </c>
      <c r="C27" s="6">
        <v>0.77839999999999998</v>
      </c>
      <c r="D27" s="6">
        <v>1000</v>
      </c>
      <c r="E27">
        <v>0.6774</v>
      </c>
      <c r="F27">
        <v>2000</v>
      </c>
      <c r="G27">
        <v>0.67969999999999997</v>
      </c>
      <c r="H27">
        <v>2000</v>
      </c>
      <c r="I27">
        <v>0.21909999999999999</v>
      </c>
      <c r="J27">
        <v>1000</v>
      </c>
      <c r="K27">
        <v>0.15010000000000001</v>
      </c>
    </row>
    <row r="28" spans="1:11" x14ac:dyDescent="0.2">
      <c r="A28" t="s">
        <v>37</v>
      </c>
      <c r="B28" s="6">
        <v>1000</v>
      </c>
      <c r="C28" s="6">
        <v>0.55059999999999998</v>
      </c>
      <c r="D28" s="6">
        <v>1000</v>
      </c>
      <c r="E28">
        <v>0.78520000000000001</v>
      </c>
      <c r="F28">
        <v>600000</v>
      </c>
      <c r="G28">
        <v>0.84250000000000003</v>
      </c>
      <c r="H28">
        <v>2000</v>
      </c>
      <c r="I28">
        <v>0.12959999999999999</v>
      </c>
      <c r="J28">
        <v>1000</v>
      </c>
      <c r="K28">
        <v>0.1401</v>
      </c>
    </row>
    <row r="29" spans="1:11" x14ac:dyDescent="0.2">
      <c r="B29" s="6"/>
      <c r="C29" s="6"/>
      <c r="D29" s="6"/>
    </row>
    <row r="30" spans="1:11" x14ac:dyDescent="0.2">
      <c r="B30" s="6"/>
      <c r="C30" s="6"/>
      <c r="D30" s="6"/>
    </row>
    <row r="31" spans="1:11" x14ac:dyDescent="0.2">
      <c r="B31" s="6"/>
      <c r="C31" s="6"/>
      <c r="D31" s="6"/>
    </row>
    <row r="32" spans="1:11" x14ac:dyDescent="0.2">
      <c r="A32" s="4" t="s">
        <v>17</v>
      </c>
      <c r="B32" s="6"/>
      <c r="C32" s="6"/>
      <c r="D32" s="6"/>
    </row>
    <row r="33" spans="1:11" x14ac:dyDescent="0.2">
      <c r="A33" t="s">
        <v>9</v>
      </c>
      <c r="B33" s="6">
        <f>9*100*1000</f>
        <v>900000</v>
      </c>
      <c r="C33" s="6">
        <v>0.62590000000000001</v>
      </c>
      <c r="D33" s="6">
        <f>1*10^5*1000</f>
        <v>100000000</v>
      </c>
      <c r="E33">
        <v>0.51400000000000001</v>
      </c>
      <c r="F33">
        <f>6*10^6*1000</f>
        <v>6000000000</v>
      </c>
      <c r="G33">
        <v>1.0628</v>
      </c>
      <c r="H33">
        <f>8*10^5*1000</f>
        <v>800000000</v>
      </c>
      <c r="I33">
        <v>0.23</v>
      </c>
      <c r="J33">
        <f>11*10^4*1000</f>
        <v>110000000</v>
      </c>
      <c r="K33">
        <v>0.13769999999999999</v>
      </c>
    </row>
    <row r="34" spans="1:11" x14ac:dyDescent="0.2">
      <c r="A34" t="s">
        <v>10</v>
      </c>
      <c r="B34" s="6">
        <v>1000</v>
      </c>
      <c r="C34" s="6">
        <v>0.59209999999999996</v>
      </c>
      <c r="D34" s="6">
        <f>4*100*1000</f>
        <v>400000</v>
      </c>
      <c r="E34">
        <v>0.53290000000000004</v>
      </c>
      <c r="F34">
        <f>18*10^5*1000</f>
        <v>1800000000</v>
      </c>
      <c r="G34">
        <v>0.87809999999999999</v>
      </c>
      <c r="H34">
        <f>7*10^5*1000</f>
        <v>700000000</v>
      </c>
      <c r="I34">
        <v>0.20480000000000001</v>
      </c>
      <c r="J34">
        <f>3*10^5*1000</f>
        <v>300000000</v>
      </c>
      <c r="K34">
        <v>0.22600000000000001</v>
      </c>
    </row>
    <row r="35" spans="1:11" x14ac:dyDescent="0.2">
      <c r="A35" t="s">
        <v>11</v>
      </c>
      <c r="B35" s="6">
        <f>11*1000*1000</f>
        <v>11000000</v>
      </c>
      <c r="C35" s="6">
        <v>0.83030000000000004</v>
      </c>
      <c r="D35" s="6">
        <f>2*1000*1000</f>
        <v>2000000</v>
      </c>
      <c r="E35">
        <v>0.49840000000000001</v>
      </c>
      <c r="F35">
        <f>5*10^6*1000</f>
        <v>5000000000</v>
      </c>
      <c r="G35">
        <v>1.0327999999999999</v>
      </c>
      <c r="H35">
        <f>1*10^5*1000</f>
        <v>100000000</v>
      </c>
      <c r="I35">
        <v>0.2452</v>
      </c>
      <c r="J35">
        <f>11*10^4*1000</f>
        <v>110000000</v>
      </c>
      <c r="K35">
        <v>8.6599999999999996E-2</v>
      </c>
    </row>
    <row r="36" spans="1:11" x14ac:dyDescent="0.2">
      <c r="A36" t="s">
        <v>12</v>
      </c>
      <c r="B36" s="6">
        <v>1000</v>
      </c>
      <c r="C36" s="6">
        <v>0.71889999999999998</v>
      </c>
      <c r="D36" s="6">
        <v>1000</v>
      </c>
      <c r="E36">
        <v>0.49180000000000001</v>
      </c>
      <c r="F36">
        <f>5*10^5*1000</f>
        <v>500000000</v>
      </c>
      <c r="G36">
        <v>0.97629999999999995</v>
      </c>
      <c r="H36">
        <f>7*10^4*1000</f>
        <v>70000000</v>
      </c>
      <c r="I36">
        <v>0.18940000000000001</v>
      </c>
      <c r="J36">
        <f>8*10^4*1000</f>
        <v>80000000</v>
      </c>
      <c r="K36">
        <v>0.1618</v>
      </c>
    </row>
    <row r="37" spans="1:11" x14ac:dyDescent="0.2">
      <c r="A37" t="s">
        <v>13</v>
      </c>
      <c r="B37" s="6">
        <v>1000</v>
      </c>
      <c r="C37" s="6">
        <v>0.71060000000000001</v>
      </c>
      <c r="D37" s="6">
        <f>1*100*1000</f>
        <v>100000</v>
      </c>
      <c r="E37">
        <v>0.42259999999999998</v>
      </c>
      <c r="F37">
        <f>2*10^5*1000</f>
        <v>200000000</v>
      </c>
      <c r="G37">
        <v>0.9486</v>
      </c>
      <c r="H37">
        <f>10*10^4*1000</f>
        <v>100000000</v>
      </c>
      <c r="I37">
        <v>0.2185</v>
      </c>
      <c r="J37">
        <f>2*10^4*1000</f>
        <v>20000000</v>
      </c>
      <c r="K37">
        <v>0.21049999999999999</v>
      </c>
    </row>
    <row r="38" spans="1:11" x14ac:dyDescent="0.2">
      <c r="A38" t="s">
        <v>14</v>
      </c>
      <c r="B38" s="6">
        <v>1000</v>
      </c>
      <c r="C38" s="6">
        <v>0.87660000000000005</v>
      </c>
      <c r="D38" s="6">
        <f>4*10*1000</f>
        <v>40000</v>
      </c>
      <c r="E38">
        <v>0.55969999999999998</v>
      </c>
      <c r="F38">
        <f>3*10^5*1000</f>
        <v>300000000</v>
      </c>
      <c r="G38">
        <v>0.95279999999999998</v>
      </c>
      <c r="H38">
        <f>5*10^4*1000</f>
        <v>50000000</v>
      </c>
      <c r="I38">
        <v>0.20960000000000001</v>
      </c>
      <c r="J38">
        <f>7*10^4*1000</f>
        <v>70000000</v>
      </c>
      <c r="K38">
        <v>0.2404</v>
      </c>
    </row>
    <row r="39" spans="1:11" x14ac:dyDescent="0.2">
      <c r="A39" t="s">
        <v>15</v>
      </c>
      <c r="B39" s="6">
        <v>1000</v>
      </c>
      <c r="C39" s="6">
        <v>0.78069999999999995</v>
      </c>
      <c r="D39" s="6">
        <f>1*100*1000</f>
        <v>100000</v>
      </c>
      <c r="E39">
        <v>0.36720000000000003</v>
      </c>
      <c r="F39">
        <f>12*10^5*1000</f>
        <v>1200000000</v>
      </c>
      <c r="G39">
        <v>1.0048999999999999</v>
      </c>
      <c r="H39">
        <f>4*10^5*1000</f>
        <v>400000000</v>
      </c>
      <c r="I39">
        <v>0.1812</v>
      </c>
      <c r="J39">
        <f>17*10^4*1000</f>
        <v>170000000</v>
      </c>
      <c r="K39">
        <v>0.20830000000000001</v>
      </c>
    </row>
    <row r="40" spans="1:11" x14ac:dyDescent="0.2">
      <c r="A40" t="s">
        <v>16</v>
      </c>
      <c r="B40">
        <v>2000</v>
      </c>
      <c r="C40">
        <v>0.72629999999999995</v>
      </c>
      <c r="D40">
        <v>600000</v>
      </c>
      <c r="E40">
        <v>0.55889999999999995</v>
      </c>
      <c r="F40">
        <v>160000000</v>
      </c>
      <c r="G40">
        <v>0.84409999999999996</v>
      </c>
      <c r="H40">
        <v>100000000</v>
      </c>
      <c r="I40">
        <v>0.19309999999999999</v>
      </c>
      <c r="J40">
        <v>4000000</v>
      </c>
      <c r="K40">
        <v>0.1066</v>
      </c>
    </row>
    <row r="41" spans="1:11" x14ac:dyDescent="0.2">
      <c r="A41" t="s">
        <v>38</v>
      </c>
      <c r="B41">
        <v>1000</v>
      </c>
      <c r="C41">
        <v>0.89300000000000002</v>
      </c>
      <c r="D41">
        <v>2000</v>
      </c>
      <c r="E41">
        <v>0.54220000000000002</v>
      </c>
      <c r="F41">
        <v>5000000</v>
      </c>
      <c r="G41">
        <v>0.59670000000000001</v>
      </c>
      <c r="H41">
        <v>200000</v>
      </c>
      <c r="I41">
        <v>0.22009999999999999</v>
      </c>
      <c r="J41">
        <v>200000</v>
      </c>
      <c r="K41">
        <v>0.23730000000000001</v>
      </c>
    </row>
    <row r="42" spans="1:11" x14ac:dyDescent="0.2">
      <c r="A42" t="s">
        <v>39</v>
      </c>
      <c r="B42">
        <v>1000</v>
      </c>
      <c r="C42">
        <v>0.73560000000000003</v>
      </c>
      <c r="D42">
        <v>14000</v>
      </c>
      <c r="E42">
        <v>0.60809999999999997</v>
      </c>
      <c r="F42">
        <v>100000000</v>
      </c>
      <c r="G42">
        <v>0.58189999999999997</v>
      </c>
      <c r="H42">
        <v>60000000</v>
      </c>
      <c r="I42">
        <v>0.28639999999999999</v>
      </c>
      <c r="J42">
        <v>13000000</v>
      </c>
      <c r="K42">
        <v>0.1668</v>
      </c>
    </row>
    <row r="43" spans="1:11" x14ac:dyDescent="0.2">
      <c r="A43" t="s">
        <v>40</v>
      </c>
      <c r="B43">
        <v>1000</v>
      </c>
      <c r="C43">
        <v>0.66120000000000001</v>
      </c>
      <c r="D43">
        <v>1000000</v>
      </c>
      <c r="E43">
        <v>0.5615</v>
      </c>
      <c r="F43">
        <v>1000000000</v>
      </c>
      <c r="G43">
        <v>0.71919999999999995</v>
      </c>
      <c r="H43">
        <v>110000000</v>
      </c>
      <c r="I43">
        <v>0.19320000000000001</v>
      </c>
      <c r="J43">
        <v>7000</v>
      </c>
      <c r="K43">
        <v>9.8299999999999998E-2</v>
      </c>
    </row>
    <row r="44" spans="1:11" x14ac:dyDescent="0.2">
      <c r="A44" t="s">
        <v>41</v>
      </c>
      <c r="B44">
        <v>3000</v>
      </c>
      <c r="C44">
        <v>0.8629</v>
      </c>
      <c r="D44">
        <v>600000</v>
      </c>
      <c r="E44">
        <v>0.71550000000000002</v>
      </c>
      <c r="F44">
        <v>1000000000</v>
      </c>
      <c r="G44">
        <v>1.2453000000000001</v>
      </c>
      <c r="H44">
        <v>110000000</v>
      </c>
      <c r="I44">
        <v>0.24340000000000001</v>
      </c>
      <c r="J44">
        <v>15000000</v>
      </c>
      <c r="K44">
        <v>0.71560000000000001</v>
      </c>
    </row>
    <row r="45" spans="1:11" x14ac:dyDescent="0.2">
      <c r="A45" t="s">
        <v>42</v>
      </c>
      <c r="B45">
        <v>1000</v>
      </c>
      <c r="C45">
        <v>0.87849999999999995</v>
      </c>
      <c r="D45">
        <v>110000</v>
      </c>
      <c r="E45">
        <v>0.68789999999999996</v>
      </c>
      <c r="F45">
        <v>1700000000</v>
      </c>
      <c r="G45">
        <v>0.93159999999999998</v>
      </c>
      <c r="H45">
        <v>160000000</v>
      </c>
      <c r="I45">
        <v>0.29260000000000003</v>
      </c>
      <c r="J45">
        <v>120000000</v>
      </c>
      <c r="K45">
        <v>0.17960000000000001</v>
      </c>
    </row>
    <row r="46" spans="1:11" x14ac:dyDescent="0.2">
      <c r="A46" t="s">
        <v>43</v>
      </c>
      <c r="B46">
        <v>1000</v>
      </c>
      <c r="C46">
        <v>0.79659999999999997</v>
      </c>
      <c r="D46">
        <v>11000</v>
      </c>
      <c r="E46">
        <v>0.70330000000000004</v>
      </c>
      <c r="F46">
        <v>1600000000</v>
      </c>
      <c r="G46">
        <v>0.92900000000000005</v>
      </c>
      <c r="H46">
        <v>140000000</v>
      </c>
      <c r="I46">
        <v>0.18110000000000001</v>
      </c>
      <c r="J46">
        <v>160000000</v>
      </c>
      <c r="K46">
        <v>0.1701</v>
      </c>
    </row>
    <row r="47" spans="1:11" x14ac:dyDescent="0.2">
      <c r="A47" t="s">
        <v>44</v>
      </c>
      <c r="B47">
        <v>160000</v>
      </c>
      <c r="C47">
        <v>0.69120000000000004</v>
      </c>
      <c r="D47">
        <v>700000</v>
      </c>
      <c r="E47">
        <v>0.68669999999999998</v>
      </c>
      <c r="F47">
        <v>1600000000</v>
      </c>
      <c r="G47">
        <v>0.81540000000000001</v>
      </c>
      <c r="H47">
        <v>150000000</v>
      </c>
      <c r="I47">
        <v>0.23380000000000001</v>
      </c>
      <c r="J47">
        <v>200000000</v>
      </c>
      <c r="K47">
        <v>0.24329999999999999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2020-07-28T13:42:40Z</dcterms:created>
  <dcterms:modified xsi:type="dcterms:W3CDTF">2020-07-28T14:44:08Z</dcterms:modified>
</cp:coreProperties>
</file>